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ffice\E Drive\PALANI\TNRERA\Royapettah\RP 2\"/>
    </mc:Choice>
  </mc:AlternateContent>
  <bookViews>
    <workbookView xWindow="0" yWindow="0" windowWidth="20490" windowHeight="7635" activeTab="1"/>
  </bookViews>
  <sheets>
    <sheet name="Table 1" sheetId="1" r:id="rId1"/>
    <sheet name="Sheet1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1" i="2" l="1"/>
  <c r="N21" i="2"/>
  <c r="M21" i="2"/>
  <c r="L21" i="2"/>
  <c r="K21" i="2"/>
  <c r="J21" i="2"/>
  <c r="I21" i="2"/>
  <c r="G21" i="2"/>
  <c r="F21" i="2"/>
  <c r="U19" i="2"/>
  <c r="M19" i="2"/>
  <c r="I19" i="2"/>
  <c r="M18" i="2"/>
  <c r="I18" i="2"/>
  <c r="M17" i="2"/>
  <c r="I17" i="2"/>
  <c r="M16" i="2"/>
  <c r="I16" i="2"/>
  <c r="M15" i="2"/>
  <c r="I15" i="2"/>
  <c r="M14" i="2"/>
  <c r="I14" i="2"/>
  <c r="M13" i="2"/>
  <c r="I13" i="2"/>
  <c r="M12" i="2"/>
  <c r="I12" i="2"/>
  <c r="M11" i="2"/>
  <c r="I11" i="2"/>
  <c r="M10" i="2"/>
  <c r="I10" i="2"/>
  <c r="M9" i="2"/>
  <c r="I9" i="2"/>
  <c r="M8" i="2"/>
  <c r="I8" i="2"/>
  <c r="K22" i="1"/>
  <c r="K20" i="1"/>
  <c r="J20" i="1"/>
</calcChain>
</file>

<file path=xl/sharedStrings.xml><?xml version="1.0" encoding="utf-8"?>
<sst xmlns="http://schemas.openxmlformats.org/spreadsheetml/2006/main" count="51" uniqueCount="34">
  <si>
    <t xml:space="preserve"> AT PLOT NO:42, OLD DOOR NO:24, NEW DOOR NO:36, MASILAMANI ROAD,BALAJI NAGAR, ROYAPETTAH, CHENNAI - 600014. IN  R.S.NO:623/6  &amp; 629/10 , BLOCK NO:10 &amp;11, MYLAPORE VILLAGE, MYLAPORE TALUK,  CHENNAI DISTRICT, GREATER CHENNAI CORPORATION,ZONE: 9  DIVISION :119
</t>
  </si>
  <si>
    <t xml:space="preserve">FILE NO. CMDA/PP/NHRB/S/0720/2025 - Planning Permit No. OL-02152 </t>
  </si>
  <si>
    <t>RERA CARPET AREA STATEMENT</t>
  </si>
  <si>
    <t>Sl. No.</t>
  </si>
  <si>
    <t>Block</t>
  </si>
  <si>
    <t>Floor</t>
  </si>
  <si>
    <t>Type</t>
  </si>
  <si>
    <t>Apartment No.</t>
  </si>
  <si>
    <t>(a) RERA Carpet Area (Sec 2(k)) (sq.m)</t>
  </si>
  <si>
    <t>(b) Exclusive Balcony (sq.m)</t>
  </si>
  <si>
    <t>(c) Exclusive Verandah/Utility/Service/Open Terrace (sq.m)</t>
  </si>
  <si>
    <t>(d) Area of External Walls (sq. m)</t>
  </si>
  <si>
    <t>(e= a+b+c+d) Floor Area of the Apartment (sq. m)</t>
  </si>
  <si>
    <t>(f) Proportionate Common Area (sq.m)</t>
  </si>
  <si>
    <t>(g= e+f) Gross Area of the apartment (Sq.m)</t>
  </si>
  <si>
    <t>(h) UDS land area (sq.m)</t>
  </si>
  <si>
    <t>(i) Car Parking (Nos.)</t>
  </si>
  <si>
    <t>Covered</t>
  </si>
  <si>
    <t>Open</t>
  </si>
  <si>
    <t>3 BHK 3T</t>
  </si>
  <si>
    <t>A</t>
  </si>
  <si>
    <t>2 BHK 2T</t>
  </si>
  <si>
    <t>B</t>
  </si>
  <si>
    <t>2.5 BHK 2T</t>
  </si>
  <si>
    <t>C</t>
  </si>
  <si>
    <t>D</t>
  </si>
  <si>
    <t>2  BHK 2T</t>
  </si>
  <si>
    <t xml:space="preserve"> </t>
  </si>
  <si>
    <t>VISITORS CAR PARK</t>
  </si>
  <si>
    <t>TOTAL</t>
  </si>
  <si>
    <t>TOTAL PARKING</t>
  </si>
  <si>
    <t>Notes</t>
  </si>
  <si>
    <t>Carpet Area statement with total UDS for the least extent.
• If any land reserved for future development, an abstract to be shown in the carpet area statement mentioning the UDS for the approved blocks and UDS for the future development.
• Car parking to be allotted/provided as per the Tamil Nadu Combined Development and Building Rules (TNCDBR), 2019.
• If one car parking is required for two apartments, promoter to clearly mention in the carpet area statement as to how car parking will be allotted.
• Promoter to clearly mention cover, open and visitor carparking.
• Car parking allotted to individual apartment to be shown in the carpet area statement.</t>
  </si>
  <si>
    <t>M/s. CLOUD HOMES.,  Royapettah - Stilt Plus Three Floors with 12 Dwelling units                                             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</si>
</sst>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0"/>
      <color rgb="FF000000"/>
      <name val="Times New Roman"/>
      <charset val="204"/>
    </font>
    <font>
      <sz val="16"/>
      <color rgb="FF000000"/>
      <name val="Times New Roman"/>
      <charset val="134"/>
    </font>
    <font>
      <sz val="12"/>
      <color rgb="FF000000"/>
      <name val="Times New Roman"/>
      <charset val="134"/>
    </font>
    <font>
      <sz val="18"/>
      <color theme="1"/>
      <name val="Arial Black"/>
      <charset val="134"/>
    </font>
    <font>
      <sz val="16"/>
      <color theme="1"/>
      <name val="Arial Black"/>
      <charset val="134"/>
    </font>
    <font>
      <b/>
      <sz val="16"/>
      <color theme="1"/>
      <name val="Arial Black"/>
      <charset val="134"/>
    </font>
    <font>
      <b/>
      <sz val="16"/>
      <color rgb="FF000000"/>
      <name val="Swis721 BT"/>
      <charset val="134"/>
    </font>
    <font>
      <sz val="12"/>
      <color rgb="FFFF0000"/>
      <name val="Times New Roman"/>
      <charset val="134"/>
    </font>
    <font>
      <sz val="20"/>
      <color indexed="8"/>
      <name val="Calibri"/>
      <charset val="134"/>
    </font>
    <font>
      <sz val="18"/>
      <color rgb="FF000000"/>
      <name val="Times New Roman"/>
      <charset val="134"/>
    </font>
    <font>
      <b/>
      <sz val="14"/>
      <name val="Calibri"/>
      <charset val="134"/>
    </font>
    <font>
      <b/>
      <sz val="11"/>
      <name val="Calibri"/>
      <charset val="134"/>
    </font>
    <font>
      <sz val="10"/>
      <color theme="0"/>
      <name val="Times New Roman"/>
      <charset val="134"/>
    </font>
    <font>
      <sz val="10"/>
      <name val="Times New Roman"/>
      <charset val="134"/>
    </font>
    <font>
      <sz val="16"/>
      <color theme="0"/>
      <name val="Times New Roman"/>
      <charset val="134"/>
    </font>
    <font>
      <sz val="11"/>
      <color indexed="8"/>
      <name val="Calibri"/>
      <charset val="134"/>
    </font>
  </fonts>
  <fills count="6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5" fillId="0" borderId="0" applyNumberFormat="0" applyFill="0" applyBorder="0" applyProtection="0"/>
  </cellStyleXfs>
  <cellXfs count="97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5" borderId="12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8" fillId="0" borderId="0" xfId="1" applyNumberFormat="1" applyFont="1"/>
    <xf numFmtId="0" fontId="5" fillId="0" borderId="1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6" fillId="0" borderId="24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left" vertical="top"/>
    </xf>
    <xf numFmtId="0" fontId="9" fillId="0" borderId="0" xfId="0" applyFont="1" applyAlignment="1">
      <alignment horizontal="left" vertical="top"/>
    </xf>
    <xf numFmtId="0" fontId="1" fillId="0" borderId="34" xfId="0" applyFont="1" applyBorder="1" applyAlignment="1">
      <alignment horizontal="center" vertical="top" wrapText="1"/>
    </xf>
    <xf numFmtId="2" fontId="1" fillId="0" borderId="34" xfId="0" applyNumberFormat="1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34" xfId="0" applyFont="1" applyBorder="1" applyAlignment="1">
      <alignment horizontal="center" vertical="center" wrapText="1"/>
    </xf>
    <xf numFmtId="2" fontId="1" fillId="0" borderId="34" xfId="0" applyNumberFormat="1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  <xf numFmtId="2" fontId="1" fillId="0" borderId="22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top"/>
    </xf>
    <xf numFmtId="2" fontId="12" fillId="0" borderId="0" xfId="0" applyNumberFormat="1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2" fontId="12" fillId="0" borderId="0" xfId="0" applyNumberFormat="1" applyFont="1" applyBorder="1" applyAlignment="1">
      <alignment horizontal="center" vertical="top"/>
    </xf>
    <xf numFmtId="2" fontId="14" fillId="0" borderId="0" xfId="0" applyNumberFormat="1" applyFont="1" applyBorder="1" applyAlignment="1">
      <alignment horizontal="right" vertical="top" wrapText="1"/>
    </xf>
    <xf numFmtId="0" fontId="13" fillId="0" borderId="0" xfId="0" applyFont="1" applyAlignment="1">
      <alignment horizontal="center" vertical="top"/>
    </xf>
    <xf numFmtId="2" fontId="13" fillId="0" borderId="0" xfId="0" applyNumberFormat="1" applyFont="1" applyAlignment="1">
      <alignment horizontal="left" vertical="top"/>
    </xf>
    <xf numFmtId="0" fontId="10" fillId="0" borderId="30" xfId="0" applyFont="1" applyBorder="1" applyAlignment="1">
      <alignment horizontal="left" vertical="top" wrapText="1" indent="53"/>
    </xf>
    <xf numFmtId="0" fontId="10" fillId="0" borderId="31" xfId="0" applyFont="1" applyBorder="1" applyAlignment="1">
      <alignment horizontal="left" vertical="top" wrapText="1" indent="53"/>
    </xf>
    <xf numFmtId="0" fontId="10" fillId="0" borderId="35" xfId="0" applyFont="1" applyBorder="1" applyAlignment="1">
      <alignment horizontal="left" vertical="top" wrapText="1" indent="53"/>
    </xf>
    <xf numFmtId="0" fontId="11" fillId="0" borderId="3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1" fontId="1" fillId="0" borderId="13" xfId="0" applyNumberFormat="1" applyFont="1" applyBorder="1" applyAlignment="1">
      <alignment horizontal="center" vertical="center" wrapText="1"/>
    </xf>
    <xf numFmtId="1" fontId="1" fillId="0" borderId="14" xfId="0" applyNumberFormat="1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2" fontId="11" fillId="0" borderId="32" xfId="0" applyNumberFormat="1" applyFont="1" applyBorder="1" applyAlignment="1">
      <alignment horizontal="center" vertical="center" wrapText="1"/>
    </xf>
    <xf numFmtId="2" fontId="11" fillId="0" borderId="3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8" fillId="0" borderId="0" xfId="1" applyNumberFormat="1" applyFont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zoomScale="70" zoomScaleNormal="70" workbookViewId="0">
      <selection activeCell="L17" sqref="A1:M17"/>
    </sheetView>
  </sheetViews>
  <sheetFormatPr defaultColWidth="9" defaultRowHeight="23.25"/>
  <cols>
    <col min="1" max="1" width="8.83203125" style="26" customWidth="1"/>
    <col min="2" max="2" width="9.83203125" style="26" customWidth="1"/>
    <col min="3" max="3" width="9.5" style="26" customWidth="1"/>
    <col min="4" max="4" width="10.6640625" style="26" customWidth="1"/>
    <col min="5" max="5" width="18" style="26" customWidth="1"/>
    <col min="6" max="6" width="21" style="27" customWidth="1"/>
    <col min="7" max="7" width="15.33203125" style="26" customWidth="1"/>
    <col min="8" max="8" width="24" style="27" customWidth="1"/>
    <col min="9" max="9" width="16" style="26" customWidth="1"/>
    <col min="10" max="10" width="21" style="26" customWidth="1"/>
    <col min="11" max="11" width="17.1640625" style="28" customWidth="1"/>
    <col min="12" max="12" width="14.5" customWidth="1"/>
    <col min="13" max="13" width="12" customWidth="1"/>
    <col min="18" max="18" width="15" style="29" customWidth="1"/>
    <col min="19" max="19" width="13.6640625" customWidth="1"/>
    <col min="20" max="20" width="19.5" customWidth="1"/>
  </cols>
  <sheetData>
    <row r="1" spans="1:19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/>
    </row>
    <row r="2" spans="1:19">
      <c r="A2" s="62"/>
      <c r="B2" s="62"/>
      <c r="C2" s="62"/>
      <c r="D2" s="62"/>
      <c r="E2" s="62"/>
      <c r="F2" s="64"/>
      <c r="G2" s="62"/>
      <c r="H2" s="62"/>
      <c r="I2" s="62"/>
      <c r="J2" s="62"/>
      <c r="K2" s="66"/>
      <c r="L2" s="56"/>
      <c r="M2" s="57"/>
    </row>
    <row r="3" spans="1:19" ht="90" customHeight="1">
      <c r="A3" s="63"/>
      <c r="B3" s="63"/>
      <c r="C3" s="63"/>
      <c r="D3" s="63"/>
      <c r="E3" s="63"/>
      <c r="F3" s="65"/>
      <c r="G3" s="63"/>
      <c r="H3" s="63"/>
      <c r="I3" s="63"/>
      <c r="J3" s="63"/>
      <c r="K3" s="67"/>
      <c r="L3" s="40"/>
      <c r="M3" s="40"/>
    </row>
    <row r="4" spans="1:19" ht="28.5" customHeight="1">
      <c r="A4" s="30"/>
      <c r="B4" s="30"/>
      <c r="C4" s="30"/>
      <c r="D4" s="30"/>
      <c r="E4" s="30"/>
      <c r="F4" s="31"/>
      <c r="G4" s="30"/>
      <c r="H4" s="32"/>
      <c r="I4" s="41"/>
      <c r="J4" s="41"/>
      <c r="K4" s="41"/>
      <c r="L4" s="30"/>
      <c r="M4" s="32"/>
      <c r="S4" s="29"/>
    </row>
    <row r="5" spans="1:19" ht="28.5" customHeight="1">
      <c r="A5" s="30"/>
      <c r="B5" s="30"/>
      <c r="C5" s="30"/>
      <c r="D5" s="30"/>
      <c r="E5" s="30"/>
      <c r="F5" s="31"/>
      <c r="G5" s="30"/>
      <c r="H5" s="32"/>
      <c r="I5" s="41"/>
      <c r="J5" s="41"/>
      <c r="K5" s="41"/>
      <c r="L5" s="30"/>
      <c r="M5" s="32"/>
      <c r="S5" s="29"/>
    </row>
    <row r="6" spans="1:19" ht="29.1" customHeight="1">
      <c r="A6" s="30"/>
      <c r="B6" s="30"/>
      <c r="C6" s="30"/>
      <c r="D6" s="30"/>
      <c r="E6" s="30"/>
      <c r="F6" s="31"/>
      <c r="G6" s="30"/>
      <c r="H6" s="32"/>
      <c r="I6" s="41"/>
      <c r="J6" s="41"/>
      <c r="K6" s="41"/>
      <c r="L6" s="30"/>
      <c r="M6" s="32"/>
      <c r="S6" s="29"/>
    </row>
    <row r="7" spans="1:19" ht="29.1" customHeight="1">
      <c r="A7" s="30"/>
      <c r="B7" s="30"/>
      <c r="C7" s="30"/>
      <c r="D7" s="30"/>
      <c r="E7" s="30"/>
      <c r="F7" s="31"/>
      <c r="G7" s="30"/>
      <c r="H7" s="32"/>
      <c r="I7" s="41"/>
      <c r="J7" s="41"/>
      <c r="K7" s="41"/>
      <c r="L7" s="30"/>
      <c r="M7" s="32"/>
      <c r="S7" s="29"/>
    </row>
    <row r="8" spans="1:19" ht="28.5" customHeight="1">
      <c r="A8" s="30"/>
      <c r="B8" s="30"/>
      <c r="C8" s="30"/>
      <c r="D8" s="30"/>
      <c r="E8" s="30"/>
      <c r="F8" s="31"/>
      <c r="G8" s="30"/>
      <c r="H8" s="32"/>
      <c r="I8" s="41"/>
      <c r="J8" s="41"/>
      <c r="K8" s="41"/>
      <c r="L8" s="30"/>
      <c r="M8" s="32"/>
      <c r="S8" s="29"/>
    </row>
    <row r="9" spans="1:19" ht="28.5" customHeight="1">
      <c r="A9" s="30"/>
      <c r="B9" s="30"/>
      <c r="C9" s="30"/>
      <c r="D9" s="30"/>
      <c r="E9" s="30"/>
      <c r="F9" s="31"/>
      <c r="G9" s="30"/>
      <c r="H9" s="32"/>
      <c r="I9" s="41"/>
      <c r="J9" s="41"/>
      <c r="K9" s="41"/>
      <c r="L9" s="30"/>
      <c r="M9" s="32"/>
      <c r="S9" s="29"/>
    </row>
    <row r="10" spans="1:19" ht="29.1" customHeight="1">
      <c r="A10" s="30"/>
      <c r="B10" s="30"/>
      <c r="C10" s="30"/>
      <c r="D10" s="30"/>
      <c r="E10" s="30"/>
      <c r="F10" s="31"/>
      <c r="G10" s="30"/>
      <c r="H10" s="32"/>
      <c r="I10" s="41"/>
      <c r="J10" s="41"/>
      <c r="K10" s="41"/>
      <c r="L10" s="30"/>
      <c r="M10" s="32"/>
      <c r="S10" s="29"/>
    </row>
    <row r="11" spans="1:19" ht="29.1" customHeight="1">
      <c r="A11" s="30"/>
      <c r="B11" s="30"/>
      <c r="C11" s="30"/>
      <c r="D11" s="30"/>
      <c r="E11" s="30"/>
      <c r="F11" s="31"/>
      <c r="G11" s="30"/>
      <c r="H11" s="32"/>
      <c r="I11" s="41"/>
      <c r="J11" s="41"/>
      <c r="K11" s="41"/>
      <c r="L11" s="30"/>
      <c r="M11" s="32"/>
      <c r="S11" s="29"/>
    </row>
    <row r="12" spans="1:19" ht="28.5" customHeight="1">
      <c r="A12" s="30"/>
      <c r="B12" s="30"/>
      <c r="C12" s="30"/>
      <c r="D12" s="30"/>
      <c r="E12" s="30"/>
      <c r="F12" s="31"/>
      <c r="G12" s="30"/>
      <c r="H12" s="32"/>
      <c r="I12" s="41"/>
      <c r="J12" s="41"/>
      <c r="K12" s="41"/>
      <c r="L12" s="30"/>
      <c r="M12" s="32"/>
      <c r="S12" s="29"/>
    </row>
    <row r="13" spans="1:19" ht="28.5" customHeight="1">
      <c r="A13" s="30"/>
      <c r="B13" s="30"/>
      <c r="C13" s="30"/>
      <c r="D13" s="30"/>
      <c r="E13" s="30"/>
      <c r="F13" s="31"/>
      <c r="G13" s="30"/>
      <c r="H13" s="32"/>
      <c r="I13" s="41"/>
      <c r="J13" s="41"/>
      <c r="K13" s="41"/>
      <c r="L13" s="30"/>
      <c r="M13" s="32"/>
      <c r="S13" s="29"/>
    </row>
    <row r="14" spans="1:19" ht="29.1" customHeight="1">
      <c r="A14" s="30"/>
      <c r="B14" s="30"/>
      <c r="C14" s="30"/>
      <c r="D14" s="30"/>
      <c r="E14" s="30"/>
      <c r="F14" s="31"/>
      <c r="G14" s="30"/>
      <c r="H14" s="32"/>
      <c r="I14" s="41"/>
      <c r="J14" s="41"/>
      <c r="K14" s="41"/>
      <c r="L14" s="30"/>
      <c r="M14" s="32"/>
      <c r="S14" s="29"/>
    </row>
    <row r="15" spans="1:19" ht="29.1" customHeight="1">
      <c r="A15" s="30"/>
      <c r="B15" s="30"/>
      <c r="C15" s="30"/>
      <c r="D15" s="30"/>
      <c r="E15" s="30"/>
      <c r="F15" s="31"/>
      <c r="G15" s="30"/>
      <c r="H15" s="32"/>
      <c r="I15" s="41"/>
      <c r="J15" s="41"/>
      <c r="K15" s="41"/>
      <c r="L15" s="30"/>
      <c r="M15" s="32"/>
      <c r="S15" s="29"/>
    </row>
    <row r="16" spans="1:19" ht="29.1" customHeight="1">
      <c r="A16" s="33"/>
      <c r="B16" s="34"/>
      <c r="C16" s="35"/>
      <c r="D16" s="35"/>
      <c r="E16" s="35"/>
      <c r="F16" s="36"/>
      <c r="G16" s="35"/>
      <c r="H16" s="36"/>
      <c r="I16" s="42"/>
      <c r="J16" s="58"/>
      <c r="K16" s="59"/>
      <c r="L16" s="30"/>
      <c r="M16" s="33"/>
    </row>
    <row r="17" spans="1:14" ht="29.1" customHeight="1">
      <c r="A17" s="37"/>
      <c r="B17" s="37"/>
      <c r="C17" s="37"/>
      <c r="D17" s="37"/>
      <c r="E17" s="37"/>
      <c r="F17" s="37"/>
      <c r="G17" s="37"/>
      <c r="H17" s="37"/>
      <c r="I17" s="43"/>
      <c r="J17" s="44"/>
      <c r="K17" s="44"/>
      <c r="L17" s="60"/>
      <c r="M17" s="61"/>
    </row>
    <row r="19" spans="1:14">
      <c r="H19" s="38"/>
      <c r="I19" s="45"/>
      <c r="J19" s="45"/>
      <c r="K19" s="46"/>
      <c r="L19" s="47"/>
      <c r="M19" s="47"/>
      <c r="N19" s="48"/>
    </row>
    <row r="20" spans="1:14" hidden="1">
      <c r="H20" s="38"/>
      <c r="I20" s="45">
        <v>1011.5</v>
      </c>
      <c r="J20" s="49" t="e">
        <f>#REF!+#REF!+#REF!+#REF!+#REF!+#REF!+#REF!+#REF!+#REF!+#REF!+#REF!+#REF!+#REF!+#REF!+#REF!+#REF!</f>
        <v>#REF!</v>
      </c>
      <c r="K20" s="46" t="e">
        <f>I20/J20</f>
        <v>#REF!</v>
      </c>
      <c r="L20" s="47"/>
      <c r="M20" s="47"/>
      <c r="N20" s="48"/>
    </row>
    <row r="21" spans="1:14">
      <c r="H21" s="38"/>
      <c r="I21" s="45"/>
      <c r="J21" s="45"/>
      <c r="K21" s="46"/>
      <c r="L21" s="47"/>
      <c r="M21" s="47"/>
      <c r="N21" s="48"/>
    </row>
    <row r="22" spans="1:14">
      <c r="H22" s="38"/>
      <c r="I22" s="45"/>
      <c r="J22" s="45"/>
      <c r="K22" s="50" t="e">
        <f>656.5/J17</f>
        <v>#DIV/0!</v>
      </c>
      <c r="L22" s="47"/>
      <c r="M22" s="47"/>
      <c r="N22" s="48"/>
    </row>
    <row r="23" spans="1:14">
      <c r="H23" s="38"/>
      <c r="I23" s="45"/>
      <c r="J23" s="45"/>
      <c r="K23" s="46"/>
      <c r="L23" s="47"/>
      <c r="M23" s="47"/>
      <c r="N23" s="48"/>
    </row>
    <row r="24" spans="1:14">
      <c r="H24" s="38"/>
      <c r="I24" s="45"/>
      <c r="J24" s="45"/>
      <c r="K24" s="46"/>
      <c r="L24" s="47"/>
      <c r="M24" s="47"/>
      <c r="N24" s="48"/>
    </row>
    <row r="25" spans="1:14">
      <c r="H25" s="39"/>
      <c r="I25" s="51"/>
      <c r="J25" s="51"/>
      <c r="K25" s="52"/>
      <c r="L25" s="48"/>
      <c r="M25" s="48"/>
      <c r="N25" s="48"/>
    </row>
    <row r="26" spans="1:14">
      <c r="H26" s="39"/>
      <c r="I26" s="51"/>
      <c r="J26" s="51"/>
      <c r="K26" s="52"/>
      <c r="L26" s="48"/>
      <c r="M26" s="48"/>
      <c r="N26" s="48"/>
    </row>
    <row r="27" spans="1:14">
      <c r="H27" s="39"/>
      <c r="I27" s="51"/>
      <c r="J27" s="51"/>
      <c r="K27" s="52"/>
      <c r="L27" s="48"/>
      <c r="M27" s="48"/>
      <c r="N27" s="48"/>
    </row>
    <row r="28" spans="1:14">
      <c r="H28" s="39"/>
      <c r="I28" s="51"/>
      <c r="J28" s="51"/>
      <c r="K28" s="52"/>
      <c r="L28" s="48"/>
      <c r="M28" s="48"/>
      <c r="N28" s="48"/>
    </row>
    <row r="29" spans="1:14">
      <c r="H29" s="39"/>
      <c r="I29" s="51"/>
      <c r="J29" s="51"/>
      <c r="K29" s="52"/>
      <c r="L29" s="48"/>
      <c r="M29" s="48"/>
      <c r="N29" s="48"/>
    </row>
    <row r="30" spans="1:14">
      <c r="H30" s="39"/>
      <c r="I30" s="51"/>
      <c r="J30" s="51"/>
      <c r="K30" s="52"/>
      <c r="L30" s="48"/>
      <c r="M30" s="48"/>
      <c r="N30" s="48"/>
    </row>
    <row r="31" spans="1:14">
      <c r="H31" s="39"/>
      <c r="I31" s="51"/>
      <c r="J31" s="51"/>
      <c r="K31" s="52"/>
      <c r="L31" s="48"/>
      <c r="M31" s="48"/>
      <c r="N31" s="48"/>
    </row>
    <row r="32" spans="1:14">
      <c r="H32" s="39"/>
      <c r="I32" s="51"/>
      <c r="J32" s="51"/>
      <c r="K32" s="52"/>
      <c r="L32" s="48"/>
      <c r="M32" s="48"/>
      <c r="N32" s="48"/>
    </row>
    <row r="33" spans="8:14">
      <c r="H33" s="39"/>
      <c r="I33" s="51"/>
      <c r="J33" s="51"/>
      <c r="K33" s="52"/>
      <c r="L33" s="48"/>
      <c r="M33" s="48"/>
      <c r="N33" s="48"/>
    </row>
  </sheetData>
  <mergeCells count="15">
    <mergeCell ref="A1:M1"/>
    <mergeCell ref="L2:M2"/>
    <mergeCell ref="J16:K16"/>
    <mergeCell ref="L17:M17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scale="74" orientation="landscape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Y40"/>
  <sheetViews>
    <sheetView tabSelected="1" topLeftCell="A7" zoomScale="55" zoomScaleNormal="55" workbookViewId="0">
      <selection activeCell="N13" sqref="N13"/>
    </sheetView>
  </sheetViews>
  <sheetFormatPr defaultColWidth="9.33203125" defaultRowHeight="15.75"/>
  <cols>
    <col min="1" max="1" width="13.5" style="5" customWidth="1"/>
    <col min="2" max="2" width="13.83203125" style="5" customWidth="1"/>
    <col min="3" max="3" width="19.5" style="5" customWidth="1"/>
    <col min="4" max="4" width="21.33203125" style="5" customWidth="1"/>
    <col min="5" max="5" width="24.5" style="5" customWidth="1"/>
    <col min="6" max="6" width="30.1640625" style="5" customWidth="1"/>
    <col min="7" max="7" width="24.33203125" style="5" customWidth="1"/>
    <col min="8" max="8" width="35" style="5" customWidth="1"/>
    <col min="9" max="9" width="24.6640625" style="5" customWidth="1"/>
    <col min="10" max="10" width="33" style="5" customWidth="1"/>
    <col min="11" max="11" width="25" style="5" customWidth="1"/>
    <col min="12" max="12" width="23" style="5" customWidth="1"/>
    <col min="13" max="13" width="28.6640625" style="5" customWidth="1"/>
    <col min="14" max="14" width="19" style="5" customWidth="1"/>
    <col min="15" max="15" width="24.1640625" style="5" customWidth="1"/>
    <col min="16" max="17" width="9.33203125" style="5"/>
    <col min="18" max="77" width="9.33203125" style="6"/>
    <col min="78" max="16384" width="9.33203125" style="5"/>
  </cols>
  <sheetData>
    <row r="1" spans="1:77" ht="33.75" customHeight="1">
      <c r="A1" s="68" t="s">
        <v>33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70"/>
    </row>
    <row r="2" spans="1:77" ht="55.5" customHeight="1">
      <c r="A2" s="91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3"/>
    </row>
    <row r="3" spans="1:77" ht="37.5" customHeight="1">
      <c r="A3" s="94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6"/>
    </row>
    <row r="4" spans="1:77" ht="33.75" customHeight="1">
      <c r="A4" s="7"/>
      <c r="B4" s="8"/>
      <c r="C4" s="71" t="s">
        <v>1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2"/>
    </row>
    <row r="5" spans="1:77" ht="33.75" customHeight="1">
      <c r="A5" s="73" t="s">
        <v>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2"/>
    </row>
    <row r="6" spans="1:77" ht="15.75" customHeight="1">
      <c r="A6" s="83" t="s">
        <v>3</v>
      </c>
      <c r="B6" s="85" t="s">
        <v>4</v>
      </c>
      <c r="C6" s="85" t="s">
        <v>5</v>
      </c>
      <c r="D6" s="85" t="s">
        <v>6</v>
      </c>
      <c r="E6" s="87" t="s">
        <v>7</v>
      </c>
      <c r="F6" s="87" t="s">
        <v>8</v>
      </c>
      <c r="G6" s="87" t="s">
        <v>9</v>
      </c>
      <c r="H6" s="87" t="s">
        <v>10</v>
      </c>
      <c r="I6" s="87" t="s">
        <v>11</v>
      </c>
      <c r="J6" s="87" t="s">
        <v>12</v>
      </c>
      <c r="K6" s="87" t="s">
        <v>13</v>
      </c>
      <c r="L6" s="87" t="s">
        <v>14</v>
      </c>
      <c r="M6" s="87" t="s">
        <v>15</v>
      </c>
      <c r="N6" s="74" t="s">
        <v>16</v>
      </c>
      <c r="O6" s="75"/>
    </row>
    <row r="7" spans="1:77" ht="126" customHeight="1">
      <c r="A7" s="84"/>
      <c r="B7" s="86"/>
      <c r="C7" s="86"/>
      <c r="D7" s="86"/>
      <c r="E7" s="88"/>
      <c r="F7" s="88"/>
      <c r="G7" s="88"/>
      <c r="H7" s="88"/>
      <c r="I7" s="88"/>
      <c r="J7" s="89"/>
      <c r="K7" s="89"/>
      <c r="L7" s="89"/>
      <c r="M7" s="88"/>
      <c r="N7" s="18" t="s">
        <v>17</v>
      </c>
      <c r="O7" s="19" t="s">
        <v>18</v>
      </c>
    </row>
    <row r="8" spans="1:77" s="1" customFormat="1" ht="29.25" customHeight="1">
      <c r="A8" s="9">
        <v>1</v>
      </c>
      <c r="B8" s="10">
        <v>1</v>
      </c>
      <c r="C8" s="10">
        <v>1</v>
      </c>
      <c r="D8" s="10" t="s">
        <v>19</v>
      </c>
      <c r="E8" s="10" t="s">
        <v>20</v>
      </c>
      <c r="F8" s="10">
        <v>102.96</v>
      </c>
      <c r="G8" s="10">
        <v>8.74</v>
      </c>
      <c r="H8" s="10">
        <v>0</v>
      </c>
      <c r="I8" s="10">
        <f>J8-(F8+G8+H8)</f>
        <v>10.75</v>
      </c>
      <c r="J8" s="10">
        <v>122.45</v>
      </c>
      <c r="K8" s="10">
        <v>27.91</v>
      </c>
      <c r="L8" s="10">
        <v>150.69999999999999</v>
      </c>
      <c r="M8" s="11">
        <f>L8*U$19</f>
        <v>69.831552274203105</v>
      </c>
      <c r="N8" s="10">
        <v>1</v>
      </c>
      <c r="O8" s="20">
        <v>0</v>
      </c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</row>
    <row r="9" spans="1:77" s="1" customFormat="1" ht="26.25" customHeight="1">
      <c r="A9" s="9">
        <v>2</v>
      </c>
      <c r="B9" s="10">
        <v>1</v>
      </c>
      <c r="C9" s="10">
        <v>1</v>
      </c>
      <c r="D9" s="10" t="s">
        <v>21</v>
      </c>
      <c r="E9" s="10" t="s">
        <v>22</v>
      </c>
      <c r="F9" s="10">
        <v>56.76</v>
      </c>
      <c r="G9" s="10">
        <v>3.72</v>
      </c>
      <c r="H9" s="10">
        <v>0</v>
      </c>
      <c r="I9" s="10">
        <f t="shared" ref="I9:I14" si="0">J9-(F9+G9+H9)</f>
        <v>9.49</v>
      </c>
      <c r="J9" s="10">
        <v>69.97</v>
      </c>
      <c r="K9" s="10">
        <v>15.95</v>
      </c>
      <c r="L9" s="10">
        <v>85.85</v>
      </c>
      <c r="M9" s="11">
        <f t="shared" ref="M9:M19" si="1">L9*U$19</f>
        <v>39.7812791157288</v>
      </c>
      <c r="N9" s="10">
        <v>1</v>
      </c>
      <c r="O9" s="20">
        <v>0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</row>
    <row r="10" spans="1:77" s="1" customFormat="1" ht="26.25" customHeight="1">
      <c r="A10" s="9">
        <v>3</v>
      </c>
      <c r="B10" s="10">
        <v>1</v>
      </c>
      <c r="C10" s="10">
        <v>1</v>
      </c>
      <c r="D10" s="10" t="s">
        <v>23</v>
      </c>
      <c r="E10" s="10" t="s">
        <v>24</v>
      </c>
      <c r="F10" s="10">
        <v>74.55</v>
      </c>
      <c r="G10" s="10">
        <v>3.72</v>
      </c>
      <c r="H10" s="10">
        <v>0</v>
      </c>
      <c r="I10" s="10">
        <f t="shared" si="0"/>
        <v>7.8800000000000097</v>
      </c>
      <c r="J10" s="10">
        <v>86.15</v>
      </c>
      <c r="K10" s="10">
        <v>19.63</v>
      </c>
      <c r="L10" s="10">
        <v>105.63</v>
      </c>
      <c r="M10" s="11">
        <f t="shared" si="1"/>
        <v>48.946959964990498</v>
      </c>
      <c r="N10" s="10">
        <v>1</v>
      </c>
      <c r="O10" s="20">
        <v>0</v>
      </c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</row>
    <row r="11" spans="1:77" s="1" customFormat="1" ht="30.75" customHeight="1">
      <c r="A11" s="9">
        <v>4</v>
      </c>
      <c r="B11" s="10">
        <v>1</v>
      </c>
      <c r="C11" s="10">
        <v>1</v>
      </c>
      <c r="D11" s="10" t="s">
        <v>19</v>
      </c>
      <c r="E11" s="10" t="s">
        <v>25</v>
      </c>
      <c r="F11" s="10">
        <v>59.98</v>
      </c>
      <c r="G11" s="10">
        <v>3.84</v>
      </c>
      <c r="H11" s="10">
        <v>0</v>
      </c>
      <c r="I11" s="10">
        <f t="shared" si="0"/>
        <v>42.21</v>
      </c>
      <c r="J11" s="10">
        <v>106.03</v>
      </c>
      <c r="K11" s="10">
        <v>24.16</v>
      </c>
      <c r="L11" s="10">
        <v>130.07</v>
      </c>
      <c r="M11" s="11">
        <f t="shared" si="1"/>
        <v>60.271997374290599</v>
      </c>
      <c r="N11" s="10">
        <v>1</v>
      </c>
      <c r="O11" s="20">
        <v>0</v>
      </c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</row>
    <row r="12" spans="1:77" s="2" customFormat="1" ht="32.25" customHeight="1">
      <c r="A12" s="9">
        <v>5</v>
      </c>
      <c r="B12" s="10">
        <v>1</v>
      </c>
      <c r="C12" s="10">
        <v>2</v>
      </c>
      <c r="D12" s="10" t="s">
        <v>19</v>
      </c>
      <c r="E12" s="10" t="s">
        <v>20</v>
      </c>
      <c r="F12" s="10">
        <v>102.96</v>
      </c>
      <c r="G12" s="10">
        <v>8.74</v>
      </c>
      <c r="H12" s="10">
        <v>0</v>
      </c>
      <c r="I12" s="10">
        <f t="shared" si="0"/>
        <v>10.75</v>
      </c>
      <c r="J12" s="10">
        <v>122.45</v>
      </c>
      <c r="K12" s="10">
        <v>27.91</v>
      </c>
      <c r="L12" s="10">
        <v>150.69999999999999</v>
      </c>
      <c r="M12" s="11">
        <f t="shared" si="1"/>
        <v>69.831552274203105</v>
      </c>
      <c r="N12" s="10">
        <v>1</v>
      </c>
      <c r="O12" s="20">
        <v>0</v>
      </c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</row>
    <row r="13" spans="1:77" s="2" customFormat="1" ht="30" customHeight="1">
      <c r="A13" s="9">
        <v>6</v>
      </c>
      <c r="B13" s="10">
        <v>1</v>
      </c>
      <c r="C13" s="10">
        <v>2</v>
      </c>
      <c r="D13" s="10" t="s">
        <v>26</v>
      </c>
      <c r="E13" s="10" t="s">
        <v>22</v>
      </c>
      <c r="F13" s="10">
        <v>56.76</v>
      </c>
      <c r="G13" s="10">
        <v>3.72</v>
      </c>
      <c r="H13" s="10">
        <v>0</v>
      </c>
      <c r="I13" s="10">
        <f t="shared" si="0"/>
        <v>9.49</v>
      </c>
      <c r="J13" s="10">
        <v>69.97</v>
      </c>
      <c r="K13" s="10">
        <v>15.95</v>
      </c>
      <c r="L13" s="10">
        <v>85.85</v>
      </c>
      <c r="M13" s="11">
        <f t="shared" si="1"/>
        <v>39.7812791157288</v>
      </c>
      <c r="N13" s="10">
        <v>1</v>
      </c>
      <c r="O13" s="20">
        <v>0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</row>
    <row r="14" spans="1:77" s="2" customFormat="1" ht="26.25" customHeight="1">
      <c r="A14" s="9">
        <v>7</v>
      </c>
      <c r="B14" s="10">
        <v>1</v>
      </c>
      <c r="C14" s="10">
        <v>2</v>
      </c>
      <c r="D14" s="10" t="s">
        <v>23</v>
      </c>
      <c r="E14" s="10" t="s">
        <v>24</v>
      </c>
      <c r="F14" s="10">
        <v>74.55</v>
      </c>
      <c r="G14" s="11">
        <v>3.7</v>
      </c>
      <c r="H14" s="10">
        <v>0</v>
      </c>
      <c r="I14" s="11">
        <f t="shared" si="0"/>
        <v>7.9000000000000101</v>
      </c>
      <c r="J14" s="10">
        <v>86.15</v>
      </c>
      <c r="K14" s="10">
        <v>19.63</v>
      </c>
      <c r="L14" s="10">
        <v>105.63</v>
      </c>
      <c r="M14" s="11">
        <f t="shared" si="1"/>
        <v>48.946959964990498</v>
      </c>
      <c r="N14" s="10">
        <v>1</v>
      </c>
      <c r="O14" s="20">
        <v>0</v>
      </c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</row>
    <row r="15" spans="1:77" s="2" customFormat="1" ht="27" customHeight="1">
      <c r="A15" s="9">
        <v>8</v>
      </c>
      <c r="B15" s="10">
        <v>1</v>
      </c>
      <c r="C15" s="10">
        <v>2</v>
      </c>
      <c r="D15" s="10" t="s">
        <v>19</v>
      </c>
      <c r="E15" s="10" t="s">
        <v>25</v>
      </c>
      <c r="F15" s="10">
        <v>59.98</v>
      </c>
      <c r="G15" s="10">
        <v>3.84</v>
      </c>
      <c r="H15" s="10">
        <v>0</v>
      </c>
      <c r="I15" s="10">
        <f t="shared" ref="I15:I19" si="2">J15-(F15+G15+H15)</f>
        <v>42.21</v>
      </c>
      <c r="J15" s="10">
        <v>106.03</v>
      </c>
      <c r="K15" s="10">
        <v>24.16</v>
      </c>
      <c r="L15" s="10">
        <v>130.08000000000001</v>
      </c>
      <c r="M15" s="11">
        <f t="shared" si="1"/>
        <v>60.276631186651201</v>
      </c>
      <c r="N15" s="10">
        <v>1</v>
      </c>
      <c r="O15" s="20">
        <v>0</v>
      </c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</row>
    <row r="16" spans="1:77" s="3" customFormat="1" ht="36" customHeight="1">
      <c r="A16" s="9">
        <v>9</v>
      </c>
      <c r="B16" s="10">
        <v>1</v>
      </c>
      <c r="C16" s="10">
        <v>3</v>
      </c>
      <c r="D16" s="10" t="s">
        <v>19</v>
      </c>
      <c r="E16" s="10" t="s">
        <v>20</v>
      </c>
      <c r="F16" s="10">
        <v>102.96</v>
      </c>
      <c r="G16" s="10">
        <v>8.74</v>
      </c>
      <c r="H16" s="10">
        <v>0</v>
      </c>
      <c r="I16" s="10">
        <f t="shared" si="2"/>
        <v>10.75</v>
      </c>
      <c r="J16" s="10">
        <v>122.45</v>
      </c>
      <c r="K16" s="10">
        <v>27.91</v>
      </c>
      <c r="L16" s="10">
        <v>150.69999999999999</v>
      </c>
      <c r="M16" s="11">
        <f t="shared" si="1"/>
        <v>69.831552274203105</v>
      </c>
      <c r="N16" s="10">
        <v>1</v>
      </c>
      <c r="O16" s="20">
        <v>0</v>
      </c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</row>
    <row r="17" spans="1:77" s="3" customFormat="1" ht="27" customHeight="1">
      <c r="A17" s="9">
        <v>10</v>
      </c>
      <c r="B17" s="10">
        <v>1</v>
      </c>
      <c r="C17" s="10">
        <v>3</v>
      </c>
      <c r="D17" s="10" t="s">
        <v>21</v>
      </c>
      <c r="E17" s="10" t="s">
        <v>22</v>
      </c>
      <c r="F17" s="10">
        <v>56.76</v>
      </c>
      <c r="G17" s="10">
        <v>3.72</v>
      </c>
      <c r="H17" s="10">
        <v>0</v>
      </c>
      <c r="I17" s="10">
        <f t="shared" si="2"/>
        <v>9.49</v>
      </c>
      <c r="J17" s="10">
        <v>69.97</v>
      </c>
      <c r="K17" s="10">
        <v>15.95</v>
      </c>
      <c r="L17" s="10">
        <v>85.85</v>
      </c>
      <c r="M17" s="11">
        <f t="shared" si="1"/>
        <v>39.7812791157288</v>
      </c>
      <c r="N17" s="10">
        <v>1</v>
      </c>
      <c r="O17" s="20">
        <v>0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</row>
    <row r="18" spans="1:77" s="3" customFormat="1" ht="28.5" customHeight="1">
      <c r="A18" s="9">
        <v>11</v>
      </c>
      <c r="B18" s="10">
        <v>1</v>
      </c>
      <c r="C18" s="10">
        <v>3</v>
      </c>
      <c r="D18" s="10" t="s">
        <v>23</v>
      </c>
      <c r="E18" s="10" t="s">
        <v>24</v>
      </c>
      <c r="F18" s="10">
        <v>74.55</v>
      </c>
      <c r="G18" s="10">
        <v>3.72</v>
      </c>
      <c r="H18" s="10">
        <v>0</v>
      </c>
      <c r="I18" s="10">
        <f t="shared" si="2"/>
        <v>7.8800000000000097</v>
      </c>
      <c r="J18" s="10">
        <v>86.15</v>
      </c>
      <c r="K18" s="10">
        <v>19.63</v>
      </c>
      <c r="L18" s="10">
        <v>105.63</v>
      </c>
      <c r="M18" s="11">
        <f t="shared" si="1"/>
        <v>48.946959964990498</v>
      </c>
      <c r="N18" s="10">
        <v>1</v>
      </c>
      <c r="O18" s="20">
        <v>0</v>
      </c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</row>
    <row r="19" spans="1:77" s="3" customFormat="1" ht="31.5" customHeight="1">
      <c r="A19" s="9">
        <v>12</v>
      </c>
      <c r="B19" s="10">
        <v>1</v>
      </c>
      <c r="C19" s="10">
        <v>3</v>
      </c>
      <c r="D19" s="10" t="s">
        <v>19</v>
      </c>
      <c r="E19" s="10" t="s">
        <v>25</v>
      </c>
      <c r="F19" s="10">
        <v>59.98</v>
      </c>
      <c r="G19" s="10">
        <v>3.84</v>
      </c>
      <c r="H19" s="10">
        <v>0</v>
      </c>
      <c r="I19" s="10">
        <f t="shared" si="2"/>
        <v>42.21</v>
      </c>
      <c r="J19" s="10">
        <v>106.03</v>
      </c>
      <c r="K19" s="10">
        <v>24.16</v>
      </c>
      <c r="L19" s="10">
        <v>130.07</v>
      </c>
      <c r="M19" s="11">
        <f t="shared" si="1"/>
        <v>60.271997374290599</v>
      </c>
      <c r="N19" s="10">
        <v>1</v>
      </c>
      <c r="O19" s="20">
        <v>0</v>
      </c>
      <c r="P19" s="21"/>
      <c r="Q19" s="21"/>
      <c r="R19" s="21"/>
      <c r="S19" s="21"/>
      <c r="T19" s="21"/>
      <c r="U19" s="21">
        <f>656.5/L21</f>
        <v>0.46338123605974202</v>
      </c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</row>
    <row r="20" spans="1:77" s="4" customFormat="1" ht="30" customHeight="1">
      <c r="A20" s="12" t="s">
        <v>27</v>
      </c>
      <c r="B20" s="13"/>
      <c r="C20" s="13"/>
      <c r="D20" s="13"/>
      <c r="E20" s="13"/>
      <c r="F20" s="13"/>
      <c r="G20" s="13"/>
      <c r="H20" s="13"/>
      <c r="I20" s="13"/>
      <c r="J20" s="76" t="s">
        <v>28</v>
      </c>
      <c r="K20" s="77"/>
      <c r="L20" s="77"/>
      <c r="M20" s="78"/>
      <c r="N20" s="13">
        <v>0</v>
      </c>
      <c r="O20" s="22">
        <v>1</v>
      </c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</row>
    <row r="21" spans="1:77" s="4" customFormat="1" ht="27" customHeight="1">
      <c r="A21" s="12"/>
      <c r="B21" s="76" t="s">
        <v>29</v>
      </c>
      <c r="C21" s="78"/>
      <c r="D21" s="13"/>
      <c r="E21" s="13"/>
      <c r="F21" s="13">
        <f>SUM(F8:F20)</f>
        <v>882.75</v>
      </c>
      <c r="G21" s="13">
        <f>SUM(G8:G20)</f>
        <v>60.04</v>
      </c>
      <c r="H21" s="13" t="s">
        <v>27</v>
      </c>
      <c r="I21" s="13">
        <f t="shared" ref="I21:O21" si="3">SUM(I8:I20)</f>
        <v>211.01</v>
      </c>
      <c r="J21" s="13">
        <f t="shared" si="3"/>
        <v>1153.8</v>
      </c>
      <c r="K21" s="13">
        <f t="shared" si="3"/>
        <v>262.95</v>
      </c>
      <c r="L21" s="13">
        <f t="shared" si="3"/>
        <v>1416.76</v>
      </c>
      <c r="M21" s="23">
        <f t="shared" si="3"/>
        <v>656.5</v>
      </c>
      <c r="N21" s="13">
        <f t="shared" si="3"/>
        <v>12</v>
      </c>
      <c r="O21" s="22">
        <f t="shared" si="3"/>
        <v>1</v>
      </c>
      <c r="P21" s="21"/>
      <c r="Q21" s="21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</row>
    <row r="22" spans="1:77" s="4" customFormat="1" ht="30.75" customHeight="1">
      <c r="A22" s="14"/>
      <c r="B22" s="15"/>
      <c r="C22" s="15"/>
      <c r="D22" s="15"/>
      <c r="E22" s="15"/>
      <c r="F22" s="15"/>
      <c r="G22" s="15"/>
      <c r="H22" s="15"/>
      <c r="I22" s="15"/>
      <c r="J22" s="79" t="s">
        <v>30</v>
      </c>
      <c r="K22" s="80"/>
      <c r="L22" s="80"/>
      <c r="M22" s="81"/>
      <c r="N22" s="79">
        <v>13</v>
      </c>
      <c r="O22" s="82"/>
      <c r="P22" s="21"/>
      <c r="Q22" s="21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</row>
    <row r="24" spans="1:77"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25"/>
    </row>
    <row r="25" spans="1:77" ht="26.25">
      <c r="A25" s="17" t="s">
        <v>31</v>
      </c>
      <c r="B25" s="90" t="s">
        <v>32</v>
      </c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</row>
    <row r="26" spans="1:77" ht="26.25">
      <c r="A26" s="17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</row>
    <row r="27" spans="1:77" ht="26.25">
      <c r="A27" s="17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</row>
    <row r="28" spans="1:77" ht="26.25">
      <c r="A28" s="17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</row>
    <row r="29" spans="1:77" ht="26.25">
      <c r="A29" s="17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</row>
    <row r="30" spans="1:77" ht="26.25">
      <c r="A30" s="17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</row>
    <row r="31" spans="1:77" ht="26.25">
      <c r="A31" s="17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</row>
    <row r="32" spans="1:77" ht="26.25">
      <c r="A32" s="17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</row>
    <row r="33" spans="8:18"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25"/>
    </row>
    <row r="34" spans="8:18"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25"/>
    </row>
    <row r="35" spans="8:18"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25"/>
    </row>
    <row r="36" spans="8:18"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25"/>
    </row>
    <row r="37" spans="8:18"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25"/>
    </row>
    <row r="38" spans="8:18"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25"/>
    </row>
    <row r="39" spans="8:18"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25"/>
    </row>
    <row r="40" spans="8:18"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25"/>
    </row>
  </sheetData>
  <mergeCells count="23">
    <mergeCell ref="B25:T32"/>
    <mergeCell ref="A2:O3"/>
    <mergeCell ref="B21:C21"/>
    <mergeCell ref="J22:M22"/>
    <mergeCell ref="N22:O22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A1:O1"/>
    <mergeCell ref="C4:O4"/>
    <mergeCell ref="A5:O5"/>
    <mergeCell ref="N6:O6"/>
    <mergeCell ref="J20:M20"/>
  </mergeCells>
  <pageMargins left="0.7" right="0.7" top="0.75" bottom="0.75" header="0.3" footer="0.3"/>
  <pageSetup paperSize="8" scale="5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2026-01-21T09:33:00Z</cp:lastPrinted>
  <dcterms:created xsi:type="dcterms:W3CDTF">2025-05-10T10:23:00Z</dcterms:created>
  <dcterms:modified xsi:type="dcterms:W3CDTF">2026-02-18T07:53:38Z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ED150BDE5FB84291B5898CD072B14E87_12</vt:lpwstr>
  </property>
  <property fmtid="{D5CDD505-2E9C-101B-9397-08002B2CF9AE}" pid="3" name="KSOProductBuildVer">
    <vt:lpwstr>1033-12.2.0.23196</vt:lpwstr>
  </property>
</Properties>
</file>