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7755"/>
  </bookViews>
  <sheets>
    <sheet name="Updated" sheetId="3" r:id="rId1"/>
    <sheet name="Sheet2" sheetId="2" state="hidden" r:id="rId2"/>
  </sheets>
  <definedNames>
    <definedName name="_xlnm.Print_Area" localSheetId="0">Updated!$A$1:$M$19</definedName>
  </definedNames>
  <calcPr calcId="145621"/>
</workbook>
</file>

<file path=xl/calcChain.xml><?xml version="1.0" encoding="utf-8"?>
<calcChain xmlns="http://schemas.openxmlformats.org/spreadsheetml/2006/main">
  <c r="I4" i="3" l="1"/>
  <c r="J4" i="3" s="1"/>
  <c r="M19" i="3"/>
  <c r="J16" i="3"/>
  <c r="I16" i="3"/>
  <c r="I15" i="3"/>
  <c r="J15" i="3" s="1"/>
  <c r="I14" i="3"/>
  <c r="J14" i="3" s="1"/>
  <c r="I13" i="3"/>
  <c r="J13" i="3" s="1"/>
  <c r="I12" i="3"/>
  <c r="J12" i="3" s="1"/>
  <c r="I11" i="3"/>
  <c r="J11" i="3" s="1"/>
  <c r="I10" i="3"/>
  <c r="J10" i="3" s="1"/>
  <c r="I9" i="3"/>
  <c r="J9" i="3" s="1"/>
  <c r="I8" i="3"/>
  <c r="J8" i="3" s="1"/>
  <c r="I7" i="3"/>
  <c r="J7" i="3" s="1"/>
  <c r="J6" i="3"/>
  <c r="I6" i="3"/>
  <c r="I5" i="3"/>
  <c r="J5" i="3" s="1"/>
  <c r="J19" i="3" l="1"/>
  <c r="C6" i="2"/>
  <c r="C8" i="2" l="1"/>
  <c r="C9" i="2" s="1"/>
  <c r="C12" i="2"/>
  <c r="K16" i="3" l="1"/>
  <c r="K5" i="3"/>
  <c r="K6" i="3"/>
  <c r="K4" i="3"/>
  <c r="K7" i="3"/>
  <c r="K8" i="3"/>
  <c r="K10" i="3"/>
  <c r="K11" i="3"/>
  <c r="K12" i="3"/>
  <c r="K14" i="3"/>
  <c r="K9" i="3"/>
  <c r="K15" i="3"/>
  <c r="K13" i="3"/>
  <c r="K19" i="3" l="1"/>
</calcChain>
</file>

<file path=xl/sharedStrings.xml><?xml version="1.0" encoding="utf-8"?>
<sst xmlns="http://schemas.openxmlformats.org/spreadsheetml/2006/main" count="78" uniqueCount="49">
  <si>
    <t>SI. No.</t>
  </si>
  <si>
    <t>BLOCK</t>
  </si>
  <si>
    <t>FLAT NO.</t>
  </si>
  <si>
    <t>TYPE</t>
  </si>
  <si>
    <t>RERA Carpet Area
(sec 2(k))
(sq.m)</t>
  </si>
  <si>
    <t xml:space="preserve">Exclusive Balcony
(sq.m)
</t>
  </si>
  <si>
    <t xml:space="preserve">Proportionate
Common Area
(sq.m) </t>
  </si>
  <si>
    <t xml:space="preserve">Total Area
(sq.m) </t>
  </si>
  <si>
    <t xml:space="preserve">UDS land
Area
(sq.m)
 </t>
  </si>
  <si>
    <t>(A)</t>
  </si>
  <si>
    <t>-</t>
  </si>
  <si>
    <t>First Floor</t>
  </si>
  <si>
    <t>Second Floor</t>
  </si>
  <si>
    <t>Ground Floor</t>
  </si>
  <si>
    <t>Open</t>
  </si>
  <si>
    <t xml:space="preserve">Total </t>
  </si>
  <si>
    <t>Total FSI Area</t>
  </si>
  <si>
    <t>Basement Stair &amp; Lift</t>
  </si>
  <si>
    <t>Ground Floor Non FSI - care Taker &amp; Drivers Booth</t>
  </si>
  <si>
    <t>Terrace Floor</t>
  </si>
  <si>
    <t>Carpet Area</t>
  </si>
  <si>
    <t>Total Builtup Area</t>
  </si>
  <si>
    <t>Common area</t>
  </si>
  <si>
    <t>Common Area %</t>
  </si>
  <si>
    <t>Land Area</t>
  </si>
  <si>
    <t>UDS %</t>
  </si>
  <si>
    <t>NA</t>
  </si>
  <si>
    <t>VISITORS</t>
  </si>
  <si>
    <t>PC PARKING</t>
  </si>
  <si>
    <t>COMMERCIAL - 1A</t>
  </si>
  <si>
    <t>COMMERCIAL - 1B</t>
  </si>
  <si>
    <t>COMMERCIAL - 1C</t>
  </si>
  <si>
    <t>COMMERCIAL - 1D</t>
  </si>
  <si>
    <t>COMMERCIAL - 1E</t>
  </si>
  <si>
    <t>COMMERCIAL - 1F</t>
  </si>
  <si>
    <t>COMMERCIAL - 2A</t>
  </si>
  <si>
    <t>COMMERCIAL - 2B</t>
  </si>
  <si>
    <t>COMMERCIAL - 2C</t>
  </si>
  <si>
    <t>COMMERCIAL - 2D</t>
  </si>
  <si>
    <t>COMMERCIAL - 2E</t>
  </si>
  <si>
    <t>COMMERCIAL - 2F</t>
  </si>
  <si>
    <t>COMMERCIAL - 3A</t>
  </si>
  <si>
    <t xml:space="preserve">         DATE : 06.12.2025</t>
  </si>
  <si>
    <t xml:space="preserve">CARPET AREA STATEMENT: "PALLADIUM" PROPOSED CONSTRUCTION OF COMMERCIAL BUILDING SITUATED AT SURVEY NUMBER - 465/3A2C2, PADUR VILLAGE AND PANCHAYAT, THIRUPORUR TALUK AND PANCHAYAT UNION, CHENGALPATTU DISTRICT.                                                                      </t>
  </si>
  <si>
    <t>FLOORS</t>
  </si>
  <si>
    <t xml:space="preserve">Exclusive
Verandah / Utility /
Service/ Open Terrace
(sq.m)
</t>
  </si>
  <si>
    <t>Car Parking
(Nos)</t>
  </si>
  <si>
    <t>Covered</t>
  </si>
  <si>
    <t>Single Block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</si>
</sst>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4"/>
      <name val="Calibri"/>
      <family val="2"/>
      <scheme val="minor"/>
    </font>
    <font>
      <sz val="13"/>
      <color rgb="FFFF0000"/>
      <name val="Calibri"/>
      <family val="2"/>
      <scheme val="minor"/>
    </font>
    <font>
      <b/>
      <sz val="13"/>
      <name val="Calibri"/>
      <family val="2"/>
      <scheme val="minor"/>
    </font>
    <font>
      <b/>
      <sz val="13"/>
      <color rgb="FFFF0000"/>
      <name val="Calibri"/>
      <family val="2"/>
      <scheme val="minor"/>
    </font>
    <font>
      <sz val="1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31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9" fontId="2" fillId="0" borderId="0" applyFont="0" applyFill="0" applyBorder="0" applyAlignment="0" applyProtection="0"/>
  </cellStyleXfs>
  <cellXfs count="47">
    <xf numFmtId="0" fontId="0" fillId="0" borderId="0" xfId="0"/>
    <xf numFmtId="0" fontId="0" fillId="0" borderId="4" xfId="0" applyBorder="1"/>
    <xf numFmtId="2" fontId="0" fillId="0" borderId="4" xfId="0" applyNumberFormat="1" applyBorder="1"/>
    <xf numFmtId="0" fontId="3" fillId="0" borderId="4" xfId="0" applyFont="1" applyBorder="1"/>
    <xf numFmtId="2" fontId="3" fillId="0" borderId="4" xfId="0" applyNumberFormat="1" applyFont="1" applyBorder="1"/>
    <xf numFmtId="10" fontId="3" fillId="0" borderId="4" xfId="2" applyNumberFormat="1" applyFont="1" applyBorder="1"/>
    <xf numFmtId="0" fontId="3" fillId="0" borderId="4" xfId="0" applyFont="1" applyFill="1" applyBorder="1"/>
    <xf numFmtId="0" fontId="4" fillId="3" borderId="0" xfId="0" applyFont="1" applyFill="1"/>
    <xf numFmtId="0" fontId="4" fillId="3" borderId="0" xfId="0" applyFont="1" applyFill="1" applyAlignment="1">
      <alignment horizontal="center"/>
    </xf>
    <xf numFmtId="0" fontId="4" fillId="3" borderId="4" xfId="0" applyFont="1" applyFill="1" applyBorder="1" applyAlignment="1">
      <alignment horizontal="left" vertical="center"/>
    </xf>
    <xf numFmtId="2" fontId="4" fillId="3" borderId="4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2" fontId="0" fillId="0" borderId="4" xfId="0" applyNumberFormat="1" applyBorder="1" applyAlignment="1">
      <alignment horizontal="center"/>
    </xf>
    <xf numFmtId="10" fontId="0" fillId="0" borderId="0" xfId="0" applyNumberFormat="1"/>
    <xf numFmtId="0" fontId="4" fillId="3" borderId="4" xfId="0" applyFont="1" applyFill="1" applyBorder="1" applyAlignment="1">
      <alignment horizontal="center" vertical="center"/>
    </xf>
    <xf numFmtId="2" fontId="5" fillId="3" borderId="4" xfId="1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2" fontId="8" fillId="3" borderId="4" xfId="0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2" fontId="6" fillId="0" borderId="4" xfId="0" applyNumberFormat="1" applyFont="1" applyBorder="1"/>
    <xf numFmtId="1" fontId="4" fillId="3" borderId="4" xfId="0" applyNumberFormat="1" applyFont="1" applyFill="1" applyBorder="1" applyAlignment="1">
      <alignment horizontal="center" vertical="center"/>
    </xf>
    <xf numFmtId="0" fontId="10" fillId="3" borderId="4" xfId="0" applyFont="1" applyFill="1" applyBorder="1"/>
    <xf numFmtId="0" fontId="11" fillId="3" borderId="4" xfId="0" applyFont="1" applyFill="1" applyBorder="1" applyAlignment="1">
      <alignment horizontal="center" vertical="center"/>
    </xf>
    <xf numFmtId="2" fontId="11" fillId="3" borderId="4" xfId="0" applyNumberFormat="1" applyFont="1" applyFill="1" applyBorder="1" applyAlignment="1">
      <alignment horizontal="center" vertical="center"/>
    </xf>
    <xf numFmtId="164" fontId="12" fillId="3" borderId="4" xfId="0" applyNumberFormat="1" applyFont="1" applyFill="1" applyBorder="1" applyAlignment="1">
      <alignment horizontal="center" vertical="center"/>
    </xf>
    <xf numFmtId="1" fontId="11" fillId="3" borderId="4" xfId="0" applyNumberFormat="1" applyFont="1" applyFill="1" applyBorder="1" applyAlignment="1">
      <alignment horizontal="center" vertical="center"/>
    </xf>
    <xf numFmtId="0" fontId="13" fillId="3" borderId="0" xfId="0" applyFont="1" applyFill="1"/>
    <xf numFmtId="10" fontId="13" fillId="3" borderId="0" xfId="2" applyNumberFormat="1" applyFont="1" applyFill="1"/>
    <xf numFmtId="0" fontId="5" fillId="3" borderId="4" xfId="0" applyFont="1" applyFill="1" applyBorder="1" applyAlignment="1">
      <alignment horizontal="center" vertical="center"/>
    </xf>
    <xf numFmtId="2" fontId="5" fillId="3" borderId="1" xfId="1" applyNumberFormat="1" applyFont="1" applyFill="1" applyBorder="1" applyAlignment="1">
      <alignment horizontal="center" vertical="center" wrapText="1"/>
    </xf>
    <xf numFmtId="2" fontId="5" fillId="3" borderId="3" xfId="1" applyNumberFormat="1" applyFont="1" applyFill="1" applyBorder="1" applyAlignment="1">
      <alignment horizontal="center" vertical="center" wrapText="1"/>
    </xf>
    <xf numFmtId="2" fontId="5" fillId="3" borderId="4" xfId="1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1" fontId="9" fillId="2" borderId="1" xfId="1" applyNumberFormat="1" applyFont="1" applyFill="1" applyBorder="1" applyAlignment="1">
      <alignment horizontal="center" vertical="center" wrapText="1"/>
    </xf>
    <xf numFmtId="1" fontId="9" fillId="2" borderId="2" xfId="1" applyNumberFormat="1" applyFont="1" applyFill="1" applyBorder="1" applyAlignment="1">
      <alignment horizontal="center" vertical="center" wrapText="1"/>
    </xf>
    <xf numFmtId="1" fontId="9" fillId="2" borderId="3" xfId="1" applyNumberFormat="1" applyFont="1" applyFill="1" applyBorder="1" applyAlignment="1">
      <alignment horizontal="center" vertical="center" wrapText="1"/>
    </xf>
    <xf numFmtId="1" fontId="9" fillId="2" borderId="2" xfId="1" applyNumberFormat="1" applyFont="1" applyFill="1" applyBorder="1" applyAlignment="1">
      <alignment horizontal="center" vertical="center"/>
    </xf>
    <xf numFmtId="1" fontId="9" fillId="2" borderId="3" xfId="1" applyNumberFormat="1" applyFont="1" applyFill="1" applyBorder="1" applyAlignment="1">
      <alignment horizontal="center" vertical="center"/>
    </xf>
    <xf numFmtId="1" fontId="5" fillId="3" borderId="4" xfId="1" applyNumberFormat="1" applyFont="1" applyFill="1" applyBorder="1" applyAlignment="1">
      <alignment horizontal="center" vertical="center" wrapText="1"/>
    </xf>
    <xf numFmtId="2" fontId="5" fillId="3" borderId="5" xfId="1" applyNumberFormat="1" applyFont="1" applyFill="1" applyBorder="1" applyAlignment="1">
      <alignment horizontal="center" vertical="top" wrapText="1"/>
    </xf>
    <xf numFmtId="2" fontId="5" fillId="3" borderId="6" xfId="1" applyNumberFormat="1" applyFont="1" applyFill="1" applyBorder="1" applyAlignment="1">
      <alignment horizontal="center" vertical="top" wrapText="1"/>
    </xf>
  </cellXfs>
  <cellStyles count="3">
    <cellStyle name="Normal" xfId="0" builtinId="0"/>
    <cellStyle name="Normal 2" xfId="1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9"/>
  <sheetViews>
    <sheetView tabSelected="1" zoomScale="70" zoomScaleNormal="70" zoomScaleSheetLayoutView="100" workbookViewId="0">
      <selection activeCell="I22" sqref="I22"/>
    </sheetView>
  </sheetViews>
  <sheetFormatPr defaultRowHeight="24.95" customHeight="1" x14ac:dyDescent="0.25"/>
  <cols>
    <col min="1" max="1" width="6.42578125" style="7" bestFit="1" customWidth="1"/>
    <col min="2" max="2" width="9.85546875" style="7" customWidth="1"/>
    <col min="3" max="3" width="14" style="7" customWidth="1"/>
    <col min="4" max="4" width="9.140625" style="7" customWidth="1"/>
    <col min="5" max="5" width="18.85546875" style="8" bestFit="1" customWidth="1"/>
    <col min="6" max="6" width="13" style="7" customWidth="1"/>
    <col min="7" max="7" width="9.7109375" style="7" customWidth="1"/>
    <col min="8" max="8" width="16.28515625" style="7" customWidth="1"/>
    <col min="9" max="9" width="15.5703125" style="7" customWidth="1"/>
    <col min="10" max="10" width="11.42578125" style="7" customWidth="1"/>
    <col min="11" max="12" width="11" style="7" customWidth="1"/>
    <col min="13" max="13" width="9.7109375" style="7" bestFit="1" customWidth="1"/>
    <col min="14" max="16384" width="9.140625" style="7"/>
  </cols>
  <sheetData>
    <row r="1" spans="1:19" ht="57.75" customHeight="1" x14ac:dyDescent="0.25">
      <c r="A1" s="39" t="s">
        <v>43</v>
      </c>
      <c r="B1" s="40"/>
      <c r="C1" s="40"/>
      <c r="D1" s="40"/>
      <c r="E1" s="40"/>
      <c r="F1" s="40"/>
      <c r="G1" s="40"/>
      <c r="H1" s="40"/>
      <c r="I1" s="41"/>
      <c r="J1" s="42" t="s">
        <v>42</v>
      </c>
      <c r="K1" s="42"/>
      <c r="L1" s="42"/>
      <c r="M1" s="43"/>
    </row>
    <row r="2" spans="1:19" s="21" customFormat="1" ht="80.25" customHeight="1" x14ac:dyDescent="0.25">
      <c r="A2" s="44" t="s">
        <v>0</v>
      </c>
      <c r="B2" s="44" t="s">
        <v>1</v>
      </c>
      <c r="C2" s="44" t="s">
        <v>44</v>
      </c>
      <c r="D2" s="44" t="s">
        <v>2</v>
      </c>
      <c r="E2" s="44" t="s">
        <v>3</v>
      </c>
      <c r="F2" s="34" t="s">
        <v>4</v>
      </c>
      <c r="G2" s="34" t="s">
        <v>5</v>
      </c>
      <c r="H2" s="45" t="s">
        <v>45</v>
      </c>
      <c r="I2" s="34" t="s">
        <v>6</v>
      </c>
      <c r="J2" s="34" t="s">
        <v>7</v>
      </c>
      <c r="K2" s="34" t="s">
        <v>8</v>
      </c>
      <c r="L2" s="32" t="s">
        <v>46</v>
      </c>
      <c r="M2" s="33"/>
    </row>
    <row r="3" spans="1:19" ht="22.5" customHeight="1" x14ac:dyDescent="0.25">
      <c r="A3" s="44"/>
      <c r="B3" s="44"/>
      <c r="C3" s="44"/>
      <c r="D3" s="44"/>
      <c r="E3" s="44"/>
      <c r="F3" s="34"/>
      <c r="G3" s="34"/>
      <c r="H3" s="46"/>
      <c r="I3" s="34" t="s">
        <v>9</v>
      </c>
      <c r="J3" s="34"/>
      <c r="K3" s="34"/>
      <c r="L3" s="15" t="s">
        <v>47</v>
      </c>
      <c r="M3" s="15" t="s">
        <v>14</v>
      </c>
    </row>
    <row r="4" spans="1:19" ht="24.95" customHeight="1" x14ac:dyDescent="0.25">
      <c r="A4" s="35">
        <v>1</v>
      </c>
      <c r="B4" s="36" t="s">
        <v>48</v>
      </c>
      <c r="C4" s="35" t="s">
        <v>13</v>
      </c>
      <c r="D4" s="35" t="s">
        <v>26</v>
      </c>
      <c r="E4" s="14" t="s">
        <v>29</v>
      </c>
      <c r="F4" s="14">
        <v>128.35</v>
      </c>
      <c r="G4" s="17" t="s">
        <v>10</v>
      </c>
      <c r="H4" s="17" t="s">
        <v>10</v>
      </c>
      <c r="I4" s="10">
        <f>+F4*Sheet2!$C$9</f>
        <v>11.626441829961445</v>
      </c>
      <c r="J4" s="10">
        <f>+I4+F4</f>
        <v>139.97644182996143</v>
      </c>
      <c r="K4" s="10">
        <f>+J4*Sheet2!$C$12</f>
        <v>127.28377518979291</v>
      </c>
      <c r="L4" s="18"/>
      <c r="M4" s="23">
        <v>1</v>
      </c>
    </row>
    <row r="5" spans="1:19" ht="24.95" customHeight="1" x14ac:dyDescent="0.25">
      <c r="A5" s="35"/>
      <c r="B5" s="37"/>
      <c r="C5" s="35"/>
      <c r="D5" s="35"/>
      <c r="E5" s="14" t="s">
        <v>30</v>
      </c>
      <c r="F5" s="14">
        <v>128.35</v>
      </c>
      <c r="G5" s="17" t="s">
        <v>10</v>
      </c>
      <c r="H5" s="17" t="s">
        <v>10</v>
      </c>
      <c r="I5" s="10">
        <f>+F5*Sheet2!$C$9</f>
        <v>11.626441829961445</v>
      </c>
      <c r="J5" s="10">
        <f t="shared" ref="J5:J16" si="0">+I5+F5</f>
        <v>139.97644182996143</v>
      </c>
      <c r="K5" s="10">
        <f>+J5*Sheet2!$C$12</f>
        <v>127.28377518979291</v>
      </c>
      <c r="L5" s="18"/>
      <c r="M5" s="23">
        <v>1</v>
      </c>
    </row>
    <row r="6" spans="1:19" ht="24.95" customHeight="1" x14ac:dyDescent="0.25">
      <c r="A6" s="35"/>
      <c r="B6" s="37"/>
      <c r="C6" s="35"/>
      <c r="D6" s="35"/>
      <c r="E6" s="14" t="s">
        <v>31</v>
      </c>
      <c r="F6" s="14">
        <v>128.35</v>
      </c>
      <c r="G6" s="17" t="s">
        <v>10</v>
      </c>
      <c r="H6" s="17" t="s">
        <v>10</v>
      </c>
      <c r="I6" s="10">
        <f>+F6*Sheet2!$C$9</f>
        <v>11.626441829961445</v>
      </c>
      <c r="J6" s="10">
        <f t="shared" si="0"/>
        <v>139.97644182996143</v>
      </c>
      <c r="K6" s="10">
        <f>+J6*Sheet2!$C$12</f>
        <v>127.28377518979291</v>
      </c>
      <c r="L6" s="18"/>
      <c r="M6" s="23">
        <v>1</v>
      </c>
    </row>
    <row r="7" spans="1:19" ht="24.95" customHeight="1" x14ac:dyDescent="0.25">
      <c r="A7" s="35"/>
      <c r="B7" s="37"/>
      <c r="C7" s="35"/>
      <c r="D7" s="35"/>
      <c r="E7" s="14" t="s">
        <v>32</v>
      </c>
      <c r="F7" s="14">
        <v>128.35</v>
      </c>
      <c r="G7" s="17" t="s">
        <v>10</v>
      </c>
      <c r="H7" s="17" t="s">
        <v>10</v>
      </c>
      <c r="I7" s="10">
        <f>+F7*Sheet2!$C$9</f>
        <v>11.626441829961445</v>
      </c>
      <c r="J7" s="10">
        <f t="shared" si="0"/>
        <v>139.97644182996143</v>
      </c>
      <c r="K7" s="10">
        <f>+J7*Sheet2!$C$12</f>
        <v>127.28377518979291</v>
      </c>
      <c r="L7" s="18"/>
      <c r="M7" s="23">
        <v>1</v>
      </c>
    </row>
    <row r="8" spans="1:19" ht="24.95" customHeight="1" x14ac:dyDescent="0.25">
      <c r="A8" s="35"/>
      <c r="B8" s="37"/>
      <c r="C8" s="35"/>
      <c r="D8" s="35"/>
      <c r="E8" s="14" t="s">
        <v>33</v>
      </c>
      <c r="F8" s="14">
        <v>128.35</v>
      </c>
      <c r="G8" s="17" t="s">
        <v>10</v>
      </c>
      <c r="H8" s="17" t="s">
        <v>10</v>
      </c>
      <c r="I8" s="10">
        <f>+F8*Sheet2!$C$9</f>
        <v>11.626441829961445</v>
      </c>
      <c r="J8" s="10">
        <f t="shared" si="0"/>
        <v>139.97644182996143</v>
      </c>
      <c r="K8" s="10">
        <f>+J8*Sheet2!$C$12</f>
        <v>127.28377518979291</v>
      </c>
      <c r="L8" s="18"/>
      <c r="M8" s="23">
        <v>1</v>
      </c>
    </row>
    <row r="9" spans="1:19" ht="24.95" customHeight="1" x14ac:dyDescent="0.25">
      <c r="A9" s="35"/>
      <c r="B9" s="37"/>
      <c r="C9" s="35"/>
      <c r="D9" s="35"/>
      <c r="E9" s="14" t="s">
        <v>34</v>
      </c>
      <c r="F9" s="14">
        <v>128.35</v>
      </c>
      <c r="G9" s="17" t="s">
        <v>10</v>
      </c>
      <c r="H9" s="17" t="s">
        <v>10</v>
      </c>
      <c r="I9" s="10">
        <f>+F9*Sheet2!$C$9</f>
        <v>11.626441829961445</v>
      </c>
      <c r="J9" s="10">
        <f t="shared" si="0"/>
        <v>139.97644182996143</v>
      </c>
      <c r="K9" s="10">
        <f>+J9*Sheet2!$C$12</f>
        <v>127.28377518979291</v>
      </c>
      <c r="L9" s="18"/>
      <c r="M9" s="23">
        <v>1</v>
      </c>
    </row>
    <row r="10" spans="1:19" ht="24.95" customHeight="1" x14ac:dyDescent="0.25">
      <c r="A10" s="35"/>
      <c r="B10" s="37"/>
      <c r="C10" s="35" t="s">
        <v>11</v>
      </c>
      <c r="D10" s="35" t="s">
        <v>26</v>
      </c>
      <c r="E10" s="14" t="s">
        <v>35</v>
      </c>
      <c r="F10" s="10">
        <v>113.4</v>
      </c>
      <c r="G10" s="17" t="s">
        <v>10</v>
      </c>
      <c r="H10" s="17" t="s">
        <v>10</v>
      </c>
      <c r="I10" s="10">
        <f>+F10*Sheet2!$C$9</f>
        <v>10.272212727055924</v>
      </c>
      <c r="J10" s="10">
        <f t="shared" si="0"/>
        <v>123.67221272705594</v>
      </c>
      <c r="K10" s="10">
        <f>+J10*Sheet2!$C$12</f>
        <v>112.45796732779525</v>
      </c>
      <c r="L10" s="18"/>
      <c r="M10" s="23">
        <v>1</v>
      </c>
      <c r="Q10" s="11"/>
      <c r="R10" s="11"/>
      <c r="S10" s="11"/>
    </row>
    <row r="11" spans="1:19" ht="24.95" customHeight="1" x14ac:dyDescent="0.25">
      <c r="A11" s="35"/>
      <c r="B11" s="37"/>
      <c r="C11" s="35"/>
      <c r="D11" s="35"/>
      <c r="E11" s="14" t="s">
        <v>36</v>
      </c>
      <c r="F11" s="10">
        <v>113.4</v>
      </c>
      <c r="G11" s="17" t="s">
        <v>10</v>
      </c>
      <c r="H11" s="17" t="s">
        <v>10</v>
      </c>
      <c r="I11" s="10">
        <f>+F11*Sheet2!$C$9</f>
        <v>10.272212727055924</v>
      </c>
      <c r="J11" s="10">
        <f t="shared" si="0"/>
        <v>123.67221272705594</v>
      </c>
      <c r="K11" s="10">
        <f>+J11*Sheet2!$C$12</f>
        <v>112.45796732779525</v>
      </c>
      <c r="L11" s="18"/>
      <c r="M11" s="23">
        <v>1</v>
      </c>
      <c r="Q11" s="11"/>
      <c r="R11" s="11"/>
      <c r="S11" s="11"/>
    </row>
    <row r="12" spans="1:19" ht="24.95" customHeight="1" x14ac:dyDescent="0.25">
      <c r="A12" s="35"/>
      <c r="B12" s="37"/>
      <c r="C12" s="35"/>
      <c r="D12" s="35"/>
      <c r="E12" s="14" t="s">
        <v>37</v>
      </c>
      <c r="F12" s="10">
        <v>113.4</v>
      </c>
      <c r="G12" s="17" t="s">
        <v>10</v>
      </c>
      <c r="H12" s="17" t="s">
        <v>10</v>
      </c>
      <c r="I12" s="10">
        <f>+F12*Sheet2!$C$9</f>
        <v>10.272212727055924</v>
      </c>
      <c r="J12" s="10">
        <f t="shared" si="0"/>
        <v>123.67221272705594</v>
      </c>
      <c r="K12" s="10">
        <f>+J12*Sheet2!$C$12</f>
        <v>112.45796732779525</v>
      </c>
      <c r="L12" s="18"/>
      <c r="M12" s="23">
        <v>1</v>
      </c>
      <c r="Q12" s="11"/>
      <c r="R12" s="11"/>
      <c r="S12" s="11"/>
    </row>
    <row r="13" spans="1:19" ht="24.95" customHeight="1" x14ac:dyDescent="0.25">
      <c r="A13" s="35"/>
      <c r="B13" s="37"/>
      <c r="C13" s="35"/>
      <c r="D13" s="35"/>
      <c r="E13" s="14" t="s">
        <v>38</v>
      </c>
      <c r="F13" s="10">
        <v>113.4</v>
      </c>
      <c r="G13" s="17" t="s">
        <v>10</v>
      </c>
      <c r="H13" s="17" t="s">
        <v>10</v>
      </c>
      <c r="I13" s="10">
        <f>+F13*Sheet2!$C$9</f>
        <v>10.272212727055924</v>
      </c>
      <c r="J13" s="10">
        <f t="shared" si="0"/>
        <v>123.67221272705594</v>
      </c>
      <c r="K13" s="10">
        <f>+J13*Sheet2!$C$12</f>
        <v>112.45796732779525</v>
      </c>
      <c r="L13" s="18"/>
      <c r="M13" s="23">
        <v>1</v>
      </c>
      <c r="Q13" s="11"/>
      <c r="R13" s="11"/>
      <c r="S13" s="11"/>
    </row>
    <row r="14" spans="1:19" ht="24.95" customHeight="1" x14ac:dyDescent="0.25">
      <c r="A14" s="35"/>
      <c r="B14" s="37"/>
      <c r="C14" s="35"/>
      <c r="D14" s="35"/>
      <c r="E14" s="14" t="s">
        <v>39</v>
      </c>
      <c r="F14" s="10">
        <v>113.4</v>
      </c>
      <c r="G14" s="17" t="s">
        <v>10</v>
      </c>
      <c r="H14" s="17" t="s">
        <v>10</v>
      </c>
      <c r="I14" s="10">
        <f>+F14*Sheet2!$C$9</f>
        <v>10.272212727055924</v>
      </c>
      <c r="J14" s="10">
        <f t="shared" si="0"/>
        <v>123.67221272705594</v>
      </c>
      <c r="K14" s="10">
        <f>+J14*Sheet2!$C$12</f>
        <v>112.45796732779525</v>
      </c>
      <c r="L14" s="18"/>
      <c r="M14" s="23">
        <v>1</v>
      </c>
      <c r="Q14" s="11"/>
      <c r="R14" s="11"/>
      <c r="S14" s="11"/>
    </row>
    <row r="15" spans="1:19" ht="24.95" customHeight="1" x14ac:dyDescent="0.25">
      <c r="A15" s="35"/>
      <c r="B15" s="37"/>
      <c r="C15" s="35"/>
      <c r="D15" s="35"/>
      <c r="E15" s="14" t="s">
        <v>40</v>
      </c>
      <c r="F15" s="14">
        <v>110.87</v>
      </c>
      <c r="G15" s="17" t="s">
        <v>10</v>
      </c>
      <c r="H15" s="17" t="s">
        <v>10</v>
      </c>
      <c r="I15" s="10">
        <f>+F15*Sheet2!$C$9</f>
        <v>10.043035494256529</v>
      </c>
      <c r="J15" s="10">
        <f t="shared" si="0"/>
        <v>120.91303549425653</v>
      </c>
      <c r="K15" s="10">
        <f>+J15*Sheet2!$C$12</f>
        <v>109.94898445884178</v>
      </c>
      <c r="L15" s="18"/>
      <c r="M15" s="23">
        <v>1</v>
      </c>
      <c r="Q15" s="11"/>
      <c r="R15" s="11"/>
      <c r="S15" s="11"/>
    </row>
    <row r="16" spans="1:19" ht="24.95" customHeight="1" x14ac:dyDescent="0.25">
      <c r="A16" s="35"/>
      <c r="B16" s="37"/>
      <c r="C16" s="9" t="s">
        <v>12</v>
      </c>
      <c r="D16" s="14" t="s">
        <v>26</v>
      </c>
      <c r="E16" s="14" t="s">
        <v>41</v>
      </c>
      <c r="F16" s="14">
        <v>61.57</v>
      </c>
      <c r="G16" s="17" t="s">
        <v>10</v>
      </c>
      <c r="H16" s="17" t="s">
        <v>10</v>
      </c>
      <c r="I16" s="10">
        <f>+F16*Sheet2!$C$9</f>
        <v>5.5772498906951791</v>
      </c>
      <c r="J16" s="10">
        <f t="shared" si="0"/>
        <v>67.147249890695178</v>
      </c>
      <c r="K16" s="10">
        <f>+J16*Sheet2!$C$12</f>
        <v>61.058527763424621</v>
      </c>
      <c r="L16" s="18"/>
      <c r="M16" s="23">
        <v>1</v>
      </c>
    </row>
    <row r="17" spans="1:19" ht="24.95" customHeight="1" x14ac:dyDescent="0.25">
      <c r="A17" s="35"/>
      <c r="B17" s="37"/>
      <c r="C17" s="19"/>
      <c r="D17" s="17"/>
      <c r="E17" s="17"/>
      <c r="F17" s="17"/>
      <c r="G17" s="17"/>
      <c r="H17" s="17"/>
      <c r="I17" s="31" t="s">
        <v>27</v>
      </c>
      <c r="J17" s="31"/>
      <c r="K17" s="31"/>
      <c r="L17" s="20"/>
      <c r="M17" s="23">
        <v>1</v>
      </c>
    </row>
    <row r="18" spans="1:19" ht="21.75" customHeight="1" x14ac:dyDescent="0.25">
      <c r="A18" s="35"/>
      <c r="B18" s="38"/>
      <c r="C18" s="17"/>
      <c r="D18" s="17"/>
      <c r="E18" s="17"/>
      <c r="F18" s="17"/>
      <c r="G18" s="17"/>
      <c r="H18" s="17"/>
      <c r="I18" s="31" t="s">
        <v>28</v>
      </c>
      <c r="J18" s="31"/>
      <c r="K18" s="31"/>
      <c r="L18" s="16"/>
      <c r="M18" s="23">
        <v>2</v>
      </c>
    </row>
    <row r="19" spans="1:19" s="29" customFormat="1" ht="22.5" customHeight="1" x14ac:dyDescent="0.3">
      <c r="A19" s="24"/>
      <c r="B19" s="24"/>
      <c r="C19" s="24"/>
      <c r="D19" s="24"/>
      <c r="E19" s="24"/>
      <c r="F19" s="24"/>
      <c r="G19" s="24"/>
      <c r="H19" s="24"/>
      <c r="I19" s="25" t="s">
        <v>15</v>
      </c>
      <c r="J19" s="26">
        <f>SUM(J4:J18)</f>
        <v>1646.28</v>
      </c>
      <c r="K19" s="26">
        <f>SUM(K4:K18)</f>
        <v>1497.0000000000002</v>
      </c>
      <c r="L19" s="27"/>
      <c r="M19" s="28">
        <f>SUM(M4:M18)</f>
        <v>16</v>
      </c>
      <c r="S19" s="30"/>
    </row>
  </sheetData>
  <mergeCells count="22">
    <mergeCell ref="A1:I1"/>
    <mergeCell ref="J1:M1"/>
    <mergeCell ref="A2:A3"/>
    <mergeCell ref="B2:B3"/>
    <mergeCell ref="C2:C3"/>
    <mergeCell ref="D2:D3"/>
    <mergeCell ref="E2:E3"/>
    <mergeCell ref="F2:F3"/>
    <mergeCell ref="G2:G3"/>
    <mergeCell ref="H2:H3"/>
    <mergeCell ref="A4:A18"/>
    <mergeCell ref="B4:B18"/>
    <mergeCell ref="C4:C9"/>
    <mergeCell ref="D4:D9"/>
    <mergeCell ref="C10:C15"/>
    <mergeCell ref="D10:D15"/>
    <mergeCell ref="I18:K18"/>
    <mergeCell ref="L2:M2"/>
    <mergeCell ref="I2:I3"/>
    <mergeCell ref="J2:J3"/>
    <mergeCell ref="K2:K3"/>
    <mergeCell ref="I17:K1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2"/>
  <sheetViews>
    <sheetView workbookViewId="0">
      <selection activeCell="D17" sqref="D17"/>
    </sheetView>
  </sheetViews>
  <sheetFormatPr defaultRowHeight="15" x14ac:dyDescent="0.25"/>
  <cols>
    <col min="1" max="1" width="4.5703125" customWidth="1"/>
    <col min="2" max="2" width="45.7109375" bestFit="1" customWidth="1"/>
  </cols>
  <sheetData>
    <row r="2" spans="2:5" x14ac:dyDescent="0.25">
      <c r="B2" s="1" t="s">
        <v>16</v>
      </c>
      <c r="C2" s="2">
        <v>1629.66</v>
      </c>
    </row>
    <row r="3" spans="2:5" x14ac:dyDescent="0.25">
      <c r="B3" s="1" t="s">
        <v>17</v>
      </c>
      <c r="C3" s="12" t="s">
        <v>10</v>
      </c>
    </row>
    <row r="4" spans="2:5" x14ac:dyDescent="0.25">
      <c r="B4" s="1" t="s">
        <v>18</v>
      </c>
      <c r="C4" s="12" t="s">
        <v>10</v>
      </c>
    </row>
    <row r="5" spans="2:5" x14ac:dyDescent="0.25">
      <c r="B5" s="1" t="s">
        <v>19</v>
      </c>
      <c r="C5" s="2">
        <v>16.62</v>
      </c>
    </row>
    <row r="6" spans="2:5" x14ac:dyDescent="0.25">
      <c r="B6" s="3" t="s">
        <v>21</v>
      </c>
      <c r="C6" s="4">
        <f>+C2+C5</f>
        <v>1646.28</v>
      </c>
    </row>
    <row r="7" spans="2:5" x14ac:dyDescent="0.25">
      <c r="B7" s="3" t="s">
        <v>20</v>
      </c>
      <c r="C7" s="4">
        <v>1509.54</v>
      </c>
    </row>
    <row r="8" spans="2:5" x14ac:dyDescent="0.25">
      <c r="B8" s="3" t="s">
        <v>22</v>
      </c>
      <c r="C8" s="4">
        <f>+C6-C7</f>
        <v>136.74</v>
      </c>
    </row>
    <row r="9" spans="2:5" x14ac:dyDescent="0.25">
      <c r="B9" s="1" t="s">
        <v>23</v>
      </c>
      <c r="C9" s="5">
        <f>+C8/C7</f>
        <v>9.0583886481974643E-2</v>
      </c>
    </row>
    <row r="11" spans="2:5" x14ac:dyDescent="0.25">
      <c r="B11" s="6" t="s">
        <v>24</v>
      </c>
      <c r="C11" s="22">
        <v>1497</v>
      </c>
      <c r="E11" s="13"/>
    </row>
    <row r="12" spans="2:5" x14ac:dyDescent="0.25">
      <c r="B12" s="6" t="s">
        <v>25</v>
      </c>
      <c r="C12" s="5">
        <f>+C11/C6</f>
        <v>0.90932283694146809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12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Updated</vt:lpstr>
      <vt:lpstr>Sheet2</vt:lpstr>
      <vt:lpstr>Updated!Print_Area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thulasi</cp:lastModifiedBy>
  <cp:lastPrinted>2025-12-06T06:42:47Z</cp:lastPrinted>
  <dcterms:created xsi:type="dcterms:W3CDTF">2023-08-22T09:14:08Z</dcterms:created>
  <dcterms:modified xsi:type="dcterms:W3CDTF">2025-12-10T11:13:41Z</dcterms:modified>
</cp:coreProperties>
</file>