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x ACS Sharing\RERA\Max Vidhya D,E,F\F Block\Vidhya F Block CD\"/>
    </mc:Choice>
  </mc:AlternateContent>
  <bookViews>
    <workbookView xWindow="0" yWindow="0" windowWidth="20460" windowHeight="7365"/>
  </bookViews>
  <sheets>
    <sheet name="Sheet1" sheetId="1" r:id="rId1"/>
  </sheets>
  <definedNames>
    <definedName name="_xlnm.Print_Area" localSheetId="0">Sheet1!$A$1:$N$19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K6" i="1"/>
  <c r="J6" i="1"/>
  <c r="I6" i="1"/>
  <c r="M18" i="1" l="1"/>
  <c r="H18" i="1"/>
  <c r="G18" i="1"/>
  <c r="F18" i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K11" i="1" s="1"/>
  <c r="I10" i="1"/>
  <c r="K10" i="1" s="1"/>
  <c r="I9" i="1"/>
  <c r="J9" i="1" s="1"/>
  <c r="I8" i="1"/>
  <c r="J8" i="1" s="1"/>
  <c r="I7" i="1"/>
  <c r="J7" i="1" s="1"/>
  <c r="K9" i="1" l="1"/>
  <c r="K8" i="1"/>
  <c r="I18" i="1"/>
  <c r="K7" i="1" l="1"/>
  <c r="J18" i="1"/>
  <c r="K18" i="1" l="1"/>
</calcChain>
</file>

<file path=xl/sharedStrings.xml><?xml version="1.0" encoding="utf-8"?>
<sst xmlns="http://schemas.openxmlformats.org/spreadsheetml/2006/main" count="43" uniqueCount="26">
  <si>
    <t>S.No</t>
  </si>
  <si>
    <t>Block</t>
  </si>
  <si>
    <t>Floor</t>
  </si>
  <si>
    <t xml:space="preserve">Flat </t>
  </si>
  <si>
    <t>Type</t>
  </si>
  <si>
    <t xml:space="preserve">RERA Carpet Area  Sec 2(K) </t>
  </si>
  <si>
    <t>Exclusive Balcony</t>
  </si>
  <si>
    <t xml:space="preserve">Exclusive Verandah / Utility / Service / Open Terrace </t>
  </si>
  <si>
    <t>Sub Total</t>
  </si>
  <si>
    <t xml:space="preserve">Proportionate Common Area </t>
  </si>
  <si>
    <t>Total Area</t>
  </si>
  <si>
    <t xml:space="preserve">UDS Land Area </t>
  </si>
  <si>
    <t xml:space="preserve"> Car Parking (Nos)</t>
  </si>
  <si>
    <t>(Sq.m.)</t>
  </si>
  <si>
    <t>Covered</t>
  </si>
  <si>
    <t>Open</t>
  </si>
  <si>
    <t>F</t>
  </si>
  <si>
    <t>FIRST FLOOR</t>
  </si>
  <si>
    <t>2BHK</t>
  </si>
  <si>
    <t>3BHK</t>
  </si>
  <si>
    <t>SECOND FLOOR</t>
  </si>
  <si>
    <t>THIRD FLOOR</t>
  </si>
  <si>
    <t>Total</t>
  </si>
  <si>
    <t>CARPET AREA STATEMENT</t>
  </si>
  <si>
    <t xml:space="preserve">                                                                                    MAX VIDHYA - F BLOCK                                                   DATE - 18/11/2024
T.S.NO: 11/25, R.S.NO : 316/2, Madakulam Village, 
Town Survey Ward No:XXII, Block No:6,
Thiruparankundram Taluk, 
Madurai District, Tamilnadu</t>
  </si>
  <si>
    <t>Number of Car Parkings are alloted for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</si>
</sst>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.00_);_(* \(#,##0.00\);_(* \-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7" fillId="0" borderId="0" applyFill="0" applyBorder="0" applyAlignment="0" applyProtection="0"/>
  </cellStyleXfs>
  <cellXfs count="72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3" fontId="3" fillId="0" borderId="7" xfId="1" applyFont="1" applyFill="1" applyBorder="1" applyAlignment="1" applyProtection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Fill="1" applyBorder="1" applyAlignment="1" applyProtection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3" fontId="3" fillId="0" borderId="13" xfId="1" applyFont="1" applyFill="1" applyBorder="1" applyAlignment="1" applyProtection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43" fontId="4" fillId="0" borderId="13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6" fillId="0" borderId="16" xfId="2" applyFont="1" applyFill="1" applyBorder="1" applyAlignment="1" applyProtection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1" xfId="0" applyFont="1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4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/>
    <xf numFmtId="164" fontId="6" fillId="0" borderId="0" xfId="0" applyNumberFormat="1" applyFont="1" applyBorder="1"/>
    <xf numFmtId="0" fontId="6" fillId="0" borderId="0" xfId="0" applyFont="1" applyBorder="1"/>
    <xf numFmtId="0" fontId="5" fillId="0" borderId="5" xfId="0" applyFont="1" applyBorder="1"/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tabSelected="1" topLeftCell="A13" zoomScaleNormal="100" workbookViewId="0">
      <selection activeCell="E24" sqref="E24"/>
    </sheetView>
  </sheetViews>
  <sheetFormatPr defaultRowHeight="15" x14ac:dyDescent="0.25"/>
  <cols>
    <col min="3" max="3" width="17.42578125" bestFit="1" customWidth="1"/>
    <col min="7" max="7" width="10.5703125" customWidth="1"/>
    <col min="8" max="8" width="14.42578125" bestFit="1" customWidth="1"/>
    <col min="9" max="9" width="9" hidden="1" customWidth="1"/>
    <col min="11" max="11" width="10.7109375" customWidth="1"/>
  </cols>
  <sheetData>
    <row r="1" spans="1:20" s="29" customFormat="1" ht="46.5" customHeight="1" x14ac:dyDescent="0.25">
      <c r="A1" s="63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  <c r="O1" s="28"/>
      <c r="P1" s="28"/>
      <c r="Q1" s="28"/>
      <c r="R1" s="28"/>
      <c r="S1" s="28"/>
      <c r="T1" s="28"/>
    </row>
    <row r="2" spans="1:20" s="29" customFormat="1" ht="41.25" customHeight="1" thickBot="1" x14ac:dyDescent="0.3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  <c r="O2" s="28"/>
      <c r="P2" s="28"/>
      <c r="Q2" s="28"/>
      <c r="R2" s="28"/>
      <c r="S2" s="28"/>
      <c r="T2" s="28"/>
    </row>
    <row r="3" spans="1:20" s="29" customFormat="1" ht="27" customHeight="1" thickBot="1" x14ac:dyDescent="0.3">
      <c r="A3" s="69" t="s">
        <v>23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28"/>
      <c r="P3" s="28"/>
      <c r="Q3" s="28"/>
      <c r="R3" s="28"/>
      <c r="S3" s="28"/>
      <c r="T3" s="28"/>
    </row>
    <row r="4" spans="1:20" s="31" customFormat="1" ht="80.25" customHeight="1" x14ac:dyDescent="0.25">
      <c r="A4" s="55" t="s">
        <v>0</v>
      </c>
      <c r="B4" s="57" t="s">
        <v>1</v>
      </c>
      <c r="C4" s="59" t="s">
        <v>2</v>
      </c>
      <c r="D4" s="59" t="s">
        <v>3</v>
      </c>
      <c r="E4" s="59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2" t="s">
        <v>10</v>
      </c>
      <c r="L4" s="41" t="s">
        <v>11</v>
      </c>
      <c r="M4" s="61" t="s">
        <v>12</v>
      </c>
      <c r="N4" s="62"/>
      <c r="O4" s="30"/>
      <c r="P4" s="30"/>
      <c r="Q4" s="30"/>
      <c r="R4" s="30"/>
      <c r="S4" s="30"/>
      <c r="T4" s="30"/>
    </row>
    <row r="5" spans="1:20" s="31" customFormat="1" ht="34.5" customHeight="1" thickBot="1" x14ac:dyDescent="0.3">
      <c r="A5" s="56"/>
      <c r="B5" s="58"/>
      <c r="C5" s="60"/>
      <c r="D5" s="60"/>
      <c r="E5" s="60"/>
      <c r="F5" s="43" t="s">
        <v>13</v>
      </c>
      <c r="G5" s="43" t="s">
        <v>13</v>
      </c>
      <c r="H5" s="43" t="s">
        <v>13</v>
      </c>
      <c r="I5" s="43"/>
      <c r="J5" s="43" t="s">
        <v>13</v>
      </c>
      <c r="K5" s="43" t="s">
        <v>13</v>
      </c>
      <c r="L5" s="43" t="s">
        <v>13</v>
      </c>
      <c r="M5" s="44" t="s">
        <v>14</v>
      </c>
      <c r="N5" s="45" t="s">
        <v>15</v>
      </c>
      <c r="O5" s="30"/>
      <c r="P5" s="30"/>
      <c r="Q5" s="30"/>
      <c r="R5" s="30"/>
      <c r="S5" s="30"/>
      <c r="T5" s="30"/>
    </row>
    <row r="6" spans="1:20" s="29" customFormat="1" ht="27.75" customHeight="1" thickBot="1" x14ac:dyDescent="0.3">
      <c r="A6" s="1">
        <v>1</v>
      </c>
      <c r="B6" s="49" t="s">
        <v>16</v>
      </c>
      <c r="C6" s="52" t="s">
        <v>17</v>
      </c>
      <c r="D6" s="2">
        <v>1</v>
      </c>
      <c r="E6" s="2" t="s">
        <v>18</v>
      </c>
      <c r="F6" s="3">
        <v>76.91</v>
      </c>
      <c r="G6" s="4">
        <v>8.1</v>
      </c>
      <c r="H6" s="5"/>
      <c r="I6" s="5">
        <f>SUM(F6:H6)</f>
        <v>85.009999999999991</v>
      </c>
      <c r="J6" s="5">
        <f>I6*0.1622+5.88</f>
        <v>19.668621999999999</v>
      </c>
      <c r="K6" s="5">
        <f>SUM(I6:J6)</f>
        <v>104.67862199999999</v>
      </c>
      <c r="L6" s="5">
        <v>55.11</v>
      </c>
      <c r="M6" s="6">
        <v>1</v>
      </c>
      <c r="N6" s="7"/>
      <c r="O6" s="28"/>
      <c r="P6" s="32"/>
      <c r="Q6" s="32"/>
      <c r="R6" s="28"/>
      <c r="S6" s="28"/>
      <c r="T6" s="28"/>
    </row>
    <row r="7" spans="1:20" s="29" customFormat="1" ht="27.75" customHeight="1" thickBot="1" x14ac:dyDescent="0.3">
      <c r="A7" s="8">
        <v>2</v>
      </c>
      <c r="B7" s="50"/>
      <c r="C7" s="53"/>
      <c r="D7" s="9">
        <v>2</v>
      </c>
      <c r="E7" s="9" t="s">
        <v>18</v>
      </c>
      <c r="F7" s="10">
        <v>70.03</v>
      </c>
      <c r="G7" s="11">
        <v>3.96</v>
      </c>
      <c r="H7" s="12"/>
      <c r="I7" s="5">
        <f t="shared" ref="I7:I9" si="0">SUM(F7:H7)</f>
        <v>73.989999999999995</v>
      </c>
      <c r="J7" s="13">
        <f>I7*0.1622+5.12</f>
        <v>17.121178</v>
      </c>
      <c r="K7" s="12">
        <f t="shared" ref="K6:K17" si="1">SUM(I7:J7)</f>
        <v>91.111177999999995</v>
      </c>
      <c r="L7" s="12">
        <v>47.97</v>
      </c>
      <c r="M7" s="14">
        <v>1</v>
      </c>
      <c r="N7" s="15"/>
      <c r="O7" s="28"/>
      <c r="P7" s="32"/>
      <c r="Q7" s="32"/>
      <c r="R7" s="28"/>
      <c r="S7" s="28"/>
      <c r="T7" s="28"/>
    </row>
    <row r="8" spans="1:20" s="29" customFormat="1" ht="27.75" customHeight="1" thickBot="1" x14ac:dyDescent="0.3">
      <c r="A8" s="8">
        <v>3</v>
      </c>
      <c r="B8" s="50"/>
      <c r="C8" s="53"/>
      <c r="D8" s="9">
        <v>3</v>
      </c>
      <c r="E8" s="9" t="s">
        <v>18</v>
      </c>
      <c r="F8" s="10">
        <v>70.03</v>
      </c>
      <c r="G8" s="11">
        <v>3.96</v>
      </c>
      <c r="H8" s="12"/>
      <c r="I8" s="5">
        <f t="shared" si="0"/>
        <v>73.989999999999995</v>
      </c>
      <c r="J8" s="13">
        <f>I8*0.1622+5.12</f>
        <v>17.121178</v>
      </c>
      <c r="K8" s="12">
        <f t="shared" si="1"/>
        <v>91.111177999999995</v>
      </c>
      <c r="L8" s="12">
        <v>47.97</v>
      </c>
      <c r="M8" s="14">
        <v>1</v>
      </c>
      <c r="N8" s="15"/>
      <c r="O8" s="28"/>
      <c r="P8" s="32"/>
      <c r="Q8" s="32"/>
      <c r="R8" s="28"/>
      <c r="S8" s="28"/>
      <c r="T8" s="28"/>
    </row>
    <row r="9" spans="1:20" s="29" customFormat="1" ht="27.75" customHeight="1" thickBot="1" x14ac:dyDescent="0.3">
      <c r="A9" s="16">
        <v>4</v>
      </c>
      <c r="B9" s="51"/>
      <c r="C9" s="54"/>
      <c r="D9" s="17">
        <v>4</v>
      </c>
      <c r="E9" s="17" t="s">
        <v>19</v>
      </c>
      <c r="F9" s="18">
        <v>116.41</v>
      </c>
      <c r="G9" s="19">
        <v>9.4499999999999993</v>
      </c>
      <c r="H9" s="20"/>
      <c r="I9" s="5">
        <f t="shared" si="0"/>
        <v>125.86</v>
      </c>
      <c r="J9" s="13">
        <f>I9*0.1622+8.7</f>
        <v>29.114492000000002</v>
      </c>
      <c r="K9" s="13">
        <f t="shared" si="1"/>
        <v>154.974492</v>
      </c>
      <c r="L9" s="13">
        <v>81.61</v>
      </c>
      <c r="M9" s="14">
        <v>1</v>
      </c>
      <c r="N9" s="21"/>
      <c r="O9" s="28"/>
      <c r="P9" s="32"/>
      <c r="Q9" s="32"/>
      <c r="R9" s="32"/>
      <c r="S9" s="32"/>
      <c r="T9" s="32"/>
    </row>
    <row r="10" spans="1:20" s="29" customFormat="1" ht="27.75" customHeight="1" thickBot="1" x14ac:dyDescent="0.3">
      <c r="A10" s="1">
        <v>5</v>
      </c>
      <c r="B10" s="49" t="s">
        <v>16</v>
      </c>
      <c r="C10" s="52" t="s">
        <v>20</v>
      </c>
      <c r="D10" s="2">
        <v>1</v>
      </c>
      <c r="E10" s="2" t="s">
        <v>18</v>
      </c>
      <c r="F10" s="3">
        <v>76.91</v>
      </c>
      <c r="G10" s="4">
        <v>8.1</v>
      </c>
      <c r="H10" s="5"/>
      <c r="I10" s="5">
        <f>SUM(F10:H10)</f>
        <v>85.009999999999991</v>
      </c>
      <c r="J10" s="5">
        <v>19.669444893409509</v>
      </c>
      <c r="K10" s="5">
        <f t="shared" si="1"/>
        <v>104.6794448934095</v>
      </c>
      <c r="L10" s="5">
        <v>55.11</v>
      </c>
      <c r="M10" s="6">
        <v>1</v>
      </c>
      <c r="N10" s="7"/>
      <c r="O10" s="28"/>
      <c r="P10" s="28"/>
      <c r="Q10" s="28"/>
      <c r="R10" s="28"/>
      <c r="S10" s="28"/>
      <c r="T10" s="32"/>
    </row>
    <row r="11" spans="1:20" s="29" customFormat="1" ht="27.75" customHeight="1" thickBot="1" x14ac:dyDescent="0.3">
      <c r="A11" s="8">
        <v>6</v>
      </c>
      <c r="B11" s="50"/>
      <c r="C11" s="53"/>
      <c r="D11" s="9">
        <v>2</v>
      </c>
      <c r="E11" s="9" t="s">
        <v>18</v>
      </c>
      <c r="F11" s="10">
        <v>70.03</v>
      </c>
      <c r="G11" s="11">
        <v>3.96</v>
      </c>
      <c r="H11" s="12"/>
      <c r="I11" s="5">
        <f t="shared" ref="I11:I13" si="2">SUM(F11:H11)</f>
        <v>73.989999999999995</v>
      </c>
      <c r="J11" s="13">
        <v>17.11965918907622</v>
      </c>
      <c r="K11" s="12">
        <f t="shared" si="1"/>
        <v>91.109659189076211</v>
      </c>
      <c r="L11" s="12">
        <v>47.97</v>
      </c>
      <c r="M11" s="14">
        <v>1</v>
      </c>
      <c r="N11" s="15"/>
      <c r="O11" s="28"/>
      <c r="P11" s="28"/>
      <c r="Q11" s="28"/>
      <c r="R11" s="28"/>
      <c r="S11" s="28"/>
      <c r="T11" s="28"/>
    </row>
    <row r="12" spans="1:20" s="29" customFormat="1" ht="27.75" customHeight="1" thickBot="1" x14ac:dyDescent="0.3">
      <c r="A12" s="8">
        <v>7</v>
      </c>
      <c r="B12" s="50"/>
      <c r="C12" s="53"/>
      <c r="D12" s="9">
        <v>3</v>
      </c>
      <c r="E12" s="9" t="s">
        <v>18</v>
      </c>
      <c r="F12" s="10">
        <v>70.03</v>
      </c>
      <c r="G12" s="11">
        <v>3.96</v>
      </c>
      <c r="H12" s="12"/>
      <c r="I12" s="5">
        <f t="shared" si="2"/>
        <v>73.989999999999995</v>
      </c>
      <c r="J12" s="12">
        <v>17.11965918907622</v>
      </c>
      <c r="K12" s="12">
        <f t="shared" si="1"/>
        <v>91.109659189076211</v>
      </c>
      <c r="L12" s="12">
        <v>47.97</v>
      </c>
      <c r="M12" s="14">
        <v>1</v>
      </c>
      <c r="N12" s="15"/>
      <c r="O12" s="28"/>
      <c r="P12" s="28"/>
      <c r="Q12" s="28"/>
      <c r="R12" s="28"/>
      <c r="S12" s="28"/>
      <c r="T12" s="28"/>
    </row>
    <row r="13" spans="1:20" s="29" customFormat="1" ht="27.75" customHeight="1" thickBot="1" x14ac:dyDescent="0.3">
      <c r="A13" s="16">
        <v>8</v>
      </c>
      <c r="B13" s="51"/>
      <c r="C13" s="54"/>
      <c r="D13" s="17">
        <v>4</v>
      </c>
      <c r="E13" s="17" t="s">
        <v>19</v>
      </c>
      <c r="F13" s="18">
        <v>116.41</v>
      </c>
      <c r="G13" s="19">
        <v>9.4499999999999993</v>
      </c>
      <c r="H13" s="20"/>
      <c r="I13" s="5">
        <f t="shared" si="2"/>
        <v>125.86</v>
      </c>
      <c r="J13" s="13">
        <v>29.121236728438078</v>
      </c>
      <c r="K13" s="13">
        <f t="shared" si="1"/>
        <v>154.98123672843809</v>
      </c>
      <c r="L13" s="13">
        <v>81.61</v>
      </c>
      <c r="M13" s="14">
        <v>1</v>
      </c>
      <c r="N13" s="21"/>
      <c r="O13" s="28"/>
      <c r="P13" s="28"/>
      <c r="Q13" s="28"/>
      <c r="R13" s="28"/>
      <c r="S13" s="28"/>
      <c r="T13" s="28"/>
    </row>
    <row r="14" spans="1:20" s="29" customFormat="1" ht="27.75" customHeight="1" thickBot="1" x14ac:dyDescent="0.3">
      <c r="A14" s="1">
        <v>9</v>
      </c>
      <c r="B14" s="49" t="s">
        <v>16</v>
      </c>
      <c r="C14" s="52" t="s">
        <v>21</v>
      </c>
      <c r="D14" s="2">
        <v>1</v>
      </c>
      <c r="E14" s="2" t="s">
        <v>18</v>
      </c>
      <c r="F14" s="3">
        <v>76.91</v>
      </c>
      <c r="G14" s="4">
        <v>8.1</v>
      </c>
      <c r="H14" s="5"/>
      <c r="I14" s="5">
        <f>SUM(F14:H14)</f>
        <v>85.009999999999991</v>
      </c>
      <c r="J14" s="5">
        <v>19.669444893409509</v>
      </c>
      <c r="K14" s="5">
        <f t="shared" si="1"/>
        <v>104.6794448934095</v>
      </c>
      <c r="L14" s="5">
        <v>55.11</v>
      </c>
      <c r="M14" s="6">
        <v>1</v>
      </c>
      <c r="N14" s="7"/>
      <c r="O14" s="28"/>
      <c r="P14" s="28"/>
      <c r="Q14" s="28"/>
      <c r="R14" s="28"/>
      <c r="S14" s="28"/>
      <c r="T14" s="28"/>
    </row>
    <row r="15" spans="1:20" s="29" customFormat="1" ht="27.75" customHeight="1" thickBot="1" x14ac:dyDescent="0.3">
      <c r="A15" s="8">
        <v>10</v>
      </c>
      <c r="B15" s="50"/>
      <c r="C15" s="53"/>
      <c r="D15" s="9">
        <v>2</v>
      </c>
      <c r="E15" s="9" t="s">
        <v>18</v>
      </c>
      <c r="F15" s="10">
        <v>70.03</v>
      </c>
      <c r="G15" s="11">
        <v>3.96</v>
      </c>
      <c r="H15" s="12"/>
      <c r="I15" s="5">
        <f t="shared" ref="I15:I17" si="3">SUM(F15:H15)</f>
        <v>73.989999999999995</v>
      </c>
      <c r="J15" s="12">
        <v>17.11965918907622</v>
      </c>
      <c r="K15" s="12">
        <f t="shared" si="1"/>
        <v>91.109659189076211</v>
      </c>
      <c r="L15" s="12">
        <v>47.97</v>
      </c>
      <c r="M15" s="14">
        <v>1</v>
      </c>
      <c r="N15" s="15"/>
      <c r="O15" s="28"/>
      <c r="P15" s="28"/>
      <c r="Q15" s="28"/>
      <c r="R15" s="28"/>
      <c r="S15" s="28"/>
      <c r="T15" s="28"/>
    </row>
    <row r="16" spans="1:20" s="34" customFormat="1" ht="27.75" customHeight="1" thickBot="1" x14ac:dyDescent="0.3">
      <c r="A16" s="8">
        <v>11</v>
      </c>
      <c r="B16" s="50"/>
      <c r="C16" s="53"/>
      <c r="D16" s="9">
        <v>3</v>
      </c>
      <c r="E16" s="9" t="s">
        <v>18</v>
      </c>
      <c r="F16" s="10">
        <v>70.03</v>
      </c>
      <c r="G16" s="11">
        <v>3.96</v>
      </c>
      <c r="H16" s="12"/>
      <c r="I16" s="5">
        <f t="shared" si="3"/>
        <v>73.989999999999995</v>
      </c>
      <c r="J16" s="12">
        <v>17.11965918907622</v>
      </c>
      <c r="K16" s="12">
        <f t="shared" si="1"/>
        <v>91.109659189076211</v>
      </c>
      <c r="L16" s="12">
        <v>47.97</v>
      </c>
      <c r="M16" s="14">
        <v>1</v>
      </c>
      <c r="N16" s="22"/>
      <c r="O16" s="33"/>
      <c r="P16" s="33"/>
      <c r="Q16" s="33"/>
      <c r="R16" s="33"/>
      <c r="S16" s="33"/>
      <c r="T16" s="33"/>
    </row>
    <row r="17" spans="1:20" s="34" customFormat="1" ht="27.75" customHeight="1" thickBot="1" x14ac:dyDescent="0.3">
      <c r="A17" s="16">
        <v>12</v>
      </c>
      <c r="B17" s="51"/>
      <c r="C17" s="54"/>
      <c r="D17" s="17">
        <v>4</v>
      </c>
      <c r="E17" s="17" t="s">
        <v>19</v>
      </c>
      <c r="F17" s="18">
        <v>116.41</v>
      </c>
      <c r="G17" s="19">
        <v>9.4499999999999993</v>
      </c>
      <c r="H17" s="20"/>
      <c r="I17" s="5">
        <f t="shared" si="3"/>
        <v>125.86</v>
      </c>
      <c r="J17" s="13">
        <v>29.121236728438078</v>
      </c>
      <c r="K17" s="13">
        <f t="shared" si="1"/>
        <v>154.98123672843809</v>
      </c>
      <c r="L17" s="13">
        <v>81.61</v>
      </c>
      <c r="M17" s="14">
        <v>1</v>
      </c>
      <c r="N17" s="23"/>
      <c r="O17" s="33"/>
      <c r="P17" s="33"/>
      <c r="Q17" s="33"/>
      <c r="R17" s="33"/>
      <c r="S17" s="33"/>
      <c r="T17" s="33"/>
    </row>
    <row r="18" spans="1:20" s="37" customFormat="1" ht="30.6" customHeight="1" thickBot="1" x14ac:dyDescent="0.3">
      <c r="A18" s="46" t="s">
        <v>22</v>
      </c>
      <c r="B18" s="47"/>
      <c r="C18" s="47"/>
      <c r="D18" s="47"/>
      <c r="E18" s="48"/>
      <c r="F18" s="24">
        <f>SUM(F6:F17)</f>
        <v>1000.1399999999998</v>
      </c>
      <c r="G18" s="24">
        <f>SUM(G6:G17)</f>
        <v>76.41</v>
      </c>
      <c r="H18" s="24">
        <f t="shared" ref="H18" si="4">SUM(H6:H17)</f>
        <v>0</v>
      </c>
      <c r="I18" s="24">
        <f>SUM(I6:I17)</f>
        <v>1076.55</v>
      </c>
      <c r="J18" s="24">
        <f>SUM(J6:J17)</f>
        <v>249.08547000000007</v>
      </c>
      <c r="K18" s="24">
        <f>SUM(K6:K17)</f>
        <v>1325.6354699999999</v>
      </c>
      <c r="L18" s="24">
        <f>SUM(L6:L17)</f>
        <v>697.98000000000013</v>
      </c>
      <c r="M18" s="25">
        <f>SUM(M6:M17)</f>
        <v>12</v>
      </c>
      <c r="N18" s="25"/>
      <c r="O18" s="35"/>
      <c r="P18" s="36"/>
      <c r="Q18" s="36"/>
      <c r="R18" s="36"/>
      <c r="S18" s="33"/>
      <c r="T18" s="33"/>
    </row>
    <row r="19" spans="1:20" s="26" customFormat="1" ht="30.6" customHeight="1" x14ac:dyDescent="0.25">
      <c r="A19" s="39"/>
      <c r="B19" s="26" t="s">
        <v>25</v>
      </c>
      <c r="J19" s="27"/>
      <c r="M19" s="40">
        <v>2</v>
      </c>
      <c r="N19" s="39"/>
      <c r="O19" s="38"/>
      <c r="P19" s="38"/>
      <c r="Q19" s="38"/>
      <c r="R19" s="38"/>
      <c r="S19" s="38"/>
      <c r="T19" s="38"/>
    </row>
  </sheetData>
  <mergeCells count="15">
    <mergeCell ref="A1:N2"/>
    <mergeCell ref="A4:A5"/>
    <mergeCell ref="B4:B5"/>
    <mergeCell ref="C4:C5"/>
    <mergeCell ref="D4:D5"/>
    <mergeCell ref="E4:E5"/>
    <mergeCell ref="M4:N4"/>
    <mergeCell ref="A3:N3"/>
    <mergeCell ref="A18:E18"/>
    <mergeCell ref="B6:B9"/>
    <mergeCell ref="C6:C9"/>
    <mergeCell ref="B10:B13"/>
    <mergeCell ref="C10:C13"/>
    <mergeCell ref="B14:B17"/>
    <mergeCell ref="C14:C17"/>
  </mergeCells>
  <pageMargins left="0.6692913385826772" right="0.15748031496062992" top="0.39370078740157483" bottom="0.35433070866141736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2024-12-18T05:01:39Z</cp:lastPrinted>
  <dcterms:created xsi:type="dcterms:W3CDTF">2024-11-29T06:29:20Z</dcterms:created>
  <dcterms:modified xsi:type="dcterms:W3CDTF">2024-12-18T05:01:40Z</dcterms:modified>
</cp:coreProperties>
</file>