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60" windowHeight="11325"/>
  </bookViews>
  <sheets>
    <sheet name="Table 1" sheetId="1" r:id="rId1"/>
  </sheets>
  <definedNames>
    <definedName name="_xlnm.Print_Area" localSheetId="0">'Table 1'!$A$1:$O$23</definedName>
  </definedNames>
  <calcPr calcId="145621"/>
</workbook>
</file>

<file path=xl/calcChain.xml><?xml version="1.0" encoding="utf-8"?>
<calcChain xmlns="http://schemas.openxmlformats.org/spreadsheetml/2006/main">
  <c r="K21" i="1" l="1"/>
  <c r="I21" i="1"/>
  <c r="H21" i="1"/>
  <c r="G21" i="1"/>
  <c r="F21" i="1"/>
  <c r="N21" i="1"/>
  <c r="G39" i="1"/>
  <c r="J18" i="1"/>
  <c r="L18" i="1" s="1"/>
  <c r="J19" i="1"/>
  <c r="L19" i="1" s="1"/>
  <c r="J20" i="1"/>
  <c r="L20" i="1" s="1"/>
  <c r="J17" i="1"/>
  <c r="L17" i="1" s="1"/>
  <c r="J16" i="1"/>
  <c r="L16" i="1" s="1"/>
  <c r="J15" i="1"/>
  <c r="L15" i="1" s="1"/>
  <c r="J14" i="1"/>
  <c r="L14" i="1" s="1"/>
  <c r="J13" i="1"/>
  <c r="L13" i="1" s="1"/>
  <c r="J12" i="1"/>
  <c r="L12" i="1" s="1"/>
  <c r="J11" i="1"/>
  <c r="L11" i="1" s="1"/>
  <c r="J10" i="1"/>
  <c r="L10" i="1" s="1"/>
  <c r="J9" i="1"/>
  <c r="L9" i="1" s="1"/>
  <c r="J8" i="1"/>
  <c r="L8" i="1" s="1"/>
  <c r="J7" i="1"/>
  <c r="L7" i="1" s="1"/>
  <c r="J6" i="1"/>
  <c r="L6" i="1" s="1"/>
  <c r="M16" i="1" l="1"/>
  <c r="M8" i="1"/>
  <c r="M7" i="1"/>
  <c r="M14" i="1"/>
  <c r="M18" i="1"/>
  <c r="M6" i="1"/>
  <c r="M13" i="1"/>
  <c r="M19" i="1"/>
  <c r="M9" i="1"/>
  <c r="M12" i="1"/>
  <c r="M20" i="1"/>
  <c r="M11" i="1"/>
  <c r="M17" i="1"/>
  <c r="M10" i="1"/>
  <c r="M15" i="1"/>
  <c r="J5" i="1" l="1"/>
  <c r="L5" i="1" l="1"/>
  <c r="J21" i="1"/>
  <c r="M5" i="1" l="1"/>
  <c r="L21" i="1"/>
  <c r="M21" i="1" s="1"/>
</calcChain>
</file>

<file path=xl/sharedStrings.xml><?xml version="1.0" encoding="utf-8"?>
<sst xmlns="http://schemas.openxmlformats.org/spreadsheetml/2006/main" count="78" uniqueCount="44">
  <si>
    <t>Note:
• Carpet Area statement with total UDS for the least extent.
• If any land reserved for future development, an abstract to be shown in the carpet area statement mentioning the UDS for the approved blocks and UDS for the future development.
• Car parking to be allotted/provided as per the Tamil Nadu Combined Development and Building Rules (TNCDBR), 2019.
• If one car parking is required for two apartments, promoter to clearly mention in the carpet area statement as to how car parking will be allotted.
• Promoter to clearly mention cover, open and visitor carparking.
• Car parking allotted to individual apartment to be shown in the carpet area statement.</t>
  </si>
  <si>
    <t>A01</t>
  </si>
  <si>
    <t>A02</t>
  </si>
  <si>
    <t>B01</t>
  </si>
  <si>
    <t>B02</t>
  </si>
  <si>
    <t>C01</t>
  </si>
  <si>
    <t>C02</t>
  </si>
  <si>
    <t>3BHK</t>
  </si>
  <si>
    <t>2BHK</t>
  </si>
  <si>
    <t>A03</t>
  </si>
  <si>
    <t>A04</t>
  </si>
  <si>
    <t>B03</t>
  </si>
  <si>
    <t>B04</t>
  </si>
  <si>
    <t>C03</t>
  </si>
  <si>
    <t>C04</t>
  </si>
  <si>
    <t>A05</t>
  </si>
  <si>
    <t>B05</t>
  </si>
  <si>
    <t>C05</t>
  </si>
  <si>
    <t>C06</t>
  </si>
  <si>
    <t>TOTAL SITE EXTENT (DOC)</t>
  </si>
  <si>
    <t>TOTAL SALABLE AREA</t>
  </si>
  <si>
    <t>UDS %</t>
  </si>
  <si>
    <t>-</t>
  </si>
  <si>
    <t>TOTAL</t>
  </si>
  <si>
    <t>Visitors’ Car Parking</t>
  </si>
  <si>
    <t>Grand Total</t>
  </si>
  <si>
    <t>SI.No.</t>
  </si>
  <si>
    <t>Block</t>
  </si>
  <si>
    <t>Floor</t>
  </si>
  <si>
    <t>Type</t>
  </si>
  <si>
    <t>Apartment No.</t>
  </si>
  <si>
    <t>(a) Carpet Area (as per Sec 2(k) of the RERA Act)
(sq.m)</t>
  </si>
  <si>
    <t>(b) Exclusive Balcony (sq.m)</t>
  </si>
  <si>
    <t>(f) Proportionate Common Area
(sq.m)</t>
  </si>
  <si>
    <t>Covered</t>
  </si>
  <si>
    <t>Open</t>
  </si>
  <si>
    <t>Site Address : "ARUNA DELIGHT " Proposed Construction of Stilt Floor (Parking) + 2 Floors + 3rd Floor part (12.60m Height) Residential building with 16 Dwelling units at Old Door No.152, New Door No.104, Mettu Street, Ayanavaram, Chennai 600023 comprised in Paimash No.980, T.S.No.84, Block No.28 of Ayanavaram Village within the limits of Greater Chennai Corporation.</t>
  </si>
  <si>
    <r>
      <rPr>
        <b/>
        <sz val="12"/>
        <rFont val="Times New Roman"/>
        <family val="1"/>
      </rPr>
      <t xml:space="preserve">(d)
</t>
    </r>
    <r>
      <rPr>
        <b/>
        <sz val="12"/>
        <rFont val="Calibri"/>
        <family val="2"/>
      </rPr>
      <t>Area of External walls (sq.m)</t>
    </r>
  </si>
  <si>
    <r>
      <rPr>
        <b/>
        <sz val="12"/>
        <rFont val="Times New Roman"/>
        <family val="1"/>
      </rPr>
      <t xml:space="preserve">e = (a + b + c+ d) </t>
    </r>
    <r>
      <rPr>
        <b/>
        <sz val="12"/>
        <rFont val="Calibri"/>
        <family val="2"/>
      </rPr>
      <t>Floor area of the apartment
(sq.m)</t>
    </r>
  </si>
  <si>
    <r>
      <rPr>
        <b/>
        <sz val="12"/>
        <rFont val="Times New Roman"/>
        <family val="1"/>
      </rPr>
      <t xml:space="preserve">g = (e + f) </t>
    </r>
    <r>
      <rPr>
        <b/>
        <sz val="12"/>
        <rFont val="Calibri"/>
        <family val="2"/>
      </rPr>
      <t>Gross Area of the apartment
(sq.m)</t>
    </r>
  </si>
  <si>
    <r>
      <rPr>
        <b/>
        <sz val="12"/>
        <rFont val="Times New Roman"/>
        <family val="1"/>
      </rPr>
      <t xml:space="preserve">(h)
</t>
    </r>
    <r>
      <rPr>
        <b/>
        <sz val="12"/>
        <rFont val="Calibri"/>
        <family val="2"/>
      </rPr>
      <t>UDS land Area (sq.m)</t>
    </r>
  </si>
  <si>
    <r>
      <rPr>
        <b/>
        <sz val="12"/>
        <rFont val="Calibri"/>
        <family val="2"/>
      </rPr>
      <t>(i)
Car Parking (Nos.)</t>
    </r>
  </si>
  <si>
    <t>(c) Exclusive
Verandah/ Utility
/ Service/ Open Terrace (sq.m)</t>
  </si>
  <si>
    <t>Carpet Area Statement                                         Date: 06.03.2026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</si>
</sst>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3" x14ac:knownFonts="1">
    <font>
      <sz val="10"/>
      <color rgb="FF000000"/>
      <name val="Times New Roman"/>
      <charset val="204"/>
    </font>
    <font>
      <b/>
      <sz val="14"/>
      <name val="Calibri"/>
      <family val="2"/>
    </font>
    <font>
      <b/>
      <sz val="11"/>
      <name val="Arial"/>
      <family val="2"/>
    </font>
    <font>
      <sz val="10"/>
      <color rgb="FF000000"/>
      <name val="Times New Roman"/>
      <family val="1"/>
    </font>
    <font>
      <sz val="10"/>
      <name val="Times New Roman"/>
      <family val="1"/>
    </font>
    <font>
      <sz val="11"/>
      <name val="Times New Roman"/>
      <family val="1"/>
    </font>
    <font>
      <sz val="10"/>
      <color rgb="FFFF0000"/>
      <name val="Times New Roman"/>
      <family val="1"/>
    </font>
    <font>
      <b/>
      <sz val="12"/>
      <name val="Calibri"/>
      <family val="2"/>
    </font>
    <font>
      <sz val="12"/>
      <name val="Times New Roman"/>
      <family val="1"/>
    </font>
    <font>
      <b/>
      <sz val="12"/>
      <name val="Times New Roman"/>
      <family val="1"/>
    </font>
    <font>
      <b/>
      <sz val="15"/>
      <name val="Calibri"/>
      <family val="2"/>
    </font>
    <font>
      <sz val="11"/>
      <name val="Arial"/>
      <family val="2"/>
    </font>
    <font>
      <sz val="11"/>
      <color rgb="FFFF0000"/>
      <name val="Arial"/>
      <family val="2"/>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indexed="64"/>
      </right>
      <top/>
      <bottom/>
      <diagonal/>
    </border>
  </borders>
  <cellStyleXfs count="2">
    <xf numFmtId="0" fontId="0" fillId="0" borderId="0"/>
    <xf numFmtId="9" fontId="3" fillId="0" borderId="0" applyFont="0" applyFill="0" applyBorder="0" applyAlignment="0" applyProtection="0"/>
  </cellStyleXfs>
  <cellXfs count="48">
    <xf numFmtId="0" fontId="0" fillId="0" borderId="0" xfId="0" applyFill="1" applyBorder="1" applyAlignment="1">
      <alignment horizontal="left" vertical="top"/>
    </xf>
    <xf numFmtId="164" fontId="0" fillId="0" borderId="0" xfId="0" applyNumberFormat="1" applyFill="1" applyBorder="1" applyAlignment="1">
      <alignment horizontal="left" vertical="top"/>
    </xf>
    <xf numFmtId="0" fontId="0" fillId="0" borderId="0" xfId="0" applyFont="1" applyBorder="1" applyAlignment="1">
      <alignment horizontal="center"/>
    </xf>
    <xf numFmtId="0" fontId="4" fillId="0" borderId="0" xfId="0" applyFont="1" applyFill="1" applyBorder="1" applyAlignment="1">
      <alignment horizontal="left" vertical="top"/>
    </xf>
    <xf numFmtId="0" fontId="4" fillId="0" borderId="0" xfId="0" applyFont="1" applyFill="1" applyBorder="1" applyAlignment="1">
      <alignment horizontal="center" vertical="top"/>
    </xf>
    <xf numFmtId="10" fontId="4" fillId="0" borderId="0" xfId="1" applyNumberFormat="1" applyFont="1" applyFill="1" applyBorder="1" applyAlignment="1">
      <alignment horizontal="center" vertical="top"/>
    </xf>
    <xf numFmtId="0" fontId="6" fillId="0" borderId="0" xfId="0" applyFont="1" applyFill="1" applyBorder="1" applyAlignment="1">
      <alignment horizontal="left" vertical="top"/>
    </xf>
    <xf numFmtId="0" fontId="7" fillId="0" borderId="5" xfId="0" applyFont="1" applyFill="1" applyBorder="1" applyAlignment="1">
      <alignment horizontal="center" vertical="center" wrapText="1"/>
    </xf>
    <xf numFmtId="0" fontId="0" fillId="0" borderId="0" xfId="0" applyFill="1" applyBorder="1" applyAlignment="1">
      <alignment horizontal="left" vertical="center"/>
    </xf>
    <xf numFmtId="0" fontId="0" fillId="0" borderId="0" xfId="0" applyFont="1" applyBorder="1" applyAlignment="1">
      <alignment horizontal="center" vertical="center"/>
    </xf>
    <xf numFmtId="164" fontId="0" fillId="0" borderId="0" xfId="0" applyNumberFormat="1" applyFill="1" applyBorder="1" applyAlignment="1">
      <alignment horizontal="left" vertical="center"/>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right" vertical="center" wrapText="1"/>
    </xf>
    <xf numFmtId="2" fontId="11" fillId="0" borderId="7" xfId="0" applyNumberFormat="1" applyFont="1" applyFill="1" applyBorder="1" applyAlignment="1">
      <alignment horizontal="right" vertical="center" wrapText="1"/>
    </xf>
    <xf numFmtId="0" fontId="11" fillId="0" borderId="2" xfId="0" applyFont="1" applyFill="1" applyBorder="1" applyAlignment="1">
      <alignment horizontal="left" vertical="center" wrapText="1"/>
    </xf>
    <xf numFmtId="0" fontId="2" fillId="0" borderId="7" xfId="0" applyFont="1" applyFill="1" applyBorder="1" applyAlignment="1">
      <alignment horizontal="right" vertical="center" wrapText="1"/>
    </xf>
    <xf numFmtId="2" fontId="2" fillId="0" borderId="7" xfId="0" applyNumberFormat="1" applyFont="1" applyFill="1" applyBorder="1" applyAlignment="1">
      <alignment horizontal="right" vertical="center" wrapText="1"/>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2" fontId="11" fillId="0" borderId="7" xfId="0" applyNumberFormat="1" applyFont="1" applyFill="1" applyBorder="1" applyAlignment="1">
      <alignment horizontal="right" vertical="center"/>
    </xf>
    <xf numFmtId="2" fontId="0" fillId="0" borderId="0" xfId="0" applyNumberFormat="1" applyFill="1" applyBorder="1" applyAlignment="1">
      <alignment horizontal="left" vertical="center"/>
    </xf>
    <xf numFmtId="0" fontId="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10" fillId="0" borderId="2" xfId="0" applyFont="1" applyFill="1" applyBorder="1" applyAlignment="1">
      <alignment horizontal="left" vertical="center" wrapText="1" indent="53"/>
    </xf>
    <xf numFmtId="0" fontId="10" fillId="0" borderId="3" xfId="0" applyFont="1" applyFill="1" applyBorder="1" applyAlignment="1">
      <alignment horizontal="left" vertical="center" wrapText="1" indent="53"/>
    </xf>
    <xf numFmtId="0" fontId="10" fillId="0" borderId="4" xfId="0" applyFont="1" applyFill="1" applyBorder="1" applyAlignment="1">
      <alignment horizontal="left" vertical="center" wrapText="1" indent="53"/>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tabSelected="1" zoomScale="85" zoomScaleNormal="85" zoomScaleSheetLayoutView="85" workbookViewId="0">
      <selection activeCell="S20" sqref="S20"/>
    </sheetView>
  </sheetViews>
  <sheetFormatPr defaultRowHeight="12.75" x14ac:dyDescent="0.2"/>
  <cols>
    <col min="1" max="1" width="8.1640625" customWidth="1"/>
    <col min="2" max="2" width="7.5" customWidth="1"/>
    <col min="3" max="3" width="9.33203125" customWidth="1"/>
    <col min="4" max="4" width="8.1640625" customWidth="1"/>
    <col min="5" max="5" width="14" customWidth="1"/>
    <col min="6" max="6" width="17.83203125" customWidth="1"/>
    <col min="7" max="7" width="12" customWidth="1"/>
    <col min="8" max="8" width="17.1640625" customWidth="1"/>
    <col min="9" max="9" width="14" customWidth="1"/>
    <col min="10" max="10" width="15.6640625" customWidth="1"/>
    <col min="11" max="11" width="17.83203125" customWidth="1"/>
    <col min="12" max="12" width="15.6640625" customWidth="1"/>
    <col min="13" max="13" width="12.5" customWidth="1"/>
    <col min="14" max="14" width="10.5" customWidth="1"/>
    <col min="15" max="15" width="8.33203125" customWidth="1"/>
  </cols>
  <sheetData>
    <row r="1" spans="1:20" ht="23.25" customHeight="1" x14ac:dyDescent="0.2">
      <c r="A1" s="40" t="s">
        <v>43</v>
      </c>
      <c r="B1" s="41"/>
      <c r="C1" s="41"/>
      <c r="D1" s="41"/>
      <c r="E1" s="41"/>
      <c r="F1" s="41"/>
      <c r="G1" s="41"/>
      <c r="H1" s="41"/>
      <c r="I1" s="41"/>
      <c r="J1" s="41"/>
      <c r="K1" s="41"/>
      <c r="L1" s="41"/>
      <c r="M1" s="41"/>
      <c r="N1" s="41"/>
      <c r="O1" s="42"/>
    </row>
    <row r="2" spans="1:20" ht="59.25" customHeight="1" x14ac:dyDescent="0.2">
      <c r="A2" s="43" t="s">
        <v>36</v>
      </c>
      <c r="B2" s="44"/>
      <c r="C2" s="44"/>
      <c r="D2" s="44"/>
      <c r="E2" s="44"/>
      <c r="F2" s="44"/>
      <c r="G2" s="44"/>
      <c r="H2" s="44"/>
      <c r="I2" s="44"/>
      <c r="J2" s="44"/>
      <c r="K2" s="44"/>
      <c r="L2" s="44"/>
      <c r="M2" s="44"/>
      <c r="N2" s="44"/>
      <c r="O2" s="45"/>
    </row>
    <row r="3" spans="1:20" ht="63.95" customHeight="1" x14ac:dyDescent="0.2">
      <c r="A3" s="30" t="s">
        <v>26</v>
      </c>
      <c r="B3" s="30" t="s">
        <v>27</v>
      </c>
      <c r="C3" s="30" t="s">
        <v>28</v>
      </c>
      <c r="D3" s="30" t="s">
        <v>29</v>
      </c>
      <c r="E3" s="30" t="s">
        <v>30</v>
      </c>
      <c r="F3" s="30" t="s">
        <v>31</v>
      </c>
      <c r="G3" s="30" t="s">
        <v>32</v>
      </c>
      <c r="H3" s="30" t="s">
        <v>42</v>
      </c>
      <c r="I3" s="32" t="s">
        <v>37</v>
      </c>
      <c r="J3" s="32" t="s">
        <v>38</v>
      </c>
      <c r="K3" s="30" t="s">
        <v>33</v>
      </c>
      <c r="L3" s="32" t="s">
        <v>39</v>
      </c>
      <c r="M3" s="32" t="s">
        <v>40</v>
      </c>
      <c r="N3" s="33" t="s">
        <v>41</v>
      </c>
      <c r="O3" s="34"/>
    </row>
    <row r="4" spans="1:20" ht="36" customHeight="1" x14ac:dyDescent="0.2">
      <c r="A4" s="46"/>
      <c r="B4" s="46"/>
      <c r="C4" s="46"/>
      <c r="D4" s="46"/>
      <c r="E4" s="46"/>
      <c r="F4" s="31"/>
      <c r="G4" s="47"/>
      <c r="H4" s="31"/>
      <c r="I4" s="31"/>
      <c r="J4" s="31"/>
      <c r="K4" s="31"/>
      <c r="L4" s="31"/>
      <c r="M4" s="31"/>
      <c r="N4" s="7" t="s">
        <v>34</v>
      </c>
      <c r="O4" s="7" t="s">
        <v>35</v>
      </c>
    </row>
    <row r="5" spans="1:20" s="8" customFormat="1" ht="19.5" customHeight="1" x14ac:dyDescent="0.2">
      <c r="A5" s="13">
        <v>1</v>
      </c>
      <c r="B5" s="13">
        <v>1</v>
      </c>
      <c r="C5" s="13">
        <v>1</v>
      </c>
      <c r="D5" s="13" t="s">
        <v>7</v>
      </c>
      <c r="E5" s="14" t="s">
        <v>1</v>
      </c>
      <c r="F5" s="15">
        <v>119.93</v>
      </c>
      <c r="G5" s="15">
        <v>2.78</v>
      </c>
      <c r="H5" s="15">
        <v>4.53</v>
      </c>
      <c r="I5" s="15">
        <v>11.82</v>
      </c>
      <c r="J5" s="15">
        <f>F5+G5+H5+I5</f>
        <v>139.06</v>
      </c>
      <c r="K5" s="25">
        <v>31.216463050922339</v>
      </c>
      <c r="L5" s="16">
        <f t="shared" ref="L5:L20" si="0">J5+K5</f>
        <v>170.27646305092233</v>
      </c>
      <c r="M5" s="16">
        <f t="shared" ref="M5:M21" si="1">L5*$G$39</f>
        <v>81.290387716778937</v>
      </c>
      <c r="N5" s="23">
        <v>1</v>
      </c>
      <c r="O5" s="23">
        <v>0</v>
      </c>
      <c r="S5" s="9"/>
      <c r="T5" s="10"/>
    </row>
    <row r="6" spans="1:20" s="8" customFormat="1" ht="19.5" customHeight="1" x14ac:dyDescent="0.2">
      <c r="A6" s="13">
        <v>2</v>
      </c>
      <c r="B6" s="13">
        <v>1</v>
      </c>
      <c r="C6" s="13">
        <v>1</v>
      </c>
      <c r="D6" s="13" t="s">
        <v>8</v>
      </c>
      <c r="E6" s="14" t="s">
        <v>2</v>
      </c>
      <c r="F6" s="15">
        <v>66.98</v>
      </c>
      <c r="G6" s="15" t="s">
        <v>22</v>
      </c>
      <c r="H6" s="15" t="s">
        <v>22</v>
      </c>
      <c r="I6" s="15">
        <v>7.53</v>
      </c>
      <c r="J6" s="15">
        <f>F6+I6</f>
        <v>74.510000000000005</v>
      </c>
      <c r="K6" s="25">
        <v>16.726151746902225</v>
      </c>
      <c r="L6" s="16">
        <f t="shared" si="0"/>
        <v>91.236151746902237</v>
      </c>
      <c r="M6" s="16">
        <f t="shared" si="1"/>
        <v>43.556355449282329</v>
      </c>
      <c r="N6" s="23">
        <v>0</v>
      </c>
      <c r="O6" s="23">
        <v>0</v>
      </c>
      <c r="S6" s="9"/>
      <c r="T6" s="10"/>
    </row>
    <row r="7" spans="1:20" s="8" customFormat="1" ht="19.5" customHeight="1" x14ac:dyDescent="0.2">
      <c r="A7" s="13">
        <v>3</v>
      </c>
      <c r="B7" s="13">
        <v>1</v>
      </c>
      <c r="C7" s="13">
        <v>1</v>
      </c>
      <c r="D7" s="13" t="s">
        <v>7</v>
      </c>
      <c r="E7" s="14" t="s">
        <v>3</v>
      </c>
      <c r="F7" s="15">
        <v>119.93</v>
      </c>
      <c r="G7" s="15">
        <v>4.46</v>
      </c>
      <c r="H7" s="15">
        <v>4.53</v>
      </c>
      <c r="I7" s="15">
        <v>12.55</v>
      </c>
      <c r="J7" s="15">
        <f>F7+G7+H7+I7</f>
        <v>141.47</v>
      </c>
      <c r="K7" s="16">
        <v>31.757000000000001</v>
      </c>
      <c r="L7" s="16">
        <f t="shared" si="0"/>
        <v>173.227</v>
      </c>
      <c r="M7" s="16">
        <f t="shared" si="1"/>
        <v>82.69898106118896</v>
      </c>
      <c r="N7" s="23">
        <v>1</v>
      </c>
      <c r="O7" s="23">
        <v>0</v>
      </c>
      <c r="S7" s="9"/>
      <c r="T7" s="10"/>
    </row>
    <row r="8" spans="1:20" s="8" customFormat="1" ht="19.5" customHeight="1" x14ac:dyDescent="0.2">
      <c r="A8" s="13">
        <v>4</v>
      </c>
      <c r="B8" s="13">
        <v>1</v>
      </c>
      <c r="C8" s="13">
        <v>1</v>
      </c>
      <c r="D8" s="13" t="s">
        <v>8</v>
      </c>
      <c r="E8" s="14" t="s">
        <v>4</v>
      </c>
      <c r="F8" s="15">
        <v>66.98</v>
      </c>
      <c r="G8" s="15" t="s">
        <v>22</v>
      </c>
      <c r="H8" s="15" t="s">
        <v>22</v>
      </c>
      <c r="I8" s="15">
        <v>7.49</v>
      </c>
      <c r="J8" s="15">
        <f>F8+I8</f>
        <v>74.47</v>
      </c>
      <c r="K8" s="16">
        <v>16.716999999999999</v>
      </c>
      <c r="L8" s="16">
        <f t="shared" si="0"/>
        <v>91.186999999999998</v>
      </c>
      <c r="M8" s="16">
        <f t="shared" si="1"/>
        <v>43.532890288619193</v>
      </c>
      <c r="N8" s="23">
        <v>1</v>
      </c>
      <c r="O8" s="23">
        <v>0</v>
      </c>
      <c r="S8" s="9"/>
      <c r="T8" s="10"/>
    </row>
    <row r="9" spans="1:20" s="8" customFormat="1" ht="19.5" customHeight="1" x14ac:dyDescent="0.2">
      <c r="A9" s="13">
        <v>5</v>
      </c>
      <c r="B9" s="13">
        <v>1</v>
      </c>
      <c r="C9" s="13">
        <v>1</v>
      </c>
      <c r="D9" s="13" t="s">
        <v>8</v>
      </c>
      <c r="E9" s="14" t="s">
        <v>5</v>
      </c>
      <c r="F9" s="15">
        <v>61.62</v>
      </c>
      <c r="G9" s="15">
        <v>4.83</v>
      </c>
      <c r="H9" s="15" t="s">
        <v>22</v>
      </c>
      <c r="I9" s="15">
        <v>8.26</v>
      </c>
      <c r="J9" s="15">
        <f>F9+G9+I9</f>
        <v>74.710000000000008</v>
      </c>
      <c r="K9" s="16">
        <v>16.771000000000001</v>
      </c>
      <c r="L9" s="16">
        <f t="shared" si="0"/>
        <v>91.481000000000009</v>
      </c>
      <c r="M9" s="16">
        <f t="shared" si="1"/>
        <v>43.673246586609636</v>
      </c>
      <c r="N9" s="23">
        <v>0</v>
      </c>
      <c r="O9" s="23">
        <v>0</v>
      </c>
      <c r="S9" s="9"/>
      <c r="T9" s="10"/>
    </row>
    <row r="10" spans="1:20" s="8" customFormat="1" ht="19.5" customHeight="1" x14ac:dyDescent="0.2">
      <c r="A10" s="13">
        <v>6</v>
      </c>
      <c r="B10" s="13">
        <v>1</v>
      </c>
      <c r="C10" s="13">
        <v>1</v>
      </c>
      <c r="D10" s="13" t="s">
        <v>8</v>
      </c>
      <c r="E10" s="14" t="s">
        <v>6</v>
      </c>
      <c r="F10" s="15">
        <v>65.98</v>
      </c>
      <c r="G10" s="15" t="s">
        <v>22</v>
      </c>
      <c r="H10" s="15" t="s">
        <v>22</v>
      </c>
      <c r="I10" s="15">
        <v>8.18</v>
      </c>
      <c r="J10" s="15">
        <f>F10+I10</f>
        <v>74.16</v>
      </c>
      <c r="K10" s="16">
        <v>16.648</v>
      </c>
      <c r="L10" s="16">
        <f t="shared" si="0"/>
        <v>90.807999999999993</v>
      </c>
      <c r="M10" s="16">
        <f t="shared" si="1"/>
        <v>43.351954788828799</v>
      </c>
      <c r="N10" s="23">
        <v>1</v>
      </c>
      <c r="O10" s="23">
        <v>0</v>
      </c>
      <c r="S10" s="9"/>
      <c r="T10" s="10"/>
    </row>
    <row r="11" spans="1:20" s="8" customFormat="1" ht="19.5" customHeight="1" x14ac:dyDescent="0.2">
      <c r="A11" s="13">
        <v>7</v>
      </c>
      <c r="B11" s="13">
        <v>1</v>
      </c>
      <c r="C11" s="13">
        <v>2</v>
      </c>
      <c r="D11" s="13" t="s">
        <v>7</v>
      </c>
      <c r="E11" s="14" t="s">
        <v>9</v>
      </c>
      <c r="F11" s="15">
        <v>119.93</v>
      </c>
      <c r="G11" s="15">
        <v>2.78</v>
      </c>
      <c r="H11" s="15">
        <v>4.53</v>
      </c>
      <c r="I11" s="15">
        <v>11.82</v>
      </c>
      <c r="J11" s="15">
        <f>F11+G11+H11+I11</f>
        <v>139.06</v>
      </c>
      <c r="K11" s="25">
        <v>31.216463050922339</v>
      </c>
      <c r="L11" s="16">
        <f t="shared" si="0"/>
        <v>170.27646305092233</v>
      </c>
      <c r="M11" s="16">
        <f t="shared" si="1"/>
        <v>81.290387716778937</v>
      </c>
      <c r="N11" s="23">
        <v>1</v>
      </c>
      <c r="O11" s="23">
        <v>0</v>
      </c>
      <c r="S11" s="9"/>
      <c r="T11" s="10"/>
    </row>
    <row r="12" spans="1:20" s="8" customFormat="1" ht="19.5" customHeight="1" x14ac:dyDescent="0.2">
      <c r="A12" s="13">
        <v>8</v>
      </c>
      <c r="B12" s="13">
        <v>1</v>
      </c>
      <c r="C12" s="13">
        <v>2</v>
      </c>
      <c r="D12" s="13" t="s">
        <v>8</v>
      </c>
      <c r="E12" s="14" t="s">
        <v>10</v>
      </c>
      <c r="F12" s="15">
        <v>66.98</v>
      </c>
      <c r="G12" s="15" t="s">
        <v>22</v>
      </c>
      <c r="H12" s="15" t="s">
        <v>22</v>
      </c>
      <c r="I12" s="15">
        <v>7.53</v>
      </c>
      <c r="J12" s="15">
        <f>F12+I12</f>
        <v>74.510000000000005</v>
      </c>
      <c r="K12" s="25">
        <v>16.726151746902225</v>
      </c>
      <c r="L12" s="16">
        <f t="shared" si="0"/>
        <v>91.236151746902237</v>
      </c>
      <c r="M12" s="16">
        <f t="shared" si="1"/>
        <v>43.556355449282329</v>
      </c>
      <c r="N12" s="23">
        <v>0</v>
      </c>
      <c r="O12" s="23">
        <v>0</v>
      </c>
      <c r="S12" s="9"/>
      <c r="T12" s="10"/>
    </row>
    <row r="13" spans="1:20" s="8" customFormat="1" ht="19.5" customHeight="1" x14ac:dyDescent="0.2">
      <c r="A13" s="13">
        <v>9</v>
      </c>
      <c r="B13" s="13">
        <v>1</v>
      </c>
      <c r="C13" s="13">
        <v>2</v>
      </c>
      <c r="D13" s="13" t="s">
        <v>7</v>
      </c>
      <c r="E13" s="14" t="s">
        <v>11</v>
      </c>
      <c r="F13" s="15">
        <v>119.93</v>
      </c>
      <c r="G13" s="15">
        <v>4.46</v>
      </c>
      <c r="H13" s="15">
        <v>4.53</v>
      </c>
      <c r="I13" s="15">
        <v>12.55</v>
      </c>
      <c r="J13" s="15">
        <f>F13+G13+H13+I13</f>
        <v>141.47</v>
      </c>
      <c r="K13" s="16">
        <v>31.757000000000001</v>
      </c>
      <c r="L13" s="16">
        <f t="shared" si="0"/>
        <v>173.227</v>
      </c>
      <c r="M13" s="16">
        <f t="shared" si="1"/>
        <v>82.69898106118896</v>
      </c>
      <c r="N13" s="23">
        <v>1</v>
      </c>
      <c r="O13" s="23">
        <v>0</v>
      </c>
      <c r="S13" s="9"/>
      <c r="T13" s="10"/>
    </row>
    <row r="14" spans="1:20" s="8" customFormat="1" ht="19.5" customHeight="1" x14ac:dyDescent="0.2">
      <c r="A14" s="13">
        <v>10</v>
      </c>
      <c r="B14" s="13">
        <v>1</v>
      </c>
      <c r="C14" s="13">
        <v>2</v>
      </c>
      <c r="D14" s="13" t="s">
        <v>8</v>
      </c>
      <c r="E14" s="14" t="s">
        <v>12</v>
      </c>
      <c r="F14" s="15">
        <v>66.98</v>
      </c>
      <c r="G14" s="15" t="s">
        <v>22</v>
      </c>
      <c r="H14" s="15" t="s">
        <v>22</v>
      </c>
      <c r="I14" s="15">
        <v>7.49</v>
      </c>
      <c r="J14" s="15">
        <f>F14+I14</f>
        <v>74.47</v>
      </c>
      <c r="K14" s="16">
        <v>16.716999999999999</v>
      </c>
      <c r="L14" s="16">
        <f t="shared" si="0"/>
        <v>91.186999999999998</v>
      </c>
      <c r="M14" s="16">
        <f t="shared" si="1"/>
        <v>43.532890288619193</v>
      </c>
      <c r="N14" s="23">
        <v>1</v>
      </c>
      <c r="O14" s="23">
        <v>0</v>
      </c>
      <c r="S14" s="9"/>
      <c r="T14" s="10"/>
    </row>
    <row r="15" spans="1:20" s="8" customFormat="1" ht="19.5" customHeight="1" x14ac:dyDescent="0.2">
      <c r="A15" s="13">
        <v>11</v>
      </c>
      <c r="B15" s="13">
        <v>1</v>
      </c>
      <c r="C15" s="13">
        <v>2</v>
      </c>
      <c r="D15" s="13" t="s">
        <v>8</v>
      </c>
      <c r="E15" s="14" t="s">
        <v>13</v>
      </c>
      <c r="F15" s="15">
        <v>61.62</v>
      </c>
      <c r="G15" s="15">
        <v>4.83</v>
      </c>
      <c r="H15" s="15" t="s">
        <v>22</v>
      </c>
      <c r="I15" s="15">
        <v>8.26</v>
      </c>
      <c r="J15" s="15">
        <f>F15+G15+I15</f>
        <v>74.710000000000008</v>
      </c>
      <c r="K15" s="16">
        <v>16.771000000000001</v>
      </c>
      <c r="L15" s="16">
        <f t="shared" si="0"/>
        <v>91.481000000000009</v>
      </c>
      <c r="M15" s="16">
        <f t="shared" si="1"/>
        <v>43.673246586609636</v>
      </c>
      <c r="N15" s="23">
        <v>0</v>
      </c>
      <c r="O15" s="23">
        <v>0</v>
      </c>
      <c r="S15" s="9"/>
      <c r="T15" s="10"/>
    </row>
    <row r="16" spans="1:20" s="8" customFormat="1" ht="19.5" customHeight="1" x14ac:dyDescent="0.2">
      <c r="A16" s="13">
        <v>12</v>
      </c>
      <c r="B16" s="13">
        <v>1</v>
      </c>
      <c r="C16" s="13">
        <v>2</v>
      </c>
      <c r="D16" s="13" t="s">
        <v>8</v>
      </c>
      <c r="E16" s="14" t="s">
        <v>14</v>
      </c>
      <c r="F16" s="15">
        <v>65.98</v>
      </c>
      <c r="G16" s="15" t="s">
        <v>22</v>
      </c>
      <c r="H16" s="15" t="s">
        <v>22</v>
      </c>
      <c r="I16" s="15">
        <v>8.18</v>
      </c>
      <c r="J16" s="15">
        <f>F16+I16</f>
        <v>74.16</v>
      </c>
      <c r="K16" s="16">
        <v>16.648</v>
      </c>
      <c r="L16" s="16">
        <f t="shared" si="0"/>
        <v>90.807999999999993</v>
      </c>
      <c r="M16" s="16">
        <f t="shared" si="1"/>
        <v>43.351954788828799</v>
      </c>
      <c r="N16" s="23">
        <v>1</v>
      </c>
      <c r="O16" s="23">
        <v>0</v>
      </c>
      <c r="S16" s="9"/>
      <c r="T16" s="10"/>
    </row>
    <row r="17" spans="1:20" s="8" customFormat="1" ht="19.5" customHeight="1" x14ac:dyDescent="0.2">
      <c r="A17" s="13">
        <v>13</v>
      </c>
      <c r="B17" s="13">
        <v>1</v>
      </c>
      <c r="C17" s="13">
        <v>3</v>
      </c>
      <c r="D17" s="13" t="s">
        <v>7</v>
      </c>
      <c r="E17" s="14" t="s">
        <v>15</v>
      </c>
      <c r="F17" s="15">
        <v>106.41</v>
      </c>
      <c r="G17" s="15">
        <v>2.78</v>
      </c>
      <c r="H17" s="15" t="s">
        <v>22</v>
      </c>
      <c r="I17" s="15">
        <v>11.68</v>
      </c>
      <c r="J17" s="15">
        <f>F17+G17+I17</f>
        <v>120.87</v>
      </c>
      <c r="K17" s="16">
        <v>27.132999999999999</v>
      </c>
      <c r="L17" s="16">
        <f t="shared" si="0"/>
        <v>148.00300000000001</v>
      </c>
      <c r="M17" s="16">
        <f t="shared" si="1"/>
        <v>70.656983576458344</v>
      </c>
      <c r="N17" s="23">
        <v>1</v>
      </c>
      <c r="O17" s="23">
        <v>0</v>
      </c>
      <c r="S17" s="9"/>
      <c r="T17" s="10"/>
    </row>
    <row r="18" spans="1:20" s="8" customFormat="1" ht="19.5" customHeight="1" x14ac:dyDescent="0.2">
      <c r="A18" s="13">
        <v>14</v>
      </c>
      <c r="B18" s="13">
        <v>1</v>
      </c>
      <c r="C18" s="13">
        <v>3</v>
      </c>
      <c r="D18" s="13" t="s">
        <v>7</v>
      </c>
      <c r="E18" s="14" t="s">
        <v>16</v>
      </c>
      <c r="F18" s="15">
        <v>105.16</v>
      </c>
      <c r="G18" s="15" t="s">
        <v>22</v>
      </c>
      <c r="H18" s="15" t="s">
        <v>22</v>
      </c>
      <c r="I18" s="15">
        <v>12.94</v>
      </c>
      <c r="J18" s="16">
        <f>F18+I18</f>
        <v>118.1</v>
      </c>
      <c r="K18" s="16">
        <v>26.510999999999999</v>
      </c>
      <c r="L18" s="16">
        <f t="shared" si="0"/>
        <v>144.61099999999999</v>
      </c>
      <c r="M18" s="16">
        <f t="shared" si="1"/>
        <v>69.03763472345301</v>
      </c>
      <c r="N18" s="23">
        <v>1</v>
      </c>
      <c r="O18" s="23">
        <v>0</v>
      </c>
      <c r="S18" s="9"/>
      <c r="T18" s="10"/>
    </row>
    <row r="19" spans="1:20" s="8" customFormat="1" ht="19.5" customHeight="1" x14ac:dyDescent="0.2">
      <c r="A19" s="13">
        <v>15</v>
      </c>
      <c r="B19" s="13">
        <v>1</v>
      </c>
      <c r="C19" s="13">
        <v>3</v>
      </c>
      <c r="D19" s="13" t="s">
        <v>8</v>
      </c>
      <c r="E19" s="14" t="s">
        <v>17</v>
      </c>
      <c r="F19" s="15">
        <v>61.62</v>
      </c>
      <c r="G19" s="15" t="s">
        <v>22</v>
      </c>
      <c r="H19" s="15" t="s">
        <v>22</v>
      </c>
      <c r="I19" s="15">
        <v>7.5</v>
      </c>
      <c r="J19" s="15">
        <f>F19+I19</f>
        <v>69.12</v>
      </c>
      <c r="K19" s="16">
        <v>15.516</v>
      </c>
      <c r="L19" s="16">
        <f t="shared" si="0"/>
        <v>84.63600000000001</v>
      </c>
      <c r="M19" s="16">
        <f t="shared" si="1"/>
        <v>40.405427335777844</v>
      </c>
      <c r="N19" s="23">
        <v>0</v>
      </c>
      <c r="O19" s="23">
        <v>0</v>
      </c>
      <c r="R19" s="26"/>
      <c r="S19" s="9"/>
      <c r="T19" s="10"/>
    </row>
    <row r="20" spans="1:20" s="8" customFormat="1" ht="19.5" customHeight="1" x14ac:dyDescent="0.2">
      <c r="A20" s="13">
        <v>16</v>
      </c>
      <c r="B20" s="13">
        <v>1</v>
      </c>
      <c r="C20" s="13">
        <v>3</v>
      </c>
      <c r="D20" s="13" t="s">
        <v>8</v>
      </c>
      <c r="E20" s="14" t="s">
        <v>18</v>
      </c>
      <c r="F20" s="15">
        <v>65.98</v>
      </c>
      <c r="G20" s="15" t="s">
        <v>22</v>
      </c>
      <c r="H20" s="15" t="s">
        <v>22</v>
      </c>
      <c r="I20" s="15">
        <v>8.18</v>
      </c>
      <c r="J20" s="15">
        <f>F20+I20</f>
        <v>74.16</v>
      </c>
      <c r="K20" s="16">
        <v>16.648</v>
      </c>
      <c r="L20" s="16">
        <f t="shared" si="0"/>
        <v>90.807999999999993</v>
      </c>
      <c r="M20" s="16">
        <f t="shared" si="1"/>
        <v>43.351954788828799</v>
      </c>
      <c r="N20" s="23">
        <v>1</v>
      </c>
      <c r="O20" s="23">
        <v>0</v>
      </c>
      <c r="S20" s="9"/>
      <c r="T20" s="10"/>
    </row>
    <row r="21" spans="1:20" s="8" customFormat="1" ht="19.5" customHeight="1" x14ac:dyDescent="0.2">
      <c r="A21" s="35" t="s">
        <v>23</v>
      </c>
      <c r="B21" s="36"/>
      <c r="C21" s="36"/>
      <c r="D21" s="37"/>
      <c r="E21" s="17"/>
      <c r="F21" s="18">
        <f t="shared" ref="F21:L21" si="2">SUM(F5:F20)</f>
        <v>1342.0100000000002</v>
      </c>
      <c r="G21" s="18">
        <f t="shared" si="2"/>
        <v>26.92</v>
      </c>
      <c r="H21" s="18">
        <f t="shared" si="2"/>
        <v>18.12</v>
      </c>
      <c r="I21" s="18">
        <f t="shared" si="2"/>
        <v>151.96</v>
      </c>
      <c r="J21" s="18">
        <f t="shared" si="2"/>
        <v>1539.01</v>
      </c>
      <c r="K21" s="19">
        <f t="shared" si="2"/>
        <v>345.4792295956492</v>
      </c>
      <c r="L21" s="19">
        <f t="shared" si="2"/>
        <v>1884.4892295956488</v>
      </c>
      <c r="M21" s="19">
        <f t="shared" si="1"/>
        <v>899.65963220713354</v>
      </c>
      <c r="N21" s="24">
        <f>SUM(N5:N20)</f>
        <v>11</v>
      </c>
      <c r="O21" s="24">
        <v>0</v>
      </c>
      <c r="S21" s="9"/>
      <c r="T21" s="10"/>
    </row>
    <row r="22" spans="1:20" s="11" customFormat="1" ht="19.5" customHeight="1" x14ac:dyDescent="0.2">
      <c r="A22" s="28"/>
      <c r="B22" s="28"/>
      <c r="C22" s="28"/>
      <c r="D22" s="28"/>
      <c r="E22" s="28"/>
      <c r="F22" s="28"/>
      <c r="G22" s="28"/>
      <c r="H22" s="28"/>
      <c r="I22" s="28"/>
      <c r="J22" s="28"/>
      <c r="K22" s="29"/>
      <c r="L22" s="27" t="s">
        <v>24</v>
      </c>
      <c r="M22" s="27"/>
      <c r="N22" s="20">
        <v>1</v>
      </c>
      <c r="O22" s="21">
        <v>0</v>
      </c>
      <c r="S22" s="9"/>
      <c r="T22" s="12"/>
    </row>
    <row r="23" spans="1:20" s="11" customFormat="1" ht="19.5" customHeight="1" x14ac:dyDescent="0.2">
      <c r="A23" s="28"/>
      <c r="B23" s="28"/>
      <c r="C23" s="28"/>
      <c r="D23" s="28"/>
      <c r="E23" s="28"/>
      <c r="F23" s="28"/>
      <c r="G23" s="28"/>
      <c r="H23" s="28"/>
      <c r="I23" s="28"/>
      <c r="J23" s="28"/>
      <c r="K23" s="29"/>
      <c r="L23" s="27" t="s">
        <v>25</v>
      </c>
      <c r="M23" s="27"/>
      <c r="N23" s="22">
        <v>12</v>
      </c>
      <c r="O23" s="13">
        <v>0</v>
      </c>
      <c r="S23" s="9"/>
      <c r="T23" s="12"/>
    </row>
    <row r="24" spans="1:20" x14ac:dyDescent="0.2">
      <c r="A24" s="38" t="s">
        <v>0</v>
      </c>
      <c r="B24" s="39"/>
      <c r="C24" s="39"/>
      <c r="D24" s="39"/>
      <c r="E24" s="39"/>
      <c r="F24" s="39"/>
      <c r="G24" s="39"/>
      <c r="H24" s="39"/>
      <c r="I24" s="39"/>
      <c r="J24" s="39"/>
      <c r="K24" s="39"/>
      <c r="L24" s="39"/>
      <c r="M24" s="39"/>
      <c r="N24" s="39"/>
      <c r="O24" s="39"/>
      <c r="S24" s="2"/>
      <c r="T24" s="1"/>
    </row>
    <row r="25" spans="1:20" x14ac:dyDescent="0.2">
      <c r="A25" s="39"/>
      <c r="B25" s="39"/>
      <c r="C25" s="39"/>
      <c r="D25" s="39"/>
      <c r="E25" s="39"/>
      <c r="F25" s="39"/>
      <c r="G25" s="39"/>
      <c r="H25" s="39"/>
      <c r="I25" s="39"/>
      <c r="J25" s="39"/>
      <c r="K25" s="39"/>
      <c r="L25" s="39"/>
      <c r="M25" s="39"/>
      <c r="N25" s="39"/>
      <c r="O25" s="39"/>
      <c r="S25" s="2"/>
      <c r="T25" s="1"/>
    </row>
    <row r="26" spans="1:20" x14ac:dyDescent="0.2">
      <c r="A26" s="39"/>
      <c r="B26" s="39"/>
      <c r="C26" s="39"/>
      <c r="D26" s="39"/>
      <c r="E26" s="39"/>
      <c r="F26" s="39"/>
      <c r="G26" s="39"/>
      <c r="H26" s="39"/>
      <c r="I26" s="39"/>
      <c r="J26" s="39"/>
      <c r="K26" s="39"/>
      <c r="L26" s="39"/>
      <c r="M26" s="39"/>
      <c r="N26" s="39"/>
      <c r="O26" s="39"/>
      <c r="S26" s="2"/>
      <c r="T26" s="1"/>
    </row>
    <row r="27" spans="1:20" x14ac:dyDescent="0.2">
      <c r="A27" s="39"/>
      <c r="B27" s="39"/>
      <c r="C27" s="39"/>
      <c r="D27" s="39"/>
      <c r="E27" s="39"/>
      <c r="F27" s="39"/>
      <c r="G27" s="39"/>
      <c r="H27" s="39"/>
      <c r="I27" s="39"/>
      <c r="J27" s="39"/>
      <c r="K27" s="39"/>
      <c r="L27" s="39"/>
      <c r="M27" s="39"/>
      <c r="N27" s="39"/>
      <c r="O27" s="39"/>
      <c r="S27" s="2"/>
      <c r="T27" s="1"/>
    </row>
    <row r="28" spans="1:20" x14ac:dyDescent="0.2">
      <c r="A28" s="39"/>
      <c r="B28" s="39"/>
      <c r="C28" s="39"/>
      <c r="D28" s="39"/>
      <c r="E28" s="39"/>
      <c r="F28" s="39"/>
      <c r="G28" s="39"/>
      <c r="H28" s="39"/>
      <c r="I28" s="39"/>
      <c r="J28" s="39"/>
      <c r="K28" s="39"/>
      <c r="L28" s="39"/>
      <c r="M28" s="39"/>
      <c r="N28" s="39"/>
      <c r="O28" s="39"/>
      <c r="S28" s="2"/>
      <c r="T28" s="1"/>
    </row>
    <row r="29" spans="1:20" x14ac:dyDescent="0.2">
      <c r="A29" s="39"/>
      <c r="B29" s="39"/>
      <c r="C29" s="39"/>
      <c r="D29" s="39"/>
      <c r="E29" s="39"/>
      <c r="F29" s="39"/>
      <c r="G29" s="39"/>
      <c r="H29" s="39"/>
      <c r="I29" s="39"/>
      <c r="J29" s="39"/>
      <c r="K29" s="39"/>
      <c r="L29" s="39"/>
      <c r="M29" s="39"/>
      <c r="N29" s="39"/>
      <c r="O29" s="39"/>
      <c r="S29" s="2"/>
      <c r="T29" s="1"/>
    </row>
    <row r="30" spans="1:20" x14ac:dyDescent="0.2">
      <c r="A30" s="39"/>
      <c r="B30" s="39"/>
      <c r="C30" s="39"/>
      <c r="D30" s="39"/>
      <c r="E30" s="39"/>
      <c r="F30" s="39"/>
      <c r="G30" s="39"/>
      <c r="H30" s="39"/>
      <c r="I30" s="39"/>
      <c r="J30" s="39"/>
      <c r="K30" s="39"/>
      <c r="L30" s="39"/>
      <c r="M30" s="39"/>
      <c r="N30" s="39"/>
      <c r="O30" s="39"/>
      <c r="S30" s="2"/>
      <c r="T30" s="1"/>
    </row>
    <row r="31" spans="1:20" x14ac:dyDescent="0.2">
      <c r="A31" s="39"/>
      <c r="B31" s="39"/>
      <c r="C31" s="39"/>
      <c r="D31" s="39"/>
      <c r="E31" s="39"/>
      <c r="F31" s="39"/>
      <c r="G31" s="39"/>
      <c r="H31" s="39"/>
      <c r="I31" s="39"/>
      <c r="J31" s="39"/>
      <c r="K31" s="39"/>
      <c r="L31" s="39"/>
      <c r="M31" s="39"/>
      <c r="N31" s="39"/>
      <c r="O31" s="39"/>
      <c r="S31" s="2"/>
      <c r="T31" s="1"/>
    </row>
    <row r="32" spans="1:20" x14ac:dyDescent="0.2">
      <c r="A32" s="39"/>
      <c r="B32" s="39"/>
      <c r="C32" s="39"/>
      <c r="D32" s="39"/>
      <c r="E32" s="39"/>
      <c r="F32" s="39"/>
      <c r="G32" s="39"/>
      <c r="H32" s="39"/>
      <c r="I32" s="39"/>
      <c r="J32" s="39"/>
      <c r="K32" s="39"/>
      <c r="L32" s="39"/>
      <c r="M32" s="39"/>
      <c r="N32" s="39"/>
      <c r="O32" s="39"/>
    </row>
    <row r="33" spans="1:15" x14ac:dyDescent="0.2">
      <c r="A33" s="6"/>
      <c r="B33" s="6"/>
      <c r="C33" s="6"/>
      <c r="D33" s="6"/>
      <c r="E33" s="6"/>
      <c r="F33" s="6"/>
      <c r="G33" s="6"/>
      <c r="H33" s="6"/>
      <c r="I33" s="6"/>
      <c r="J33" s="6"/>
      <c r="K33" s="6"/>
      <c r="L33" s="6"/>
      <c r="M33" s="6"/>
      <c r="N33" s="6"/>
      <c r="O33" s="6"/>
    </row>
    <row r="34" spans="1:15" x14ac:dyDescent="0.2">
      <c r="A34" s="6"/>
      <c r="B34" s="6"/>
      <c r="C34" s="6"/>
      <c r="D34" s="6"/>
      <c r="E34" s="6"/>
      <c r="F34" s="6"/>
      <c r="G34" s="6"/>
      <c r="H34" s="6"/>
      <c r="I34" s="6"/>
      <c r="J34" s="6"/>
      <c r="K34" s="6"/>
      <c r="L34" s="6"/>
      <c r="M34" s="6"/>
      <c r="N34" s="6"/>
      <c r="O34" s="6"/>
    </row>
    <row r="35" spans="1:15" x14ac:dyDescent="0.2">
      <c r="A35" s="6"/>
      <c r="B35" s="6"/>
      <c r="C35" s="6"/>
      <c r="D35" s="6"/>
      <c r="E35" s="6"/>
      <c r="F35" s="6"/>
      <c r="G35" s="6"/>
      <c r="H35" s="6"/>
      <c r="I35" s="6"/>
      <c r="J35" s="6"/>
      <c r="K35" s="6"/>
      <c r="L35" s="6"/>
      <c r="M35" s="6"/>
      <c r="N35" s="6"/>
      <c r="O35" s="6"/>
    </row>
    <row r="36" spans="1:15" x14ac:dyDescent="0.2">
      <c r="A36" s="6"/>
      <c r="B36" s="6"/>
      <c r="C36" s="6"/>
      <c r="D36" s="6"/>
      <c r="E36" s="6"/>
      <c r="F36" s="6"/>
      <c r="G36" s="6"/>
      <c r="H36" s="6"/>
      <c r="I36" s="6"/>
      <c r="J36" s="6"/>
      <c r="K36" s="6"/>
      <c r="L36" s="6"/>
      <c r="M36" s="6"/>
      <c r="N36" s="6"/>
      <c r="O36" s="6"/>
    </row>
    <row r="37" spans="1:15" ht="15.75" customHeight="1" x14ac:dyDescent="0.2">
      <c r="A37" s="6"/>
      <c r="B37" s="6"/>
      <c r="C37" s="6"/>
      <c r="D37" s="6"/>
      <c r="E37" s="3" t="s">
        <v>19</v>
      </c>
      <c r="F37" s="3"/>
      <c r="G37" s="4">
        <v>899.66</v>
      </c>
      <c r="H37" s="3"/>
      <c r="I37" s="6"/>
      <c r="J37" s="6"/>
      <c r="K37" s="6"/>
      <c r="L37" s="6"/>
      <c r="M37" s="6"/>
      <c r="N37" s="6"/>
      <c r="O37" s="6"/>
    </row>
    <row r="38" spans="1:15" ht="15.75" customHeight="1" x14ac:dyDescent="0.2">
      <c r="A38" s="6"/>
      <c r="B38" s="6"/>
      <c r="C38" s="6"/>
      <c r="D38" s="6"/>
      <c r="E38" s="39" t="s">
        <v>20</v>
      </c>
      <c r="F38" s="39"/>
      <c r="G38" s="4">
        <v>1884.4900000000002</v>
      </c>
      <c r="H38" s="3"/>
      <c r="I38" s="6"/>
      <c r="J38" s="6"/>
      <c r="K38" s="6"/>
      <c r="L38" s="6"/>
      <c r="M38" s="6"/>
      <c r="N38" s="6"/>
      <c r="O38" s="6"/>
    </row>
    <row r="39" spans="1:15" ht="15.75" customHeight="1" x14ac:dyDescent="0.2">
      <c r="A39" s="6"/>
      <c r="B39" s="6"/>
      <c r="C39" s="6"/>
      <c r="D39" s="6"/>
      <c r="E39" s="3"/>
      <c r="F39" s="4" t="s">
        <v>21</v>
      </c>
      <c r="G39" s="5">
        <f>G37/G38</f>
        <v>0.47740237411713504</v>
      </c>
      <c r="H39" s="3"/>
      <c r="I39" s="6"/>
      <c r="J39" s="6"/>
      <c r="K39" s="6"/>
      <c r="L39" s="6"/>
      <c r="M39" s="6"/>
      <c r="N39" s="6"/>
      <c r="O39" s="6"/>
    </row>
    <row r="40" spans="1:15" x14ac:dyDescent="0.2">
      <c r="A40" s="6"/>
      <c r="B40" s="6"/>
      <c r="C40" s="6"/>
      <c r="D40" s="6"/>
      <c r="E40" s="3"/>
      <c r="F40" s="3"/>
      <c r="G40" s="3"/>
      <c r="H40" s="3"/>
      <c r="I40" s="6"/>
      <c r="J40" s="6"/>
      <c r="K40" s="6"/>
      <c r="L40" s="6"/>
      <c r="M40" s="6"/>
      <c r="N40" s="6"/>
      <c r="O40" s="6"/>
    </row>
    <row r="41" spans="1:15" x14ac:dyDescent="0.2">
      <c r="A41" s="6"/>
      <c r="B41" s="6"/>
      <c r="C41" s="6"/>
      <c r="D41" s="6"/>
      <c r="E41" s="6"/>
      <c r="F41" s="6"/>
      <c r="G41" s="6"/>
      <c r="H41" s="6"/>
      <c r="I41" s="6"/>
      <c r="J41" s="6"/>
      <c r="K41" s="6"/>
      <c r="L41" s="6"/>
      <c r="M41" s="6"/>
      <c r="N41" s="6"/>
      <c r="O41" s="6"/>
    </row>
    <row r="42" spans="1:15" x14ac:dyDescent="0.2">
      <c r="A42" s="6"/>
      <c r="B42" s="6"/>
      <c r="C42" s="6"/>
      <c r="D42" s="6"/>
      <c r="E42" s="6"/>
      <c r="F42" s="6"/>
      <c r="G42" s="6"/>
      <c r="H42" s="6"/>
      <c r="I42" s="6"/>
      <c r="J42" s="6"/>
      <c r="K42" s="6"/>
      <c r="L42" s="6"/>
      <c r="M42" s="6"/>
      <c r="N42" s="6"/>
      <c r="O42" s="6"/>
    </row>
  </sheetData>
  <mergeCells count="22">
    <mergeCell ref="A1:O1"/>
    <mergeCell ref="A2:O2"/>
    <mergeCell ref="A3:A4"/>
    <mergeCell ref="B3:B4"/>
    <mergeCell ref="C3:C4"/>
    <mergeCell ref="D3:D4"/>
    <mergeCell ref="E3:E4"/>
    <mergeCell ref="F3:F4"/>
    <mergeCell ref="G3:G4"/>
    <mergeCell ref="H3:H4"/>
    <mergeCell ref="I3:I4"/>
    <mergeCell ref="J3:J4"/>
    <mergeCell ref="N3:O3"/>
    <mergeCell ref="L22:M22"/>
    <mergeCell ref="A21:D21"/>
    <mergeCell ref="A24:O32"/>
    <mergeCell ref="E38:F38"/>
    <mergeCell ref="L23:M23"/>
    <mergeCell ref="A22:K23"/>
    <mergeCell ref="K3:K4"/>
    <mergeCell ref="L3:L4"/>
    <mergeCell ref="M3:M4"/>
  </mergeCells>
  <printOptions gridLines="1"/>
  <pageMargins left="0.20866141699999999" right="0" top="0.24803149599999999" bottom="0.24803149599999999" header="6.4960630000000005E-2" footer="6.4960630000000005E-2"/>
  <pageSetup paperSize="9" scale="85"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System22</dc:creator>
  <cp:lastModifiedBy>thulasi</cp:lastModifiedBy>
  <cp:lastPrinted>2026-02-23T08:01:14Z</cp:lastPrinted>
  <dcterms:created xsi:type="dcterms:W3CDTF">2026-02-09T08:27:54Z</dcterms:created>
  <dcterms:modified xsi:type="dcterms:W3CDTF">2026-03-09T06:09:20Z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2025-10-24T00:00:00Z</vt:filetime>
  </property>
  <property fmtid="{D5CDD505-2E9C-101B-9397-08002B2CF9AE}" pid="3" name="Creator">
    <vt:lpwstr>Acrobat PDFMaker 10.0 for Word</vt:lpwstr>
  </property>
  <property fmtid="{D5CDD505-2E9C-101B-9397-08002B2CF9AE}" pid="4" name="LastSaved">
    <vt:filetime>2026-02-09T00:00:00Z</vt:filetime>
  </property>
  <property fmtid="{D5CDD505-2E9C-101B-9397-08002B2CF9AE}" pid="5" name="Producer">
    <vt:lpwstr>Adobe PDF Library 10.0</vt:lpwstr>
  </property>
  <property fmtid="{D5CDD505-2E9C-101B-9397-08002B2CF9AE}" pid="6" name="SourceModified">
    <vt:lpwstr>D:20251024065304</vt:lpwstr>
  </property>
</Properties>
</file>