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acpel\Clients\Brindavan nagar Jacpel Residence Apartment\RERA REGN DOC\"/>
    </mc:Choice>
  </mc:AlternateContent>
  <xr:revisionPtr revIDLastSave="0" documentId="8_{6113DADA-6EDB-4005-A5D0-5FD6829471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RS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" i="3" l="1"/>
  <c r="O43" i="3"/>
  <c r="P43" i="3"/>
  <c r="M43" i="3"/>
  <c r="K42" i="3"/>
  <c r="J42" i="3"/>
  <c r="K41" i="3"/>
  <c r="L41" i="3" s="1"/>
  <c r="M41" i="3" s="1"/>
  <c r="J41" i="3"/>
  <c r="K40" i="3"/>
  <c r="J40" i="3"/>
  <c r="K39" i="3"/>
  <c r="L39" i="3" s="1"/>
  <c r="M39" i="3" s="1"/>
  <c r="J39" i="3"/>
  <c r="K38" i="3"/>
  <c r="J38" i="3"/>
  <c r="K37" i="3"/>
  <c r="L37" i="3" s="1"/>
  <c r="M37" i="3" s="1"/>
  <c r="J37" i="3"/>
  <c r="J36" i="3"/>
  <c r="K36" i="3" s="1"/>
  <c r="K35" i="3"/>
  <c r="J35" i="3"/>
  <c r="K34" i="3"/>
  <c r="J34" i="3"/>
  <c r="K33" i="3"/>
  <c r="J33" i="3"/>
  <c r="K32" i="3"/>
  <c r="J32" i="3"/>
  <c r="K31" i="3"/>
  <c r="J31" i="3"/>
  <c r="K30" i="3"/>
  <c r="J30" i="3"/>
  <c r="J29" i="3"/>
  <c r="K29" i="3" s="1"/>
  <c r="K28" i="3"/>
  <c r="J28" i="3"/>
  <c r="K27" i="3"/>
  <c r="J27" i="3"/>
  <c r="K26" i="3"/>
  <c r="J26" i="3"/>
  <c r="K25" i="3"/>
  <c r="J25" i="3"/>
  <c r="K24" i="3"/>
  <c r="J24" i="3"/>
  <c r="K23" i="3"/>
  <c r="J23" i="3"/>
  <c r="J22" i="3"/>
  <c r="K22" i="3" s="1"/>
  <c r="K21" i="3"/>
  <c r="J21" i="3"/>
  <c r="K20" i="3"/>
  <c r="J20" i="3"/>
  <c r="K19" i="3"/>
  <c r="J19" i="3"/>
  <c r="K18" i="3"/>
  <c r="J18" i="3"/>
  <c r="K17" i="3"/>
  <c r="J17" i="3"/>
  <c r="K16" i="3"/>
  <c r="J16" i="3"/>
  <c r="J15" i="3"/>
  <c r="K15" i="3" s="1"/>
  <c r="K14" i="3"/>
  <c r="L14" i="3" s="1"/>
  <c r="K13" i="3"/>
  <c r="K12" i="3"/>
  <c r="L12" i="3" s="1"/>
  <c r="K10" i="3"/>
  <c r="L10" i="3" s="1"/>
  <c r="K11" i="3"/>
  <c r="L11" i="3" s="1"/>
  <c r="K9" i="3"/>
  <c r="L9" i="3" s="1"/>
  <c r="J8" i="3"/>
  <c r="K8" i="3" s="1"/>
  <c r="L8" i="3" s="1"/>
  <c r="J9" i="3"/>
  <c r="J10" i="3"/>
  <c r="J11" i="3"/>
  <c r="J12" i="3"/>
  <c r="J13" i="3"/>
  <c r="J14" i="3"/>
  <c r="L16" i="3" l="1"/>
  <c r="M16" i="3" s="1"/>
  <c r="L21" i="3"/>
  <c r="M21" i="3" s="1"/>
  <c r="L18" i="3"/>
  <c r="M18" i="3" s="1"/>
  <c r="L20" i="3"/>
  <c r="M20" i="3" s="1"/>
  <c r="L36" i="3"/>
  <c r="M36" i="3" s="1"/>
  <c r="L38" i="3"/>
  <c r="M38" i="3" s="1"/>
  <c r="L40" i="3"/>
  <c r="M40" i="3" s="1"/>
  <c r="L42" i="3"/>
  <c r="M42" i="3" s="1"/>
  <c r="L29" i="3"/>
  <c r="M29" i="3" s="1"/>
  <c r="M35" i="3"/>
  <c r="L30" i="3"/>
  <c r="M30" i="3" s="1"/>
  <c r="L32" i="3"/>
  <c r="M32" i="3" s="1"/>
  <c r="L34" i="3"/>
  <c r="M34" i="3" s="1"/>
  <c r="L31" i="3"/>
  <c r="M31" i="3" s="1"/>
  <c r="L33" i="3"/>
  <c r="M33" i="3" s="1"/>
  <c r="L35" i="3"/>
  <c r="L22" i="3"/>
  <c r="M22" i="3" s="1"/>
  <c r="L23" i="3"/>
  <c r="M23" i="3" s="1"/>
  <c r="L25" i="3"/>
  <c r="M25" i="3" s="1"/>
  <c r="L27" i="3"/>
  <c r="M27" i="3" s="1"/>
  <c r="L24" i="3"/>
  <c r="M24" i="3" s="1"/>
  <c r="L26" i="3"/>
  <c r="M26" i="3" s="1"/>
  <c r="L28" i="3"/>
  <c r="M28" i="3" s="1"/>
  <c r="L15" i="3"/>
  <c r="M15" i="3" s="1"/>
  <c r="L17" i="3"/>
  <c r="M17" i="3" s="1"/>
  <c r="L19" i="3"/>
  <c r="M19" i="3" s="1"/>
  <c r="L13" i="3"/>
  <c r="M13" i="3" s="1"/>
  <c r="M14" i="3"/>
  <c r="M11" i="3"/>
  <c r="M10" i="3"/>
  <c r="M9" i="3"/>
  <c r="M8" i="3"/>
  <c r="M12" i="3"/>
</calcChain>
</file>

<file path=xl/sharedStrings.xml><?xml version="1.0" encoding="utf-8"?>
<sst xmlns="http://schemas.openxmlformats.org/spreadsheetml/2006/main" count="112" uniqueCount="24">
  <si>
    <t>S.NO.</t>
  </si>
  <si>
    <t>BLOCK</t>
  </si>
  <si>
    <t>FLOOR</t>
  </si>
  <si>
    <t>TYPE</t>
  </si>
  <si>
    <t>EXCLUSIVE BALCONY (SQ.M)</t>
  </si>
  <si>
    <t>EXCLUSIVE VERANDAH/UTILITY/SERVICE/OPEN TERRACE (SQ.M)</t>
  </si>
  <si>
    <t>PROPORTIONATE COMMON AREA</t>
  </si>
  <si>
    <t>UDS LAND AREA (SQ.M)</t>
  </si>
  <si>
    <t>CAR PARKING(NOS.)</t>
  </si>
  <si>
    <t>COVERED</t>
  </si>
  <si>
    <t>OPEN</t>
  </si>
  <si>
    <t>2BHK</t>
  </si>
  <si>
    <t>FLAT.NO.</t>
  </si>
  <si>
    <t>NIL</t>
  </si>
  <si>
    <t>3BHK</t>
  </si>
  <si>
    <t>RERA CARPET AREA(SEC2(k)  (SQ.M)</t>
  </si>
  <si>
    <t>TOTAL AREA IN SQ.M</t>
  </si>
  <si>
    <t>FIRST</t>
  </si>
  <si>
    <t>SECOND</t>
  </si>
  <si>
    <t>THIRD</t>
  </si>
  <si>
    <t>FOURTH</t>
  </si>
  <si>
    <t>FIFTH</t>
  </si>
  <si>
    <t>Total</t>
  </si>
  <si>
    <t>Visitor Car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</si>
</sst>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2" borderId="0" xfId="0" applyFill="1"/>
    <xf numFmtId="0" fontId="1" fillId="0" borderId="1" xfId="0" applyFont="1" applyBorder="1"/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2" fontId="1" fillId="2" borderId="0" xfId="0" applyNumberFormat="1" applyFont="1" applyFill="1"/>
    <xf numFmtId="0" fontId="0" fillId="2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3" Type="http://schemas.openxmlformats.org/officeDocument/2006/relationships/styles" Target="styles.xml"/><Relationship Id="rId12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44"/>
  <sheetViews>
    <sheetView tabSelected="1" workbookViewId="0">
      <selection activeCell="Q42" sqref="Q42"/>
    </sheetView>
  </sheetViews>
  <sheetFormatPr defaultRowHeight="14.4" x14ac:dyDescent="0.3"/>
  <cols>
    <col min="7" max="7" width="15.5546875" customWidth="1"/>
    <col min="8" max="8" width="13.6640625" customWidth="1"/>
    <col min="9" max="9" width="16.109375" customWidth="1"/>
    <col min="10" max="10" width="20.88671875" hidden="1" customWidth="1"/>
    <col min="11" max="11" width="18.109375" hidden="1" customWidth="1"/>
    <col min="12" max="12" width="18.109375" customWidth="1"/>
    <col min="13" max="13" width="15.44140625" customWidth="1"/>
    <col min="14" max="14" width="9.5546875" customWidth="1"/>
    <col min="15" max="15" width="10.33203125" customWidth="1"/>
  </cols>
  <sheetData>
    <row r="4" spans="2:21" ht="15" customHeight="1" x14ac:dyDescent="0.3">
      <c r="B4" s="18" t="s">
        <v>0</v>
      </c>
      <c r="C4" s="19" t="s">
        <v>1</v>
      </c>
      <c r="D4" s="19" t="s">
        <v>2</v>
      </c>
      <c r="E4" s="19" t="s">
        <v>12</v>
      </c>
      <c r="F4" s="13" t="s">
        <v>3</v>
      </c>
      <c r="G4" s="13" t="s">
        <v>15</v>
      </c>
      <c r="H4" s="13" t="s">
        <v>4</v>
      </c>
      <c r="I4" s="13" t="s">
        <v>5</v>
      </c>
      <c r="J4" s="13" t="s">
        <v>6</v>
      </c>
      <c r="K4" s="13"/>
      <c r="L4" s="13" t="s">
        <v>6</v>
      </c>
      <c r="M4" s="15" t="s">
        <v>16</v>
      </c>
      <c r="N4" s="13" t="s">
        <v>7</v>
      </c>
      <c r="O4" s="14" t="s">
        <v>8</v>
      </c>
      <c r="P4" s="14"/>
    </row>
    <row r="5" spans="2:21" ht="17.25" customHeight="1" x14ac:dyDescent="0.3">
      <c r="B5" s="18"/>
      <c r="C5" s="19"/>
      <c r="D5" s="19"/>
      <c r="E5" s="19"/>
      <c r="F5" s="13"/>
      <c r="G5" s="13"/>
      <c r="H5" s="13"/>
      <c r="I5" s="13"/>
      <c r="J5" s="13"/>
      <c r="K5" s="13"/>
      <c r="L5" s="13"/>
      <c r="M5" s="16"/>
      <c r="N5" s="13"/>
      <c r="O5" s="14"/>
      <c r="P5" s="14"/>
    </row>
    <row r="6" spans="2:21" ht="27" customHeight="1" x14ac:dyDescent="0.3">
      <c r="B6" s="18"/>
      <c r="C6" s="19"/>
      <c r="D6" s="19"/>
      <c r="E6" s="19"/>
      <c r="F6" s="13"/>
      <c r="G6" s="13"/>
      <c r="H6" s="13"/>
      <c r="I6" s="13"/>
      <c r="J6" s="13"/>
      <c r="K6" s="13"/>
      <c r="L6" s="13"/>
      <c r="M6" s="17"/>
      <c r="N6" s="13"/>
      <c r="O6" s="3" t="s">
        <v>9</v>
      </c>
      <c r="P6" s="3" t="s">
        <v>10</v>
      </c>
    </row>
    <row r="7" spans="2:21" ht="15" customHeigh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21" s="2" customFormat="1" ht="15.6" x14ac:dyDescent="0.3">
      <c r="B8" s="4">
        <v>1</v>
      </c>
      <c r="C8" s="5">
        <v>1</v>
      </c>
      <c r="D8" s="5" t="s">
        <v>17</v>
      </c>
      <c r="E8" s="6">
        <v>1</v>
      </c>
      <c r="F8" s="6" t="s">
        <v>14</v>
      </c>
      <c r="G8" s="6">
        <v>81.17</v>
      </c>
      <c r="H8" s="6">
        <v>5.13</v>
      </c>
      <c r="I8" s="6">
        <v>4.91</v>
      </c>
      <c r="J8" s="6">
        <f t="shared" ref="J8:J14" si="0">SUM(G8:I8)</f>
        <v>91.21</v>
      </c>
      <c r="K8" s="9">
        <f>SUM(J8)</f>
        <v>91.21</v>
      </c>
      <c r="L8" s="9">
        <f>K8*41%</f>
        <v>37.396099999999997</v>
      </c>
      <c r="M8" s="8">
        <f>K8+L8</f>
        <v>128.6061</v>
      </c>
      <c r="N8" s="7">
        <v>46.54</v>
      </c>
      <c r="O8" s="12">
        <v>1</v>
      </c>
      <c r="P8" s="7"/>
      <c r="Q8" s="10"/>
      <c r="R8" s="11"/>
      <c r="S8" s="11"/>
      <c r="T8" s="10"/>
      <c r="U8" s="10"/>
    </row>
    <row r="9" spans="2:21" s="2" customFormat="1" ht="15.6" x14ac:dyDescent="0.3">
      <c r="B9" s="4">
        <v>2</v>
      </c>
      <c r="C9" s="5">
        <v>1</v>
      </c>
      <c r="D9" s="5" t="s">
        <v>17</v>
      </c>
      <c r="E9" s="6">
        <v>2</v>
      </c>
      <c r="F9" s="6" t="s">
        <v>11</v>
      </c>
      <c r="G9" s="6">
        <v>56.1</v>
      </c>
      <c r="H9" s="6" t="s">
        <v>13</v>
      </c>
      <c r="I9" s="6">
        <v>2.66</v>
      </c>
      <c r="J9" s="6">
        <f t="shared" si="0"/>
        <v>58.760000000000005</v>
      </c>
      <c r="K9" s="9">
        <f>G9+I9</f>
        <v>58.760000000000005</v>
      </c>
      <c r="L9" s="9">
        <f t="shared" ref="L9:L21" si="1">K9*41%</f>
        <v>24.0916</v>
      </c>
      <c r="M9" s="8">
        <f t="shared" ref="M9:M21" si="2">K9+L9</f>
        <v>82.851600000000005</v>
      </c>
      <c r="N9" s="7">
        <v>30.07</v>
      </c>
      <c r="O9" s="12">
        <v>1</v>
      </c>
      <c r="P9" s="7"/>
      <c r="Q9" s="10"/>
      <c r="R9" s="11"/>
      <c r="S9" s="11"/>
      <c r="T9" s="10"/>
      <c r="U9" s="10"/>
    </row>
    <row r="10" spans="2:21" s="2" customFormat="1" ht="15.6" x14ac:dyDescent="0.3">
      <c r="B10" s="4">
        <v>3</v>
      </c>
      <c r="C10" s="5">
        <v>1</v>
      </c>
      <c r="D10" s="5" t="s">
        <v>17</v>
      </c>
      <c r="E10" s="6">
        <v>3</v>
      </c>
      <c r="F10" s="6" t="s">
        <v>11</v>
      </c>
      <c r="G10" s="6">
        <v>56.04</v>
      </c>
      <c r="H10" s="6" t="s">
        <v>13</v>
      </c>
      <c r="I10" s="6">
        <v>2.66</v>
      </c>
      <c r="J10" s="6">
        <f t="shared" si="0"/>
        <v>58.7</v>
      </c>
      <c r="K10" s="9">
        <f t="shared" ref="K10:K11" si="3">G10+I10</f>
        <v>58.7</v>
      </c>
      <c r="L10" s="9">
        <f t="shared" si="1"/>
        <v>24.067</v>
      </c>
      <c r="M10" s="8">
        <f t="shared" si="2"/>
        <v>82.766999999999996</v>
      </c>
      <c r="N10" s="7">
        <v>30.04</v>
      </c>
      <c r="O10" s="12"/>
      <c r="P10" s="7">
        <v>1</v>
      </c>
      <c r="Q10" s="10"/>
      <c r="R10" s="11"/>
      <c r="S10" s="11"/>
      <c r="T10" s="10"/>
      <c r="U10" s="10"/>
    </row>
    <row r="11" spans="2:21" s="2" customFormat="1" ht="15.6" x14ac:dyDescent="0.3">
      <c r="B11" s="4">
        <v>4</v>
      </c>
      <c r="C11" s="5">
        <v>1</v>
      </c>
      <c r="D11" s="5" t="s">
        <v>17</v>
      </c>
      <c r="E11" s="6">
        <v>4</v>
      </c>
      <c r="F11" s="6" t="s">
        <v>11</v>
      </c>
      <c r="G11" s="6">
        <v>53.49</v>
      </c>
      <c r="H11" s="6" t="s">
        <v>13</v>
      </c>
      <c r="I11" s="6">
        <v>2.73</v>
      </c>
      <c r="J11" s="6">
        <f t="shared" si="0"/>
        <v>56.22</v>
      </c>
      <c r="K11" s="9">
        <f t="shared" si="3"/>
        <v>56.22</v>
      </c>
      <c r="L11" s="9">
        <f t="shared" si="1"/>
        <v>23.050199999999997</v>
      </c>
      <c r="M11" s="8">
        <f t="shared" si="2"/>
        <v>79.270199999999988</v>
      </c>
      <c r="N11" s="7">
        <v>28.78</v>
      </c>
      <c r="O11" s="12"/>
      <c r="P11" s="7"/>
      <c r="Q11" s="10"/>
      <c r="R11" s="11"/>
      <c r="S11" s="11"/>
      <c r="T11" s="10"/>
      <c r="U11" s="10"/>
    </row>
    <row r="12" spans="2:21" s="2" customFormat="1" ht="15.6" x14ac:dyDescent="0.3">
      <c r="B12" s="4">
        <v>5</v>
      </c>
      <c r="C12" s="5">
        <v>1</v>
      </c>
      <c r="D12" s="5" t="s">
        <v>17</v>
      </c>
      <c r="E12" s="6">
        <v>5</v>
      </c>
      <c r="F12" s="6" t="s">
        <v>14</v>
      </c>
      <c r="G12" s="6">
        <v>69.459999999999994</v>
      </c>
      <c r="H12" s="6">
        <v>3.37</v>
      </c>
      <c r="I12" s="6" t="s">
        <v>13</v>
      </c>
      <c r="J12" s="6">
        <f t="shared" si="0"/>
        <v>72.83</v>
      </c>
      <c r="K12" s="9">
        <f>G12+H12</f>
        <v>72.83</v>
      </c>
      <c r="L12" s="9">
        <f t="shared" si="1"/>
        <v>29.860299999999999</v>
      </c>
      <c r="M12" s="8">
        <f t="shared" si="2"/>
        <v>102.69029999999999</v>
      </c>
      <c r="N12" s="7">
        <v>37.21</v>
      </c>
      <c r="O12" s="12">
        <v>1</v>
      </c>
      <c r="P12" s="7"/>
      <c r="Q12" s="10"/>
      <c r="R12" s="11"/>
      <c r="S12" s="11"/>
      <c r="T12" s="10"/>
      <c r="U12" s="10"/>
    </row>
    <row r="13" spans="2:21" s="2" customFormat="1" ht="15.6" x14ac:dyDescent="0.3">
      <c r="B13" s="4">
        <v>6</v>
      </c>
      <c r="C13" s="5">
        <v>1</v>
      </c>
      <c r="D13" s="5" t="s">
        <v>17</v>
      </c>
      <c r="E13" s="6">
        <v>6</v>
      </c>
      <c r="F13" s="6" t="s">
        <v>14</v>
      </c>
      <c r="G13" s="6">
        <v>88.61</v>
      </c>
      <c r="H13" s="6">
        <v>3.63</v>
      </c>
      <c r="I13" s="6" t="s">
        <v>13</v>
      </c>
      <c r="J13" s="6">
        <f t="shared" si="0"/>
        <v>92.24</v>
      </c>
      <c r="K13" s="9">
        <f>G13+H13</f>
        <v>92.24</v>
      </c>
      <c r="L13" s="9">
        <f t="shared" si="1"/>
        <v>37.818399999999997</v>
      </c>
      <c r="M13" s="8">
        <f t="shared" si="2"/>
        <v>130.05840000000001</v>
      </c>
      <c r="N13" s="7">
        <v>47.06</v>
      </c>
      <c r="O13" s="12">
        <v>1</v>
      </c>
      <c r="P13" s="7"/>
      <c r="Q13" s="10"/>
      <c r="R13" s="11"/>
      <c r="S13" s="11"/>
      <c r="T13" s="10"/>
      <c r="U13" s="10"/>
    </row>
    <row r="14" spans="2:21" s="2" customFormat="1" ht="15.6" x14ac:dyDescent="0.3">
      <c r="B14" s="4">
        <v>7</v>
      </c>
      <c r="C14" s="5">
        <v>1</v>
      </c>
      <c r="D14" s="5" t="s">
        <v>17</v>
      </c>
      <c r="E14" s="6">
        <v>7</v>
      </c>
      <c r="F14" s="6" t="s">
        <v>11</v>
      </c>
      <c r="G14" s="6">
        <v>70.069999999999993</v>
      </c>
      <c r="H14" s="6">
        <v>4.47</v>
      </c>
      <c r="I14" s="6">
        <v>2.57</v>
      </c>
      <c r="J14" s="6">
        <f t="shared" si="0"/>
        <v>77.109999999999985</v>
      </c>
      <c r="K14" s="9">
        <f>G14+H14+I14</f>
        <v>77.109999999999985</v>
      </c>
      <c r="L14" s="9">
        <f t="shared" si="1"/>
        <v>31.615099999999991</v>
      </c>
      <c r="M14" s="8">
        <f t="shared" si="2"/>
        <v>108.72509999999997</v>
      </c>
      <c r="N14" s="7">
        <v>39.380000000000003</v>
      </c>
      <c r="O14" s="12"/>
      <c r="P14" s="7"/>
      <c r="Q14" s="10"/>
      <c r="R14" s="11"/>
      <c r="S14" s="11"/>
      <c r="T14" s="10"/>
      <c r="U14" s="10"/>
    </row>
    <row r="15" spans="2:21" ht="15.6" x14ac:dyDescent="0.3">
      <c r="B15" s="4">
        <v>8</v>
      </c>
      <c r="C15" s="5">
        <v>1</v>
      </c>
      <c r="D15" s="5" t="s">
        <v>18</v>
      </c>
      <c r="E15" s="6">
        <v>1</v>
      </c>
      <c r="F15" s="6" t="s">
        <v>14</v>
      </c>
      <c r="G15" s="6">
        <v>81.17</v>
      </c>
      <c r="H15" s="6">
        <v>5.13</v>
      </c>
      <c r="I15" s="6">
        <v>4.91</v>
      </c>
      <c r="J15" s="6">
        <f t="shared" ref="J15:J21" si="4">SUM(G15:I15)</f>
        <v>91.21</v>
      </c>
      <c r="K15" s="9">
        <f>SUM(J15)</f>
        <v>91.21</v>
      </c>
      <c r="L15" s="9">
        <f t="shared" si="1"/>
        <v>37.396099999999997</v>
      </c>
      <c r="M15" s="8">
        <f t="shared" si="2"/>
        <v>128.6061</v>
      </c>
      <c r="N15" s="7">
        <v>46.54</v>
      </c>
      <c r="O15" s="12">
        <v>1</v>
      </c>
      <c r="P15" s="7"/>
    </row>
    <row r="16" spans="2:21" ht="15.6" x14ac:dyDescent="0.3">
      <c r="B16" s="4">
        <v>9</v>
      </c>
      <c r="C16" s="5">
        <v>1</v>
      </c>
      <c r="D16" s="5" t="s">
        <v>18</v>
      </c>
      <c r="E16" s="6">
        <v>2</v>
      </c>
      <c r="F16" s="6" t="s">
        <v>11</v>
      </c>
      <c r="G16" s="6">
        <v>56.1</v>
      </c>
      <c r="H16" s="6" t="s">
        <v>13</v>
      </c>
      <c r="I16" s="6">
        <v>2.66</v>
      </c>
      <c r="J16" s="6">
        <f t="shared" si="4"/>
        <v>58.760000000000005</v>
      </c>
      <c r="K16" s="9">
        <f>G16+I16</f>
        <v>58.760000000000005</v>
      </c>
      <c r="L16" s="9">
        <f t="shared" si="1"/>
        <v>24.0916</v>
      </c>
      <c r="M16" s="8">
        <f t="shared" si="2"/>
        <v>82.851600000000005</v>
      </c>
      <c r="N16" s="7">
        <v>30.07</v>
      </c>
      <c r="O16" s="12">
        <v>1</v>
      </c>
      <c r="P16" s="7"/>
    </row>
    <row r="17" spans="2:16" ht="15.6" x14ac:dyDescent="0.3">
      <c r="B17" s="4">
        <v>10</v>
      </c>
      <c r="C17" s="5">
        <v>1</v>
      </c>
      <c r="D17" s="5" t="s">
        <v>18</v>
      </c>
      <c r="E17" s="6">
        <v>3</v>
      </c>
      <c r="F17" s="6" t="s">
        <v>11</v>
      </c>
      <c r="G17" s="6">
        <v>56.04</v>
      </c>
      <c r="H17" s="6" t="s">
        <v>13</v>
      </c>
      <c r="I17" s="6">
        <v>2.66</v>
      </c>
      <c r="J17" s="6">
        <f t="shared" si="4"/>
        <v>58.7</v>
      </c>
      <c r="K17" s="9">
        <f t="shared" ref="K17:K18" si="5">G17+I17</f>
        <v>58.7</v>
      </c>
      <c r="L17" s="9">
        <f t="shared" si="1"/>
        <v>24.067</v>
      </c>
      <c r="M17" s="8">
        <f t="shared" si="2"/>
        <v>82.766999999999996</v>
      </c>
      <c r="N17" s="7">
        <v>30.04</v>
      </c>
      <c r="O17" s="12"/>
      <c r="P17" s="7">
        <v>1</v>
      </c>
    </row>
    <row r="18" spans="2:16" ht="15.6" x14ac:dyDescent="0.3">
      <c r="B18" s="4">
        <v>11</v>
      </c>
      <c r="C18" s="5">
        <v>1</v>
      </c>
      <c r="D18" s="5" t="s">
        <v>18</v>
      </c>
      <c r="E18" s="6">
        <v>4</v>
      </c>
      <c r="F18" s="6" t="s">
        <v>11</v>
      </c>
      <c r="G18" s="6">
        <v>53.49</v>
      </c>
      <c r="H18" s="6" t="s">
        <v>13</v>
      </c>
      <c r="I18" s="6">
        <v>2.73</v>
      </c>
      <c r="J18" s="6">
        <f t="shared" si="4"/>
        <v>56.22</v>
      </c>
      <c r="K18" s="9">
        <f t="shared" si="5"/>
        <v>56.22</v>
      </c>
      <c r="L18" s="9">
        <f t="shared" si="1"/>
        <v>23.050199999999997</v>
      </c>
      <c r="M18" s="8">
        <f t="shared" si="2"/>
        <v>79.270199999999988</v>
      </c>
      <c r="N18" s="7">
        <v>28.78</v>
      </c>
      <c r="O18" s="12"/>
      <c r="P18" s="7">
        <v>1</v>
      </c>
    </row>
    <row r="19" spans="2:16" ht="15.6" x14ac:dyDescent="0.3">
      <c r="B19" s="4">
        <v>12</v>
      </c>
      <c r="C19" s="5">
        <v>1</v>
      </c>
      <c r="D19" s="5" t="s">
        <v>18</v>
      </c>
      <c r="E19" s="6">
        <v>5</v>
      </c>
      <c r="F19" s="6" t="s">
        <v>14</v>
      </c>
      <c r="G19" s="6">
        <v>69.459999999999994</v>
      </c>
      <c r="H19" s="6">
        <v>3.37</v>
      </c>
      <c r="I19" s="6" t="s">
        <v>13</v>
      </c>
      <c r="J19" s="6">
        <f t="shared" si="4"/>
        <v>72.83</v>
      </c>
      <c r="K19" s="9">
        <f>G19+H19</f>
        <v>72.83</v>
      </c>
      <c r="L19" s="9">
        <f t="shared" si="1"/>
        <v>29.860299999999999</v>
      </c>
      <c r="M19" s="8">
        <f t="shared" si="2"/>
        <v>102.69029999999999</v>
      </c>
      <c r="N19" s="7">
        <v>37.21</v>
      </c>
      <c r="O19" s="12">
        <v>1</v>
      </c>
      <c r="P19" s="7"/>
    </row>
    <row r="20" spans="2:16" ht="15.6" x14ac:dyDescent="0.3">
      <c r="B20" s="4">
        <v>13</v>
      </c>
      <c r="C20" s="5">
        <v>1</v>
      </c>
      <c r="D20" s="5" t="s">
        <v>18</v>
      </c>
      <c r="E20" s="6">
        <v>6</v>
      </c>
      <c r="F20" s="6" t="s">
        <v>14</v>
      </c>
      <c r="G20" s="6">
        <v>88.61</v>
      </c>
      <c r="H20" s="6">
        <v>3.63</v>
      </c>
      <c r="I20" s="6" t="s">
        <v>13</v>
      </c>
      <c r="J20" s="6">
        <f t="shared" si="4"/>
        <v>92.24</v>
      </c>
      <c r="K20" s="9">
        <f>G20+H20</f>
        <v>92.24</v>
      </c>
      <c r="L20" s="9">
        <f t="shared" si="1"/>
        <v>37.818399999999997</v>
      </c>
      <c r="M20" s="8">
        <f t="shared" si="2"/>
        <v>130.05840000000001</v>
      </c>
      <c r="N20" s="7">
        <v>47.06</v>
      </c>
      <c r="O20" s="12">
        <v>1</v>
      </c>
      <c r="P20" s="7"/>
    </row>
    <row r="21" spans="2:16" ht="15.6" x14ac:dyDescent="0.3">
      <c r="B21" s="4">
        <v>14</v>
      </c>
      <c r="C21" s="5">
        <v>1</v>
      </c>
      <c r="D21" s="5" t="s">
        <v>18</v>
      </c>
      <c r="E21" s="6">
        <v>7</v>
      </c>
      <c r="F21" s="6" t="s">
        <v>11</v>
      </c>
      <c r="G21" s="6">
        <v>70.069999999999993</v>
      </c>
      <c r="H21" s="6">
        <v>4.47</v>
      </c>
      <c r="I21" s="6">
        <v>2.57</v>
      </c>
      <c r="J21" s="6">
        <f t="shared" si="4"/>
        <v>77.109999999999985</v>
      </c>
      <c r="K21" s="9">
        <f>G21+H21+I21</f>
        <v>77.109999999999985</v>
      </c>
      <c r="L21" s="9">
        <f t="shared" si="1"/>
        <v>31.615099999999991</v>
      </c>
      <c r="M21" s="8">
        <f t="shared" si="2"/>
        <v>108.72509999999997</v>
      </c>
      <c r="N21" s="7">
        <v>39.380000000000003</v>
      </c>
      <c r="O21" s="12"/>
      <c r="P21" s="7"/>
    </row>
    <row r="22" spans="2:16" ht="15.6" x14ac:dyDescent="0.3">
      <c r="B22" s="4">
        <v>15</v>
      </c>
      <c r="C22" s="5">
        <v>1</v>
      </c>
      <c r="D22" s="5" t="s">
        <v>19</v>
      </c>
      <c r="E22" s="6">
        <v>1</v>
      </c>
      <c r="F22" s="6" t="s">
        <v>14</v>
      </c>
      <c r="G22" s="6">
        <v>81.17</v>
      </c>
      <c r="H22" s="6">
        <v>5.13</v>
      </c>
      <c r="I22" s="6">
        <v>4.91</v>
      </c>
      <c r="J22" s="6">
        <f t="shared" ref="J22:J42" si="6">SUM(G22:I22)</f>
        <v>91.21</v>
      </c>
      <c r="K22" s="9">
        <f>SUM(J22)</f>
        <v>91.21</v>
      </c>
      <c r="L22" s="9">
        <f>K22*41%</f>
        <v>37.396099999999997</v>
      </c>
      <c r="M22" s="8">
        <f>K22+L22</f>
        <v>128.6061</v>
      </c>
      <c r="N22" s="7">
        <v>46.54</v>
      </c>
      <c r="O22" s="12">
        <v>1</v>
      </c>
      <c r="P22" s="7"/>
    </row>
    <row r="23" spans="2:16" ht="15.6" x14ac:dyDescent="0.3">
      <c r="B23" s="4">
        <v>16</v>
      </c>
      <c r="C23" s="5">
        <v>1</v>
      </c>
      <c r="D23" s="5" t="s">
        <v>19</v>
      </c>
      <c r="E23" s="6">
        <v>2</v>
      </c>
      <c r="F23" s="6" t="s">
        <v>11</v>
      </c>
      <c r="G23" s="6">
        <v>56.1</v>
      </c>
      <c r="H23" s="6" t="s">
        <v>13</v>
      </c>
      <c r="I23" s="6">
        <v>2.66</v>
      </c>
      <c r="J23" s="6">
        <f t="shared" si="6"/>
        <v>58.760000000000005</v>
      </c>
      <c r="K23" s="9">
        <f>G23+I23</f>
        <v>58.760000000000005</v>
      </c>
      <c r="L23" s="9">
        <f t="shared" ref="L23:L28" si="7">K23*41%</f>
        <v>24.0916</v>
      </c>
      <c r="M23" s="8">
        <f t="shared" ref="M23:M28" si="8">K23+L23</f>
        <v>82.851600000000005</v>
      </c>
      <c r="N23" s="7">
        <v>30.07</v>
      </c>
      <c r="O23" s="12">
        <v>1</v>
      </c>
      <c r="P23" s="7"/>
    </row>
    <row r="24" spans="2:16" ht="15.6" x14ac:dyDescent="0.3">
      <c r="B24" s="4">
        <v>17</v>
      </c>
      <c r="C24" s="5">
        <v>1</v>
      </c>
      <c r="D24" s="5" t="s">
        <v>19</v>
      </c>
      <c r="E24" s="6">
        <v>3</v>
      </c>
      <c r="F24" s="6" t="s">
        <v>11</v>
      </c>
      <c r="G24" s="6">
        <v>56.04</v>
      </c>
      <c r="H24" s="6" t="s">
        <v>13</v>
      </c>
      <c r="I24" s="6">
        <v>2.66</v>
      </c>
      <c r="J24" s="6">
        <f t="shared" si="6"/>
        <v>58.7</v>
      </c>
      <c r="K24" s="9">
        <f t="shared" ref="K24:K25" si="9">G24+I24</f>
        <v>58.7</v>
      </c>
      <c r="L24" s="9">
        <f t="shared" si="7"/>
        <v>24.067</v>
      </c>
      <c r="M24" s="8">
        <f t="shared" si="8"/>
        <v>82.766999999999996</v>
      </c>
      <c r="N24" s="7">
        <v>30.04</v>
      </c>
      <c r="O24" s="12"/>
      <c r="P24" s="7">
        <v>1</v>
      </c>
    </row>
    <row r="25" spans="2:16" ht="15.6" x14ac:dyDescent="0.3">
      <c r="B25" s="4">
        <v>18</v>
      </c>
      <c r="C25" s="5">
        <v>1</v>
      </c>
      <c r="D25" s="5" t="s">
        <v>19</v>
      </c>
      <c r="E25" s="6">
        <v>4</v>
      </c>
      <c r="F25" s="6" t="s">
        <v>11</v>
      </c>
      <c r="G25" s="6">
        <v>53.49</v>
      </c>
      <c r="H25" s="6" t="s">
        <v>13</v>
      </c>
      <c r="I25" s="6">
        <v>2.73</v>
      </c>
      <c r="J25" s="6">
        <f t="shared" si="6"/>
        <v>56.22</v>
      </c>
      <c r="K25" s="9">
        <f t="shared" si="9"/>
        <v>56.22</v>
      </c>
      <c r="L25" s="9">
        <f t="shared" si="7"/>
        <v>23.050199999999997</v>
      </c>
      <c r="M25" s="8">
        <f t="shared" si="8"/>
        <v>79.270199999999988</v>
      </c>
      <c r="N25" s="7">
        <v>28.78</v>
      </c>
      <c r="O25" s="12"/>
      <c r="P25" s="7">
        <v>1</v>
      </c>
    </row>
    <row r="26" spans="2:16" ht="15.6" x14ac:dyDescent="0.3">
      <c r="B26" s="4">
        <v>19</v>
      </c>
      <c r="C26" s="5">
        <v>1</v>
      </c>
      <c r="D26" s="5" t="s">
        <v>19</v>
      </c>
      <c r="E26" s="6">
        <v>5</v>
      </c>
      <c r="F26" s="6" t="s">
        <v>14</v>
      </c>
      <c r="G26" s="6">
        <v>69.459999999999994</v>
      </c>
      <c r="H26" s="6">
        <v>3.37</v>
      </c>
      <c r="I26" s="6" t="s">
        <v>13</v>
      </c>
      <c r="J26" s="6">
        <f t="shared" si="6"/>
        <v>72.83</v>
      </c>
      <c r="K26" s="9">
        <f>G26+H26</f>
        <v>72.83</v>
      </c>
      <c r="L26" s="9">
        <f t="shared" si="7"/>
        <v>29.860299999999999</v>
      </c>
      <c r="M26" s="8">
        <f t="shared" si="8"/>
        <v>102.69029999999999</v>
      </c>
      <c r="N26" s="7">
        <v>37.21</v>
      </c>
      <c r="O26" s="12">
        <v>1</v>
      </c>
      <c r="P26" s="7"/>
    </row>
    <row r="27" spans="2:16" ht="15.6" x14ac:dyDescent="0.3">
      <c r="B27" s="4">
        <v>20</v>
      </c>
      <c r="C27" s="5">
        <v>1</v>
      </c>
      <c r="D27" s="5" t="s">
        <v>19</v>
      </c>
      <c r="E27" s="6">
        <v>6</v>
      </c>
      <c r="F27" s="6" t="s">
        <v>14</v>
      </c>
      <c r="G27" s="6">
        <v>88.61</v>
      </c>
      <c r="H27" s="6">
        <v>3.63</v>
      </c>
      <c r="I27" s="6" t="s">
        <v>13</v>
      </c>
      <c r="J27" s="6">
        <f t="shared" si="6"/>
        <v>92.24</v>
      </c>
      <c r="K27" s="9">
        <f>G27+H27</f>
        <v>92.24</v>
      </c>
      <c r="L27" s="9">
        <f t="shared" si="7"/>
        <v>37.818399999999997</v>
      </c>
      <c r="M27" s="8">
        <f t="shared" si="8"/>
        <v>130.05840000000001</v>
      </c>
      <c r="N27" s="7">
        <v>47.06</v>
      </c>
      <c r="O27" s="12">
        <v>1</v>
      </c>
      <c r="P27" s="7"/>
    </row>
    <row r="28" spans="2:16" ht="15.6" x14ac:dyDescent="0.3">
      <c r="B28" s="4">
        <v>21</v>
      </c>
      <c r="C28" s="5">
        <v>1</v>
      </c>
      <c r="D28" s="5" t="s">
        <v>19</v>
      </c>
      <c r="E28" s="6">
        <v>7</v>
      </c>
      <c r="F28" s="6" t="s">
        <v>11</v>
      </c>
      <c r="G28" s="6">
        <v>70.069999999999993</v>
      </c>
      <c r="H28" s="6">
        <v>4.47</v>
      </c>
      <c r="I28" s="6">
        <v>2.57</v>
      </c>
      <c r="J28" s="6">
        <f t="shared" si="6"/>
        <v>77.109999999999985</v>
      </c>
      <c r="K28" s="9">
        <f>G28+H28+I28</f>
        <v>77.109999999999985</v>
      </c>
      <c r="L28" s="9">
        <f t="shared" si="7"/>
        <v>31.615099999999991</v>
      </c>
      <c r="M28" s="8">
        <f t="shared" si="8"/>
        <v>108.72509999999997</v>
      </c>
      <c r="N28" s="7">
        <v>39.380000000000003</v>
      </c>
      <c r="O28" s="12"/>
      <c r="P28" s="7">
        <v>1</v>
      </c>
    </row>
    <row r="29" spans="2:16" ht="15.6" x14ac:dyDescent="0.3">
      <c r="B29" s="4">
        <v>22</v>
      </c>
      <c r="C29" s="5">
        <v>1</v>
      </c>
      <c r="D29" s="5" t="s">
        <v>20</v>
      </c>
      <c r="E29" s="6">
        <v>1</v>
      </c>
      <c r="F29" s="6" t="s">
        <v>14</v>
      </c>
      <c r="G29" s="6">
        <v>81.17</v>
      </c>
      <c r="H29" s="6">
        <v>5.13</v>
      </c>
      <c r="I29" s="6">
        <v>4.91</v>
      </c>
      <c r="J29" s="6">
        <f t="shared" si="6"/>
        <v>91.21</v>
      </c>
      <c r="K29" s="9">
        <f>SUM(J29)</f>
        <v>91.21</v>
      </c>
      <c r="L29" s="9">
        <f>K29*41%</f>
        <v>37.396099999999997</v>
      </c>
      <c r="M29" s="8">
        <f>K29+L29</f>
        <v>128.6061</v>
      </c>
      <c r="N29" s="7">
        <v>46.54</v>
      </c>
      <c r="O29" s="12">
        <v>1</v>
      </c>
      <c r="P29" s="7"/>
    </row>
    <row r="30" spans="2:16" ht="15.6" x14ac:dyDescent="0.3">
      <c r="B30" s="4">
        <v>23</v>
      </c>
      <c r="C30" s="5">
        <v>1</v>
      </c>
      <c r="D30" s="5" t="s">
        <v>20</v>
      </c>
      <c r="E30" s="6">
        <v>2</v>
      </c>
      <c r="F30" s="6" t="s">
        <v>11</v>
      </c>
      <c r="G30" s="6">
        <v>56.1</v>
      </c>
      <c r="H30" s="6" t="s">
        <v>13</v>
      </c>
      <c r="I30" s="6">
        <v>2.66</v>
      </c>
      <c r="J30" s="6">
        <f t="shared" si="6"/>
        <v>58.760000000000005</v>
      </c>
      <c r="K30" s="9">
        <f>G30+I30</f>
        <v>58.760000000000005</v>
      </c>
      <c r="L30" s="9">
        <f t="shared" ref="L30:L35" si="10">K30*41%</f>
        <v>24.0916</v>
      </c>
      <c r="M30" s="8">
        <f t="shared" ref="M30:M35" si="11">K30+L30</f>
        <v>82.851600000000005</v>
      </c>
      <c r="N30" s="7">
        <v>30.07</v>
      </c>
      <c r="O30" s="12">
        <v>1</v>
      </c>
      <c r="P30" s="7"/>
    </row>
    <row r="31" spans="2:16" ht="15.6" x14ac:dyDescent="0.3">
      <c r="B31" s="4">
        <v>24</v>
      </c>
      <c r="C31" s="5">
        <v>1</v>
      </c>
      <c r="D31" s="5" t="s">
        <v>20</v>
      </c>
      <c r="E31" s="6">
        <v>3</v>
      </c>
      <c r="F31" s="6" t="s">
        <v>11</v>
      </c>
      <c r="G31" s="6">
        <v>56.04</v>
      </c>
      <c r="H31" s="6" t="s">
        <v>13</v>
      </c>
      <c r="I31" s="6">
        <v>2.66</v>
      </c>
      <c r="J31" s="6">
        <f t="shared" si="6"/>
        <v>58.7</v>
      </c>
      <c r="K31" s="9">
        <f t="shared" ref="K31:K32" si="12">G31+I31</f>
        <v>58.7</v>
      </c>
      <c r="L31" s="9">
        <f t="shared" si="10"/>
        <v>24.067</v>
      </c>
      <c r="M31" s="8">
        <f t="shared" si="11"/>
        <v>82.766999999999996</v>
      </c>
      <c r="N31" s="7">
        <v>30.04</v>
      </c>
      <c r="O31" s="12"/>
      <c r="P31" s="7"/>
    </row>
    <row r="32" spans="2:16" ht="15.6" x14ac:dyDescent="0.3">
      <c r="B32" s="4">
        <v>25</v>
      </c>
      <c r="C32" s="5">
        <v>1</v>
      </c>
      <c r="D32" s="5" t="s">
        <v>20</v>
      </c>
      <c r="E32" s="6">
        <v>4</v>
      </c>
      <c r="F32" s="6" t="s">
        <v>11</v>
      </c>
      <c r="G32" s="6">
        <v>53.49</v>
      </c>
      <c r="H32" s="6" t="s">
        <v>13</v>
      </c>
      <c r="I32" s="6">
        <v>2.73</v>
      </c>
      <c r="J32" s="6">
        <f t="shared" si="6"/>
        <v>56.22</v>
      </c>
      <c r="K32" s="9">
        <f t="shared" si="12"/>
        <v>56.22</v>
      </c>
      <c r="L32" s="9">
        <f t="shared" si="10"/>
        <v>23.050199999999997</v>
      </c>
      <c r="M32" s="8">
        <f t="shared" si="11"/>
        <v>79.270199999999988</v>
      </c>
      <c r="N32" s="7">
        <v>28.78</v>
      </c>
      <c r="O32" s="12"/>
      <c r="P32" s="7"/>
    </row>
    <row r="33" spans="2:16" ht="15.6" x14ac:dyDescent="0.3">
      <c r="B33" s="4">
        <v>26</v>
      </c>
      <c r="C33" s="5">
        <v>1</v>
      </c>
      <c r="D33" s="5" t="s">
        <v>20</v>
      </c>
      <c r="E33" s="6">
        <v>5</v>
      </c>
      <c r="F33" s="6" t="s">
        <v>14</v>
      </c>
      <c r="G33" s="6">
        <v>69.459999999999994</v>
      </c>
      <c r="H33" s="6">
        <v>3.37</v>
      </c>
      <c r="I33" s="6" t="s">
        <v>13</v>
      </c>
      <c r="J33" s="6">
        <f t="shared" si="6"/>
        <v>72.83</v>
      </c>
      <c r="K33" s="9">
        <f>G33+H33</f>
        <v>72.83</v>
      </c>
      <c r="L33" s="9">
        <f t="shared" si="10"/>
        <v>29.860299999999999</v>
      </c>
      <c r="M33" s="8">
        <f t="shared" si="11"/>
        <v>102.69029999999999</v>
      </c>
      <c r="N33" s="7">
        <v>37.21</v>
      </c>
      <c r="O33" s="12">
        <v>1</v>
      </c>
      <c r="P33" s="7"/>
    </row>
    <row r="34" spans="2:16" ht="15.6" x14ac:dyDescent="0.3">
      <c r="B34" s="4">
        <v>27</v>
      </c>
      <c r="C34" s="5">
        <v>1</v>
      </c>
      <c r="D34" s="5" t="s">
        <v>20</v>
      </c>
      <c r="E34" s="6">
        <v>6</v>
      </c>
      <c r="F34" s="6" t="s">
        <v>14</v>
      </c>
      <c r="G34" s="6">
        <v>88.61</v>
      </c>
      <c r="H34" s="6">
        <v>3.63</v>
      </c>
      <c r="I34" s="6" t="s">
        <v>13</v>
      </c>
      <c r="J34" s="6">
        <f t="shared" si="6"/>
        <v>92.24</v>
      </c>
      <c r="K34" s="9">
        <f>G34+H34</f>
        <v>92.24</v>
      </c>
      <c r="L34" s="9">
        <f t="shared" si="10"/>
        <v>37.818399999999997</v>
      </c>
      <c r="M34" s="8">
        <f t="shared" si="11"/>
        <v>130.05840000000001</v>
      </c>
      <c r="N34" s="7">
        <v>47.06</v>
      </c>
      <c r="O34" s="12">
        <v>1</v>
      </c>
      <c r="P34" s="7"/>
    </row>
    <row r="35" spans="2:16" ht="15.6" x14ac:dyDescent="0.3">
      <c r="B35" s="4">
        <v>28</v>
      </c>
      <c r="C35" s="5">
        <v>1</v>
      </c>
      <c r="D35" s="5" t="s">
        <v>20</v>
      </c>
      <c r="E35" s="6">
        <v>7</v>
      </c>
      <c r="F35" s="6" t="s">
        <v>11</v>
      </c>
      <c r="G35" s="6">
        <v>70.069999999999993</v>
      </c>
      <c r="H35" s="6">
        <v>4.47</v>
      </c>
      <c r="I35" s="6">
        <v>2.57</v>
      </c>
      <c r="J35" s="6">
        <f t="shared" si="6"/>
        <v>77.109999999999985</v>
      </c>
      <c r="K35" s="9">
        <f>G35+H35+I35</f>
        <v>77.109999999999985</v>
      </c>
      <c r="L35" s="9">
        <f t="shared" si="10"/>
        <v>31.615099999999991</v>
      </c>
      <c r="M35" s="8">
        <f t="shared" si="11"/>
        <v>108.72509999999997</v>
      </c>
      <c r="N35" s="7">
        <v>39.380000000000003</v>
      </c>
      <c r="O35" s="12"/>
      <c r="P35" s="7"/>
    </row>
    <row r="36" spans="2:16" ht="15.6" x14ac:dyDescent="0.3">
      <c r="B36" s="4">
        <v>29</v>
      </c>
      <c r="C36" s="5">
        <v>1</v>
      </c>
      <c r="D36" s="5" t="s">
        <v>21</v>
      </c>
      <c r="E36" s="6">
        <v>1</v>
      </c>
      <c r="F36" s="6" t="s">
        <v>14</v>
      </c>
      <c r="G36" s="6">
        <v>81.17</v>
      </c>
      <c r="H36" s="6">
        <v>5.13</v>
      </c>
      <c r="I36" s="6">
        <v>4.91</v>
      </c>
      <c r="J36" s="6">
        <f t="shared" si="6"/>
        <v>91.21</v>
      </c>
      <c r="K36" s="9">
        <f>SUM(J36)</f>
        <v>91.21</v>
      </c>
      <c r="L36" s="9">
        <f>K36*41%</f>
        <v>37.396099999999997</v>
      </c>
      <c r="M36" s="8">
        <f>K36+L36</f>
        <v>128.6061</v>
      </c>
      <c r="N36" s="7">
        <v>46.54</v>
      </c>
      <c r="O36" s="12">
        <v>1</v>
      </c>
      <c r="P36" s="7"/>
    </row>
    <row r="37" spans="2:16" ht="15.6" x14ac:dyDescent="0.3">
      <c r="B37" s="4">
        <v>30</v>
      </c>
      <c r="C37" s="5">
        <v>1</v>
      </c>
      <c r="D37" s="5" t="s">
        <v>21</v>
      </c>
      <c r="E37" s="6">
        <v>2</v>
      </c>
      <c r="F37" s="6" t="s">
        <v>11</v>
      </c>
      <c r="G37" s="6">
        <v>56.1</v>
      </c>
      <c r="H37" s="6" t="s">
        <v>13</v>
      </c>
      <c r="I37" s="6">
        <v>2.66</v>
      </c>
      <c r="J37" s="6">
        <f t="shared" si="6"/>
        <v>58.760000000000005</v>
      </c>
      <c r="K37" s="9">
        <f>G37+I37</f>
        <v>58.760000000000005</v>
      </c>
      <c r="L37" s="9">
        <f t="shared" ref="L37:L42" si="13">K37*41%</f>
        <v>24.0916</v>
      </c>
      <c r="M37" s="8">
        <f t="shared" ref="M37:M42" si="14">K37+L37</f>
        <v>82.851600000000005</v>
      </c>
      <c r="N37" s="7">
        <v>30.07</v>
      </c>
      <c r="O37" s="12">
        <v>1</v>
      </c>
      <c r="P37" s="7"/>
    </row>
    <row r="38" spans="2:16" ht="15.6" x14ac:dyDescent="0.3">
      <c r="B38" s="4">
        <v>31</v>
      </c>
      <c r="C38" s="5">
        <v>1</v>
      </c>
      <c r="D38" s="5" t="s">
        <v>21</v>
      </c>
      <c r="E38" s="6">
        <v>3</v>
      </c>
      <c r="F38" s="6" t="s">
        <v>11</v>
      </c>
      <c r="G38" s="6">
        <v>56.04</v>
      </c>
      <c r="H38" s="6" t="s">
        <v>13</v>
      </c>
      <c r="I38" s="6">
        <v>2.66</v>
      </c>
      <c r="J38" s="6">
        <f t="shared" si="6"/>
        <v>58.7</v>
      </c>
      <c r="K38" s="9">
        <f t="shared" ref="K38:K39" si="15">G38+I38</f>
        <v>58.7</v>
      </c>
      <c r="L38" s="9">
        <f t="shared" si="13"/>
        <v>24.067</v>
      </c>
      <c r="M38" s="8">
        <f t="shared" si="14"/>
        <v>82.766999999999996</v>
      </c>
      <c r="N38" s="7">
        <v>30.04</v>
      </c>
      <c r="O38" s="12"/>
      <c r="P38" s="7"/>
    </row>
    <row r="39" spans="2:16" ht="15.6" x14ac:dyDescent="0.3">
      <c r="B39" s="4">
        <v>32</v>
      </c>
      <c r="C39" s="5">
        <v>1</v>
      </c>
      <c r="D39" s="5" t="s">
        <v>21</v>
      </c>
      <c r="E39" s="6">
        <v>4</v>
      </c>
      <c r="F39" s="6" t="s">
        <v>11</v>
      </c>
      <c r="G39" s="6">
        <v>53.49</v>
      </c>
      <c r="H39" s="6" t="s">
        <v>13</v>
      </c>
      <c r="I39" s="6">
        <v>2.73</v>
      </c>
      <c r="J39" s="6">
        <f t="shared" si="6"/>
        <v>56.22</v>
      </c>
      <c r="K39" s="9">
        <f t="shared" si="15"/>
        <v>56.22</v>
      </c>
      <c r="L39" s="9">
        <f t="shared" si="13"/>
        <v>23.050199999999997</v>
      </c>
      <c r="M39" s="8">
        <f t="shared" si="14"/>
        <v>79.270199999999988</v>
      </c>
      <c r="N39" s="7">
        <v>28.78</v>
      </c>
      <c r="O39" s="12"/>
      <c r="P39" s="7"/>
    </row>
    <row r="40" spans="2:16" ht="15.6" x14ac:dyDescent="0.3">
      <c r="B40" s="4">
        <v>33</v>
      </c>
      <c r="C40" s="5">
        <v>1</v>
      </c>
      <c r="D40" s="5" t="s">
        <v>21</v>
      </c>
      <c r="E40" s="6">
        <v>5</v>
      </c>
      <c r="F40" s="6" t="s">
        <v>14</v>
      </c>
      <c r="G40" s="6">
        <v>69.459999999999994</v>
      </c>
      <c r="H40" s="6">
        <v>3.37</v>
      </c>
      <c r="I40" s="6" t="s">
        <v>13</v>
      </c>
      <c r="J40" s="6">
        <f t="shared" si="6"/>
        <v>72.83</v>
      </c>
      <c r="K40" s="9">
        <f>G40+H40</f>
        <v>72.83</v>
      </c>
      <c r="L40" s="9">
        <f t="shared" si="13"/>
        <v>29.860299999999999</v>
      </c>
      <c r="M40" s="8">
        <f t="shared" si="14"/>
        <v>102.69029999999999</v>
      </c>
      <c r="N40" s="7">
        <v>37.21</v>
      </c>
      <c r="O40" s="12">
        <v>1</v>
      </c>
      <c r="P40" s="7"/>
    </row>
    <row r="41" spans="2:16" ht="15.6" x14ac:dyDescent="0.3">
      <c r="B41" s="4">
        <v>34</v>
      </c>
      <c r="C41" s="5">
        <v>1</v>
      </c>
      <c r="D41" s="5" t="s">
        <v>21</v>
      </c>
      <c r="E41" s="6">
        <v>6</v>
      </c>
      <c r="F41" s="6" t="s">
        <v>14</v>
      </c>
      <c r="G41" s="6">
        <v>88.61</v>
      </c>
      <c r="H41" s="6">
        <v>3.63</v>
      </c>
      <c r="I41" s="6" t="s">
        <v>13</v>
      </c>
      <c r="J41" s="6">
        <f t="shared" si="6"/>
        <v>92.24</v>
      </c>
      <c r="K41" s="9">
        <f>G41+H41</f>
        <v>92.24</v>
      </c>
      <c r="L41" s="9">
        <f t="shared" si="13"/>
        <v>37.818399999999997</v>
      </c>
      <c r="M41" s="8">
        <f t="shared" si="14"/>
        <v>130.05840000000001</v>
      </c>
      <c r="N41" s="7">
        <v>47.06</v>
      </c>
      <c r="O41" s="12">
        <v>1</v>
      </c>
      <c r="P41" s="7"/>
    </row>
    <row r="42" spans="2:16" ht="15.6" x14ac:dyDescent="0.3">
      <c r="B42" s="4">
        <v>35</v>
      </c>
      <c r="C42" s="5">
        <v>1</v>
      </c>
      <c r="D42" s="5" t="s">
        <v>21</v>
      </c>
      <c r="E42" s="6">
        <v>7</v>
      </c>
      <c r="F42" s="6" t="s">
        <v>11</v>
      </c>
      <c r="G42" s="6">
        <v>70.069999999999993</v>
      </c>
      <c r="H42" s="6">
        <v>4.47</v>
      </c>
      <c r="I42" s="6">
        <v>2.57</v>
      </c>
      <c r="J42" s="6">
        <f t="shared" si="6"/>
        <v>77.109999999999985</v>
      </c>
      <c r="K42" s="9">
        <f>G42+H42+I42</f>
        <v>77.109999999999985</v>
      </c>
      <c r="L42" s="9">
        <f t="shared" si="13"/>
        <v>31.615099999999991</v>
      </c>
      <c r="M42" s="8">
        <f t="shared" si="14"/>
        <v>108.72509999999997</v>
      </c>
      <c r="N42" s="7">
        <v>39.380000000000003</v>
      </c>
      <c r="O42" s="12"/>
      <c r="P42" s="7"/>
    </row>
    <row r="43" spans="2:16" x14ac:dyDescent="0.3">
      <c r="L43" s="1" t="s">
        <v>22</v>
      </c>
      <c r="M43" s="20">
        <f>SUM(M8:M42)</f>
        <v>3574.8434999999995</v>
      </c>
      <c r="N43" s="20">
        <f t="shared" ref="N43:P43" si="16">SUM(N8:N42)</f>
        <v>1295.4000000000001</v>
      </c>
      <c r="O43" s="20">
        <f t="shared" si="16"/>
        <v>20</v>
      </c>
      <c r="P43" s="20">
        <f t="shared" si="16"/>
        <v>6</v>
      </c>
    </row>
    <row r="44" spans="2:16" x14ac:dyDescent="0.3">
      <c r="L44" s="1" t="s">
        <v>23</v>
      </c>
      <c r="M44" s="1"/>
      <c r="N44" s="1"/>
      <c r="O44" s="1"/>
      <c r="P44" s="21">
        <v>3</v>
      </c>
    </row>
  </sheetData>
  <mergeCells count="14">
    <mergeCell ref="O4:P5"/>
    <mergeCell ref="M4:M6"/>
    <mergeCell ref="L4:L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N4:N6"/>
  </mergeCells>
  <pageMargins left="0.7" right="0.7" top="0.75" bottom="0.75" header="0.3" footer="0.3"/>
  <pageSetup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</vt:lpstr>
    </vt:vector>
  </TitlesOfParts>
  <Company>Administrator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Kailashanathan Narayanan</cp:lastModifiedBy>
  <cp:lastPrinted>2024-03-16T13:15:13Z</cp:lastPrinted>
  <dcterms:created xsi:type="dcterms:W3CDTF">2023-11-01T08:56:43Z</dcterms:created>
  <dcterms:modified xsi:type="dcterms:W3CDTF">2024-05-30T06:03:18Z</dcterms:modified>
</cp:coreProperties>
</file>