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GoBack" localSheetId="0">Sheet1!$A$2</definedName>
  </definedNames>
  <calcPr calcId="124519"/>
</workbook>
</file>

<file path=xl/calcChain.xml><?xml version="1.0" encoding="utf-8"?>
<calcChain xmlns="http://schemas.openxmlformats.org/spreadsheetml/2006/main">
  <c r="L9" i="1"/>
  <c r="L10"/>
  <c r="L16"/>
  <c r="L17"/>
  <c r="J9"/>
  <c r="J10"/>
  <c r="J11"/>
  <c r="L11" s="1"/>
  <c r="J12"/>
  <c r="L12" s="1"/>
  <c r="J13"/>
  <c r="L13" s="1"/>
  <c r="J14"/>
  <c r="L14" s="1"/>
  <c r="J15"/>
  <c r="L15" s="1"/>
  <c r="J16"/>
  <c r="J17"/>
  <c r="J8"/>
  <c r="L8" s="1"/>
  <c r="K19"/>
  <c r="M19"/>
  <c r="O19"/>
  <c r="N19"/>
  <c r="A9"/>
  <c r="A10" s="1"/>
  <c r="A11" s="1"/>
  <c r="A12" s="1"/>
  <c r="A13" s="1"/>
  <c r="A14" s="1"/>
  <c r="A15" s="1"/>
  <c r="A16" s="1"/>
  <c r="A17" s="1"/>
  <c r="J19" l="1"/>
  <c r="L19" s="1"/>
</calcChain>
</file>

<file path=xl/sharedStrings.xml><?xml version="1.0" encoding="utf-8"?>
<sst xmlns="http://schemas.openxmlformats.org/spreadsheetml/2006/main" count="81" uniqueCount="54">
  <si>
    <t>S.NO</t>
  </si>
  <si>
    <t>Block</t>
  </si>
  <si>
    <t>FLOOR</t>
  </si>
  <si>
    <t>NO</t>
  </si>
  <si>
    <t>T</t>
  </si>
  <si>
    <t>Y</t>
  </si>
  <si>
    <t>P</t>
  </si>
  <si>
    <t>E</t>
  </si>
  <si>
    <t>(sq.m)</t>
  </si>
  <si>
    <t>Exclusive Verandah/Utility/</t>
  </si>
  <si>
    <t>Service/Ots (sq.m)</t>
  </si>
  <si>
    <t>Proportionate Common Area (sq.m)</t>
  </si>
  <si>
    <t>UDS Land Area</t>
  </si>
  <si>
    <t>Car parking</t>
  </si>
  <si>
    <t>First</t>
  </si>
  <si>
    <t>1A</t>
  </si>
  <si>
    <t>A</t>
  </si>
  <si>
    <t>1B</t>
  </si>
  <si>
    <t>B</t>
  </si>
  <si>
    <t>Second</t>
  </si>
  <si>
    <t>2A</t>
  </si>
  <si>
    <t>2B</t>
  </si>
  <si>
    <t>Third</t>
  </si>
  <si>
    <t>3A</t>
  </si>
  <si>
    <t>3B</t>
  </si>
  <si>
    <t>FOURTH</t>
  </si>
  <si>
    <t>4A</t>
  </si>
  <si>
    <t>4B</t>
  </si>
  <si>
    <t>FIFTH</t>
  </si>
  <si>
    <t>5A</t>
  </si>
  <si>
    <t>5B</t>
  </si>
  <si>
    <t>Visitor Parking</t>
  </si>
  <si>
    <t>TOTAL AREA</t>
  </si>
  <si>
    <t xml:space="preserve">(Covered) </t>
  </si>
  <si>
    <t>OPEN</t>
  </si>
  <si>
    <t>_</t>
  </si>
  <si>
    <t>RERA CARPET AREA</t>
  </si>
  <si>
    <t>(a)</t>
  </si>
  <si>
    <t>(b)</t>
  </si>
  <si>
    <t>(c)</t>
  </si>
  <si>
    <t>Area of External Walls</t>
  </si>
  <si>
    <t>(d)</t>
  </si>
  <si>
    <t>e=(a+b+c+d)</t>
  </si>
  <si>
    <t>(f)</t>
  </si>
  <si>
    <t>g=(e+f)</t>
  </si>
  <si>
    <t>(h)</t>
  </si>
  <si>
    <t>(i)</t>
  </si>
  <si>
    <t>Floor area of the apartment</t>
  </si>
  <si>
    <t>Gross Area of the apartment</t>
  </si>
  <si>
    <t xml:space="preserve">EXCLUSIVE BALCONY </t>
  </si>
  <si>
    <t>Apartment</t>
  </si>
  <si>
    <t>Site Adress;</t>
  </si>
  <si>
    <t xml:space="preserve">                                                  Carpet Area Statement                          Date: 26/03/2026</t>
  </si>
  <si>
    <t>RCC Roof Stilt, First, Second, Third, Fourth &amp; Fifth Floor of Residential Apartment Building Dhiya`s Ushas, Stilt + 5 Floors (10 Dwellings) at Ward NO: P(16), Block :26, TS No:52, Telungupalayam village, Taluk, West Zone, Coimbatore Corporation.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</si>
</sst>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b/>
      <sz val="8"/>
      <color theme="1"/>
      <name val="Times New Roman"/>
      <family val="1"/>
    </font>
    <font>
      <sz val="10"/>
      <color theme="1"/>
      <name val="Bookman Old Style"/>
      <family val="1"/>
    </font>
    <font>
      <b/>
      <sz val="10"/>
      <color theme="1"/>
      <name val="Bookman Old Style"/>
      <family val="1"/>
    </font>
    <font>
      <sz val="10"/>
      <color theme="1"/>
      <name val="Calibri"/>
      <family val="2"/>
      <scheme val="minor"/>
    </font>
    <font>
      <sz val="9"/>
      <color theme="1"/>
      <name val="Times New Roman"/>
      <family val="1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7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0" fillId="0" borderId="7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2" fontId="0" fillId="0" borderId="0" xfId="0" applyNumberFormat="1"/>
    <xf numFmtId="2" fontId="5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0" fillId="0" borderId="7" xfId="0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7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0" fontId="9" fillId="0" borderId="6" xfId="0" applyFont="1" applyBorder="1" applyAlignment="1">
      <alignment vertical="top" wrapText="1"/>
    </xf>
    <xf numFmtId="0" fontId="4" fillId="0" borderId="6" xfId="0" applyFont="1" applyBorder="1" applyAlignment="1">
      <alignment horizontal="left" vertical="top" wrapText="1"/>
    </xf>
    <xf numFmtId="2" fontId="6" fillId="0" borderId="13" xfId="0" applyNumberFormat="1" applyFont="1" applyBorder="1" applyAlignment="1">
      <alignment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0" fontId="0" fillId="0" borderId="0" xfId="0" applyFill="1"/>
    <xf numFmtId="0" fontId="0" fillId="0" borderId="14" xfId="0" applyBorder="1" applyAlignment="1">
      <alignment horizontal="left"/>
    </xf>
    <xf numFmtId="0" fontId="6" fillId="0" borderId="1" xfId="0" applyFont="1" applyBorder="1" applyAlignment="1">
      <alignment horizontal="right" vertical="top" wrapText="1"/>
    </xf>
    <xf numFmtId="0" fontId="6" fillId="0" borderId="2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2"/>
  <sheetViews>
    <sheetView tabSelected="1" zoomScale="175" zoomScaleNormal="175" workbookViewId="0">
      <selection activeCell="S15" sqref="S15"/>
    </sheetView>
  </sheetViews>
  <sheetFormatPr defaultRowHeight="15"/>
  <cols>
    <col min="1" max="1" width="5.28515625" bestFit="1" customWidth="1"/>
    <col min="2" max="2" width="5.7109375" bestFit="1" customWidth="1"/>
    <col min="3" max="3" width="9" bestFit="1" customWidth="1"/>
    <col min="4" max="4" width="5.28515625" bestFit="1" customWidth="1"/>
    <col min="5" max="5" width="2.42578125" bestFit="1" customWidth="1"/>
    <col min="6" max="6" width="9.28515625" bestFit="1" customWidth="1"/>
    <col min="7" max="7" width="8.85546875" bestFit="1" customWidth="1"/>
    <col min="8" max="8" width="9" bestFit="1" customWidth="1"/>
    <col min="9" max="9" width="9" customWidth="1"/>
    <col min="10" max="10" width="10.28515625" customWidth="1"/>
    <col min="11" max="11" width="11.42578125" customWidth="1"/>
    <col min="12" max="12" width="9.42578125" bestFit="1" customWidth="1"/>
    <col min="13" max="13" width="11.28515625" customWidth="1"/>
    <col min="14" max="14" width="9.28515625" customWidth="1"/>
    <col min="15" max="15" width="9.140625" customWidth="1"/>
  </cols>
  <sheetData>
    <row r="1" spans="1:20" ht="15.75" thickBot="1">
      <c r="A1" s="29" t="s">
        <v>51</v>
      </c>
      <c r="B1" s="29"/>
      <c r="C1" s="29"/>
      <c r="D1" s="29"/>
      <c r="E1" s="29"/>
      <c r="F1" s="29"/>
    </row>
    <row r="2" spans="1:20" ht="57.75" customHeight="1" thickBot="1">
      <c r="A2" s="34" t="s">
        <v>53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6"/>
    </row>
    <row r="3" spans="1:20" ht="19.5" thickBot="1">
      <c r="A3" s="37" t="s">
        <v>52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9"/>
    </row>
    <row r="4" spans="1:20" ht="42">
      <c r="A4" s="40" t="s">
        <v>0</v>
      </c>
      <c r="B4" s="40" t="s">
        <v>1</v>
      </c>
      <c r="C4" s="40" t="s">
        <v>2</v>
      </c>
      <c r="D4" s="16" t="s">
        <v>50</v>
      </c>
      <c r="E4" s="16" t="s">
        <v>4</v>
      </c>
      <c r="F4" s="16" t="s">
        <v>36</v>
      </c>
      <c r="G4" s="16" t="s">
        <v>49</v>
      </c>
      <c r="H4" s="2" t="s">
        <v>9</v>
      </c>
      <c r="I4" s="15" t="s">
        <v>40</v>
      </c>
      <c r="J4" s="15" t="s">
        <v>47</v>
      </c>
      <c r="K4" s="22" t="s">
        <v>11</v>
      </c>
      <c r="L4" s="16" t="s">
        <v>48</v>
      </c>
      <c r="M4" s="16" t="s">
        <v>12</v>
      </c>
      <c r="N4" s="43" t="s">
        <v>13</v>
      </c>
      <c r="O4" s="44"/>
    </row>
    <row r="5" spans="1:20" ht="24">
      <c r="A5" s="41"/>
      <c r="B5" s="41"/>
      <c r="C5" s="41"/>
      <c r="D5" s="16" t="s">
        <v>3</v>
      </c>
      <c r="E5" s="16" t="s">
        <v>5</v>
      </c>
      <c r="F5" s="1" t="s">
        <v>8</v>
      </c>
      <c r="G5" s="1" t="s">
        <v>8</v>
      </c>
      <c r="H5" s="2" t="s">
        <v>10</v>
      </c>
      <c r="I5" s="21" t="s">
        <v>8</v>
      </c>
      <c r="J5" s="15"/>
      <c r="K5" s="18"/>
      <c r="L5" s="1" t="s">
        <v>8</v>
      </c>
      <c r="M5" s="1" t="s">
        <v>8</v>
      </c>
      <c r="N5" s="45"/>
      <c r="O5" s="46"/>
    </row>
    <row r="6" spans="1:20">
      <c r="A6" s="41"/>
      <c r="B6" s="41"/>
      <c r="C6" s="41"/>
      <c r="D6" s="23"/>
      <c r="E6" s="16" t="s">
        <v>6</v>
      </c>
      <c r="F6" s="17" t="s">
        <v>37</v>
      </c>
      <c r="G6" s="3" t="s">
        <v>38</v>
      </c>
      <c r="H6" s="17" t="s">
        <v>39</v>
      </c>
      <c r="I6" s="17" t="s">
        <v>41</v>
      </c>
      <c r="J6" s="20" t="s">
        <v>42</v>
      </c>
      <c r="K6" s="17" t="s">
        <v>43</v>
      </c>
      <c r="L6" s="17" t="s">
        <v>44</v>
      </c>
      <c r="M6" s="17" t="s">
        <v>45</v>
      </c>
      <c r="N6" s="47" t="s">
        <v>46</v>
      </c>
      <c r="O6" s="48"/>
    </row>
    <row r="7" spans="1:20" ht="35.25" customHeight="1" thickBot="1">
      <c r="A7" s="42"/>
      <c r="B7" s="42"/>
      <c r="C7" s="42"/>
      <c r="D7" s="24"/>
      <c r="E7" s="25" t="s">
        <v>7</v>
      </c>
      <c r="F7" s="4"/>
      <c r="G7" s="4"/>
      <c r="H7" s="4"/>
      <c r="I7" s="4"/>
      <c r="J7" s="4"/>
      <c r="K7" s="19"/>
      <c r="L7" s="4"/>
      <c r="M7" s="4"/>
      <c r="N7" s="13" t="s">
        <v>33</v>
      </c>
      <c r="O7" s="14" t="s">
        <v>34</v>
      </c>
    </row>
    <row r="8" spans="1:20" ht="15.75" thickBot="1">
      <c r="A8" s="5">
        <v>1</v>
      </c>
      <c r="B8" s="6">
        <v>1</v>
      </c>
      <c r="C8" s="6" t="s">
        <v>14</v>
      </c>
      <c r="D8" s="6" t="s">
        <v>15</v>
      </c>
      <c r="E8" s="6" t="s">
        <v>16</v>
      </c>
      <c r="F8" s="27">
        <v>130.23699999999999</v>
      </c>
      <c r="G8" s="27"/>
      <c r="H8" s="9">
        <v>8.9700000000000006</v>
      </c>
      <c r="I8" s="9">
        <v>13.22</v>
      </c>
      <c r="J8" s="27">
        <f>F8+H8+I8</f>
        <v>152.42699999999999</v>
      </c>
      <c r="K8" s="9">
        <v>43.42</v>
      </c>
      <c r="L8" s="8">
        <f>J8+K8</f>
        <v>195.84699999999998</v>
      </c>
      <c r="M8" s="8">
        <v>58.8</v>
      </c>
      <c r="N8" s="9">
        <v>1</v>
      </c>
      <c r="O8" s="9" t="s">
        <v>35</v>
      </c>
      <c r="T8" s="7"/>
    </row>
    <row r="9" spans="1:20" ht="15.75" thickBot="1">
      <c r="A9" s="5">
        <f>A8+1</f>
        <v>2</v>
      </c>
      <c r="B9" s="6">
        <v>1</v>
      </c>
      <c r="C9" s="6" t="s">
        <v>14</v>
      </c>
      <c r="D9" s="6" t="s">
        <v>17</v>
      </c>
      <c r="E9" s="6" t="s">
        <v>18</v>
      </c>
      <c r="F9" s="9">
        <v>129.559</v>
      </c>
      <c r="G9" s="27"/>
      <c r="H9" s="9">
        <v>8.92</v>
      </c>
      <c r="I9" s="9">
        <v>13.15</v>
      </c>
      <c r="J9" s="27">
        <f t="shared" ref="J9:J17" si="0">F9+H9+I9</f>
        <v>151.62899999999999</v>
      </c>
      <c r="K9" s="9">
        <v>43.19</v>
      </c>
      <c r="L9" s="8">
        <f t="shared" ref="L9:L17" si="1">J9+K9</f>
        <v>194.81899999999999</v>
      </c>
      <c r="M9" s="8">
        <v>58.5</v>
      </c>
      <c r="N9" s="9" t="s">
        <v>35</v>
      </c>
      <c r="O9" s="9">
        <v>1</v>
      </c>
      <c r="T9" s="7"/>
    </row>
    <row r="10" spans="1:20" ht="15.75" thickBot="1">
      <c r="A10" s="5">
        <f t="shared" ref="A10:A17" si="2">A9+1</f>
        <v>3</v>
      </c>
      <c r="B10" s="6">
        <v>1</v>
      </c>
      <c r="C10" s="6" t="s">
        <v>19</v>
      </c>
      <c r="D10" s="6" t="s">
        <v>20</v>
      </c>
      <c r="E10" s="6" t="s">
        <v>16</v>
      </c>
      <c r="F10" s="27">
        <v>130.23699999999999</v>
      </c>
      <c r="G10" s="27"/>
      <c r="H10" s="9">
        <v>8.9700000000000006</v>
      </c>
      <c r="I10" s="9">
        <v>13.22</v>
      </c>
      <c r="J10" s="27">
        <f t="shared" si="0"/>
        <v>152.42699999999999</v>
      </c>
      <c r="K10" s="9">
        <v>43.42</v>
      </c>
      <c r="L10" s="8">
        <f t="shared" si="1"/>
        <v>195.84699999999998</v>
      </c>
      <c r="M10" s="8">
        <v>58.8</v>
      </c>
      <c r="N10" s="9" t="s">
        <v>35</v>
      </c>
      <c r="O10" s="9">
        <v>1</v>
      </c>
      <c r="T10" s="7"/>
    </row>
    <row r="11" spans="1:20" ht="15.75" thickBot="1">
      <c r="A11" s="5">
        <f t="shared" si="2"/>
        <v>4</v>
      </c>
      <c r="B11" s="6">
        <v>1</v>
      </c>
      <c r="C11" s="6" t="s">
        <v>19</v>
      </c>
      <c r="D11" s="6" t="s">
        <v>21</v>
      </c>
      <c r="E11" s="6" t="s">
        <v>18</v>
      </c>
      <c r="F11" s="9">
        <v>129.559</v>
      </c>
      <c r="G11" s="27"/>
      <c r="H11" s="9">
        <v>8.92</v>
      </c>
      <c r="I11" s="9">
        <v>13.15</v>
      </c>
      <c r="J11" s="27">
        <f t="shared" si="0"/>
        <v>151.62899999999999</v>
      </c>
      <c r="K11" s="9">
        <v>43.19</v>
      </c>
      <c r="L11" s="8">
        <f t="shared" si="1"/>
        <v>194.81899999999999</v>
      </c>
      <c r="M11" s="8">
        <v>58.5</v>
      </c>
      <c r="N11" s="9" t="s">
        <v>35</v>
      </c>
      <c r="O11" s="9">
        <v>1</v>
      </c>
      <c r="T11" s="7"/>
    </row>
    <row r="12" spans="1:20" ht="15.75" thickBot="1">
      <c r="A12" s="5">
        <f t="shared" si="2"/>
        <v>5</v>
      </c>
      <c r="B12" s="6">
        <v>1</v>
      </c>
      <c r="C12" s="6" t="s">
        <v>22</v>
      </c>
      <c r="D12" s="6" t="s">
        <v>23</v>
      </c>
      <c r="E12" s="6" t="s">
        <v>16</v>
      </c>
      <c r="F12" s="27">
        <v>130.23699999999999</v>
      </c>
      <c r="G12" s="27"/>
      <c r="H12" s="9">
        <v>8.9700000000000006</v>
      </c>
      <c r="I12" s="9">
        <v>13.22</v>
      </c>
      <c r="J12" s="27">
        <f t="shared" si="0"/>
        <v>152.42699999999999</v>
      </c>
      <c r="K12" s="9">
        <v>43.42</v>
      </c>
      <c r="L12" s="8">
        <f t="shared" si="1"/>
        <v>195.84699999999998</v>
      </c>
      <c r="M12" s="8">
        <v>58.8</v>
      </c>
      <c r="N12" s="9" t="s">
        <v>35</v>
      </c>
      <c r="O12" s="9">
        <v>1</v>
      </c>
      <c r="T12" s="7"/>
    </row>
    <row r="13" spans="1:20" ht="15.75" thickBot="1">
      <c r="A13" s="5">
        <f t="shared" si="2"/>
        <v>6</v>
      </c>
      <c r="B13" s="6">
        <v>1</v>
      </c>
      <c r="C13" s="6" t="s">
        <v>22</v>
      </c>
      <c r="D13" s="6" t="s">
        <v>24</v>
      </c>
      <c r="E13" s="6" t="s">
        <v>18</v>
      </c>
      <c r="F13" s="9">
        <v>129.559</v>
      </c>
      <c r="G13" s="27"/>
      <c r="H13" s="9">
        <v>8.92</v>
      </c>
      <c r="I13" s="9">
        <v>13.15</v>
      </c>
      <c r="J13" s="27">
        <f t="shared" si="0"/>
        <v>151.62899999999999</v>
      </c>
      <c r="K13" s="9">
        <v>43.19</v>
      </c>
      <c r="L13" s="8">
        <f t="shared" si="1"/>
        <v>194.81899999999999</v>
      </c>
      <c r="M13" s="8">
        <v>58.5</v>
      </c>
      <c r="N13" s="9" t="s">
        <v>35</v>
      </c>
      <c r="O13" s="9">
        <v>1</v>
      </c>
      <c r="T13" s="7"/>
    </row>
    <row r="14" spans="1:20" ht="15.75" thickBot="1">
      <c r="A14" s="5">
        <f t="shared" si="2"/>
        <v>7</v>
      </c>
      <c r="B14" s="6">
        <v>1</v>
      </c>
      <c r="C14" s="6" t="s">
        <v>25</v>
      </c>
      <c r="D14" s="6" t="s">
        <v>26</v>
      </c>
      <c r="E14" s="6" t="s">
        <v>16</v>
      </c>
      <c r="F14" s="27">
        <v>130.23699999999999</v>
      </c>
      <c r="G14" s="27"/>
      <c r="H14" s="9">
        <v>8.9700000000000006</v>
      </c>
      <c r="I14" s="9">
        <v>13.22</v>
      </c>
      <c r="J14" s="27">
        <f t="shared" si="0"/>
        <v>152.42699999999999</v>
      </c>
      <c r="K14" s="9">
        <v>43.42</v>
      </c>
      <c r="L14" s="8">
        <f t="shared" si="1"/>
        <v>195.84699999999998</v>
      </c>
      <c r="M14" s="8">
        <v>58.8</v>
      </c>
      <c r="N14" s="9" t="s">
        <v>35</v>
      </c>
      <c r="O14" s="9">
        <v>1</v>
      </c>
      <c r="T14" s="7"/>
    </row>
    <row r="15" spans="1:20" ht="15.75" thickBot="1">
      <c r="A15" s="5">
        <f t="shared" si="2"/>
        <v>8</v>
      </c>
      <c r="B15" s="6">
        <v>1</v>
      </c>
      <c r="C15" s="6" t="s">
        <v>25</v>
      </c>
      <c r="D15" s="6" t="s">
        <v>27</v>
      </c>
      <c r="E15" s="6" t="s">
        <v>18</v>
      </c>
      <c r="F15" s="9">
        <v>129.559</v>
      </c>
      <c r="G15" s="27"/>
      <c r="H15" s="9">
        <v>8.92</v>
      </c>
      <c r="I15" s="9">
        <v>13.15</v>
      </c>
      <c r="J15" s="27">
        <f t="shared" si="0"/>
        <v>151.62899999999999</v>
      </c>
      <c r="K15" s="9">
        <v>43.19</v>
      </c>
      <c r="L15" s="8">
        <f t="shared" si="1"/>
        <v>194.81899999999999</v>
      </c>
      <c r="M15" s="8">
        <v>58.5</v>
      </c>
      <c r="N15" s="9" t="s">
        <v>35</v>
      </c>
      <c r="O15" s="9">
        <v>1</v>
      </c>
      <c r="T15" s="7"/>
    </row>
    <row r="16" spans="1:20" ht="15.75" thickBot="1">
      <c r="A16" s="5">
        <f t="shared" si="2"/>
        <v>9</v>
      </c>
      <c r="B16" s="6">
        <v>1</v>
      </c>
      <c r="C16" s="6" t="s">
        <v>28</v>
      </c>
      <c r="D16" s="6" t="s">
        <v>29</v>
      </c>
      <c r="E16" s="6" t="s">
        <v>16</v>
      </c>
      <c r="F16" s="27">
        <v>130.23699999999999</v>
      </c>
      <c r="G16" s="27"/>
      <c r="H16" s="9">
        <v>8.9700000000000006</v>
      </c>
      <c r="I16" s="9">
        <v>13.22</v>
      </c>
      <c r="J16" s="27">
        <f t="shared" si="0"/>
        <v>152.42699999999999</v>
      </c>
      <c r="K16" s="9">
        <v>43.42</v>
      </c>
      <c r="L16" s="8">
        <f t="shared" si="1"/>
        <v>195.84699999999998</v>
      </c>
      <c r="M16" s="8">
        <v>58.8</v>
      </c>
      <c r="N16" s="9" t="s">
        <v>35</v>
      </c>
      <c r="O16" s="9">
        <v>1</v>
      </c>
      <c r="T16" s="7"/>
    </row>
    <row r="17" spans="1:20" ht="15.75" thickBot="1">
      <c r="A17" s="5">
        <f t="shared" si="2"/>
        <v>10</v>
      </c>
      <c r="B17" s="6">
        <v>1</v>
      </c>
      <c r="C17" s="6" t="s">
        <v>28</v>
      </c>
      <c r="D17" s="6" t="s">
        <v>30</v>
      </c>
      <c r="E17" s="6" t="s">
        <v>18</v>
      </c>
      <c r="F17" s="9">
        <v>129.559</v>
      </c>
      <c r="G17" s="27"/>
      <c r="H17" s="9">
        <v>8.92</v>
      </c>
      <c r="I17" s="9">
        <v>13.15</v>
      </c>
      <c r="J17" s="27">
        <f t="shared" si="0"/>
        <v>151.62899999999999</v>
      </c>
      <c r="K17" s="9">
        <v>43.19</v>
      </c>
      <c r="L17" s="8">
        <f t="shared" si="1"/>
        <v>194.81899999999999</v>
      </c>
      <c r="M17" s="8">
        <v>58.5</v>
      </c>
      <c r="N17" s="9" t="s">
        <v>35</v>
      </c>
      <c r="O17" s="9">
        <v>1</v>
      </c>
      <c r="T17" s="7"/>
    </row>
    <row r="18" spans="1:20" ht="15.75" customHeight="1" thickBot="1">
      <c r="A18" s="30" t="s">
        <v>31</v>
      </c>
      <c r="B18" s="31"/>
      <c r="C18" s="31"/>
      <c r="D18" s="31"/>
      <c r="E18" s="31"/>
      <c r="F18" s="32"/>
      <c r="G18" s="33"/>
      <c r="H18" s="11"/>
      <c r="I18" s="11"/>
      <c r="J18" s="11"/>
      <c r="K18" s="12"/>
      <c r="L18" s="9"/>
      <c r="M18" s="9"/>
      <c r="N18" s="9" t="s">
        <v>35</v>
      </c>
      <c r="O18" s="9">
        <v>1</v>
      </c>
    </row>
    <row r="19" spans="1:20" ht="15.75" customHeight="1" thickBot="1">
      <c r="A19" s="30" t="s">
        <v>32</v>
      </c>
      <c r="B19" s="31"/>
      <c r="C19" s="31"/>
      <c r="D19" s="31"/>
      <c r="E19" s="31"/>
      <c r="F19" s="26"/>
      <c r="G19" s="26"/>
      <c r="H19" s="26"/>
      <c r="I19" s="26"/>
      <c r="J19" s="26">
        <f t="shared" ref="J19:K19" si="3">J8+J9+J10+J11+J12+J13+J14+J15+J16+J17</f>
        <v>1520.2799999999997</v>
      </c>
      <c r="K19" s="26">
        <f t="shared" si="3"/>
        <v>433.05</v>
      </c>
      <c r="L19" s="10">
        <f>J19+K19</f>
        <v>1953.3299999999997</v>
      </c>
      <c r="M19" s="10">
        <f>SUM(M8:M17)</f>
        <v>586.5</v>
      </c>
      <c r="N19" s="10">
        <f>SUM(N8:N18)</f>
        <v>1</v>
      </c>
      <c r="O19" s="10">
        <f>SUM(O8:O18)</f>
        <v>10</v>
      </c>
    </row>
    <row r="20" spans="1:20">
      <c r="F20" s="28"/>
      <c r="G20" s="28"/>
      <c r="H20" s="28"/>
      <c r="I20" s="28"/>
      <c r="J20" s="28"/>
      <c r="K20" s="28"/>
      <c r="L20" s="28"/>
      <c r="M20" s="28"/>
      <c r="N20" s="28"/>
      <c r="O20" s="28"/>
    </row>
    <row r="21" spans="1:20">
      <c r="M21" s="7"/>
    </row>
    <row r="22" spans="1:20">
      <c r="L22" s="7"/>
      <c r="M22" s="7"/>
    </row>
  </sheetData>
  <mergeCells count="12">
    <mergeCell ref="A1:F1"/>
    <mergeCell ref="A18:E18"/>
    <mergeCell ref="F18:G18"/>
    <mergeCell ref="A19:E19"/>
    <mergeCell ref="A2:O2"/>
    <mergeCell ref="A3:O3"/>
    <mergeCell ref="A4:A7"/>
    <mergeCell ref="B4:B7"/>
    <mergeCell ref="C4:C7"/>
    <mergeCell ref="N4:O4"/>
    <mergeCell ref="N5:O5"/>
    <mergeCell ref="N6:O6"/>
  </mergeCells>
  <pageMargins left="0.70866141732283472" right="0.70866141732283472" top="0.74803149606299213" bottom="0.74803149606299213" header="0.31496062992125984" footer="0.31496062992125984"/>
  <pageSetup paperSize="9" scale="10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Sheet1!_GoBack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2026-04-27T06:53:37Z</dcterms:modified>
</cp:coreProperties>
</file>