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CARPET AREA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1"/>
  <c r="N6"/>
  <c r="N7"/>
  <c r="N8"/>
  <c r="N9"/>
  <c r="N10"/>
  <c r="N11"/>
  <c r="N12"/>
  <c r="N13"/>
  <c r="N14"/>
  <c r="N15"/>
  <c r="N16"/>
  <c r="N5"/>
  <c r="M16"/>
  <c r="J16"/>
  <c r="M15"/>
  <c r="J15"/>
  <c r="M14"/>
  <c r="J14"/>
  <c r="M13"/>
  <c r="J13"/>
  <c r="M12"/>
  <c r="J12"/>
  <c r="M11"/>
  <c r="J11"/>
  <c r="M10"/>
  <c r="J10"/>
  <c r="M9"/>
  <c r="J9"/>
  <c r="M8"/>
  <c r="J8"/>
  <c r="M7"/>
  <c r="J7"/>
  <c r="M6"/>
  <c r="J6"/>
  <c r="M5"/>
  <c r="J5"/>
  <c r="P17" l="1"/>
  <c r="D23" s="1"/>
  <c r="F17"/>
</calcChain>
</file>

<file path=xl/sharedStrings.xml><?xml version="1.0" encoding="utf-8"?>
<sst xmlns="http://schemas.openxmlformats.org/spreadsheetml/2006/main" count="82" uniqueCount="36">
  <si>
    <t>CARPET AREA CALCULATIOIN</t>
  </si>
  <si>
    <t>Sl.No.</t>
  </si>
  <si>
    <t>Block</t>
  </si>
  <si>
    <t>Floor</t>
  </si>
  <si>
    <t>Flat No.</t>
  </si>
  <si>
    <t>Type</t>
  </si>
  <si>
    <t>RERA Carpet area (sec 2(k)) (Sq.m)</t>
  </si>
  <si>
    <t>RERA Carpet area (sec 2(k)) (Sq.ft)</t>
  </si>
  <si>
    <t>Exclusive Balcony (sq.m)</t>
  </si>
  <si>
    <t>Exclusive Balcony (Sq.ft)</t>
  </si>
  <si>
    <t>Exclusive Verandah/Utility/
Services/ open Terrace (sq.m)</t>
  </si>
  <si>
    <t>Exclusive Verandah/Utility/
Services/ open Terrace (Sq.ft)</t>
  </si>
  <si>
    <t>Proportionate Common Area (sq.m)</t>
  </si>
  <si>
    <t>Proportionate Common Area (Sq.ft)</t>
  </si>
  <si>
    <t>Total Area (sq.m)</t>
  </si>
  <si>
    <t>Total Area (Sq.ft)</t>
  </si>
  <si>
    <t>UDS land area (sq. m)</t>
  </si>
  <si>
    <t>UDS land area (Sq.ft)</t>
  </si>
  <si>
    <t>Car Parking (Nos.)</t>
  </si>
  <si>
    <t>covered</t>
  </si>
  <si>
    <t>open</t>
  </si>
  <si>
    <t>First Floor</t>
  </si>
  <si>
    <t>-</t>
  </si>
  <si>
    <t>Second Floor</t>
  </si>
  <si>
    <t>Third Floor</t>
  </si>
  <si>
    <t>SITE AREA</t>
  </si>
  <si>
    <t>Sq.m</t>
  </si>
  <si>
    <t>OSR - ROAD</t>
  </si>
  <si>
    <t>Total UDS</t>
  </si>
  <si>
    <t>Open Parking</t>
  </si>
  <si>
    <t>12 Units</t>
  </si>
  <si>
    <t>Parkings</t>
  </si>
  <si>
    <t>Car parking will be allotted on first come first basis</t>
  </si>
  <si>
    <t xml:space="preserve">Car Parking Total - 9  Covered </t>
  </si>
  <si>
    <t>Fourth Floor</t>
  </si>
  <si>
    <t xml:space="preserve">  S F NO: 1349/5G, ERODE "C" VILLAGE, ERODE TALUK, ERODE DISTRICT, TAMILNADU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</si>
</sst>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/>
    <xf numFmtId="2" fontId="5" fillId="0" borderId="26" xfId="0" applyNumberFormat="1" applyFont="1" applyBorder="1"/>
    <xf numFmtId="0" fontId="5" fillId="0" borderId="26" xfId="0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/>
    </xf>
    <xf numFmtId="0" fontId="1" fillId="0" borderId="17" xfId="0" applyFont="1" applyBorder="1" applyAlignment="1">
      <alignment vertical="center"/>
    </xf>
    <xf numFmtId="0" fontId="6" fillId="0" borderId="17" xfId="0" applyFont="1" applyBorder="1"/>
    <xf numFmtId="0" fontId="6" fillId="0" borderId="0" xfId="0" applyFont="1"/>
    <xf numFmtId="2" fontId="6" fillId="2" borderId="17" xfId="0" applyNumberFormat="1" applyFont="1" applyFill="1" applyBorder="1"/>
    <xf numFmtId="0" fontId="1" fillId="2" borderId="17" xfId="0" applyFont="1" applyFill="1" applyBorder="1" applyAlignment="1">
      <alignment vertical="center"/>
    </xf>
    <xf numFmtId="0" fontId="2" fillId="0" borderId="17" xfId="0" applyFont="1" applyBorder="1"/>
    <xf numFmtId="2" fontId="2" fillId="0" borderId="0" xfId="0" applyNumberFormat="1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selection activeCell="J29" sqref="J29"/>
    </sheetView>
  </sheetViews>
  <sheetFormatPr defaultColWidth="8.85546875" defaultRowHeight="15.75"/>
  <cols>
    <col min="1" max="1" width="8.85546875" style="2"/>
    <col min="2" max="2" width="10.42578125" style="2" customWidth="1"/>
    <col min="3" max="3" width="16.85546875" style="2" customWidth="1"/>
    <col min="4" max="4" width="12.42578125" style="2" customWidth="1"/>
    <col min="5" max="5" width="8.85546875" style="2" customWidth="1"/>
    <col min="6" max="6" width="15.85546875" style="2" customWidth="1"/>
    <col min="7" max="7" width="15.85546875" style="2" hidden="1" customWidth="1"/>
    <col min="8" max="8" width="13.28515625" style="2" customWidth="1"/>
    <col min="9" max="9" width="15.140625" style="2" hidden="1" customWidth="1"/>
    <col min="10" max="10" width="13.28515625" style="2" customWidth="1"/>
    <col min="11" max="11" width="20.28515625" style="2" hidden="1" customWidth="1"/>
    <col min="12" max="12" width="19.5703125" style="2" customWidth="1"/>
    <col min="13" max="13" width="19.5703125" style="2" hidden="1" customWidth="1"/>
    <col min="14" max="14" width="15.42578125" style="2" customWidth="1"/>
    <col min="15" max="15" width="14.85546875" style="2" hidden="1" customWidth="1"/>
    <col min="16" max="16" width="15" style="2" customWidth="1"/>
    <col min="17" max="17" width="15" style="2" hidden="1" customWidth="1"/>
    <col min="18" max="18" width="8.85546875" style="2" customWidth="1"/>
    <col min="19" max="19" width="9.28515625" style="2" customWidth="1"/>
    <col min="20" max="27" width="8.85546875" style="2"/>
    <col min="28" max="28" width="21.42578125" style="2" customWidth="1"/>
    <col min="29" max="16384" width="8.85546875" style="2"/>
  </cols>
  <sheetData>
    <row r="1" spans="1:27" ht="18.75">
      <c r="A1" s="62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27" ht="16.5" thickBot="1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7"/>
      <c r="T2" s="1"/>
      <c r="U2" s="1"/>
      <c r="V2" s="1"/>
      <c r="W2" s="1"/>
      <c r="X2" s="1"/>
      <c r="Y2" s="1"/>
      <c r="Z2" s="1"/>
      <c r="AA2" s="1"/>
    </row>
    <row r="3" spans="1:27">
      <c r="A3" s="68" t="s">
        <v>1</v>
      </c>
      <c r="B3" s="70" t="s">
        <v>2</v>
      </c>
      <c r="C3" s="70" t="s">
        <v>3</v>
      </c>
      <c r="D3" s="70" t="s">
        <v>4</v>
      </c>
      <c r="E3" s="70" t="s">
        <v>5</v>
      </c>
      <c r="F3" s="55" t="s">
        <v>6</v>
      </c>
      <c r="G3" s="57" t="s">
        <v>7</v>
      </c>
      <c r="H3" s="55" t="s">
        <v>8</v>
      </c>
      <c r="I3" s="57" t="s">
        <v>9</v>
      </c>
      <c r="J3" s="55" t="s">
        <v>10</v>
      </c>
      <c r="K3" s="57" t="s">
        <v>11</v>
      </c>
      <c r="L3" s="55" t="s">
        <v>12</v>
      </c>
      <c r="M3" s="57" t="s">
        <v>13</v>
      </c>
      <c r="N3" s="55" t="s">
        <v>14</v>
      </c>
      <c r="O3" s="57" t="s">
        <v>15</v>
      </c>
      <c r="P3" s="55" t="s">
        <v>16</v>
      </c>
      <c r="Q3" s="57" t="s">
        <v>17</v>
      </c>
      <c r="R3" s="55" t="s">
        <v>18</v>
      </c>
      <c r="S3" s="56"/>
    </row>
    <row r="4" spans="1:27" ht="16.5" thickBot="1">
      <c r="A4" s="69"/>
      <c r="B4" s="71"/>
      <c r="C4" s="71"/>
      <c r="D4" s="71"/>
      <c r="E4" s="71"/>
      <c r="F4" s="58"/>
      <c r="G4" s="57"/>
      <c r="H4" s="58"/>
      <c r="I4" s="57"/>
      <c r="J4" s="58"/>
      <c r="K4" s="57"/>
      <c r="L4" s="58"/>
      <c r="M4" s="57"/>
      <c r="N4" s="58"/>
      <c r="O4" s="57"/>
      <c r="P4" s="58"/>
      <c r="Q4" s="57"/>
      <c r="R4" s="3" t="s">
        <v>19</v>
      </c>
      <c r="S4" s="4" t="s">
        <v>20</v>
      </c>
    </row>
    <row r="5" spans="1:27" ht="16.5" thickBot="1">
      <c r="A5" s="5">
        <v>1</v>
      </c>
      <c r="B5" s="6">
        <v>1</v>
      </c>
      <c r="C5" s="6" t="s">
        <v>21</v>
      </c>
      <c r="D5" s="54">
        <v>1</v>
      </c>
      <c r="E5" s="6" t="s">
        <v>22</v>
      </c>
      <c r="F5" s="8">
        <v>59.22</v>
      </c>
      <c r="G5" s="9">
        <v>721.35</v>
      </c>
      <c r="H5" s="10">
        <v>0</v>
      </c>
      <c r="I5" s="9">
        <v>40.5</v>
      </c>
      <c r="J5" s="10">
        <f>K5/10.764</f>
        <v>0</v>
      </c>
      <c r="K5" s="9">
        <v>0</v>
      </c>
      <c r="L5" s="10">
        <v>25.59</v>
      </c>
      <c r="M5" s="9">
        <f>O5-G5-I5-K5</f>
        <v>292.14999999999998</v>
      </c>
      <c r="N5" s="10">
        <f>F5+L5</f>
        <v>84.81</v>
      </c>
      <c r="O5" s="9">
        <v>1054</v>
      </c>
      <c r="P5" s="10">
        <v>39.17</v>
      </c>
      <c r="Q5" s="9">
        <v>487.4</v>
      </c>
      <c r="R5" s="6" t="s">
        <v>22</v>
      </c>
      <c r="S5" s="11" t="s">
        <v>22</v>
      </c>
    </row>
    <row r="6" spans="1:27" ht="16.5" thickBot="1">
      <c r="A6" s="12">
        <v>2</v>
      </c>
      <c r="B6" s="13">
        <v>1</v>
      </c>
      <c r="C6" s="13" t="s">
        <v>21</v>
      </c>
      <c r="D6" s="14">
        <v>2</v>
      </c>
      <c r="E6" s="13" t="s">
        <v>22</v>
      </c>
      <c r="F6" s="15">
        <v>90.38</v>
      </c>
      <c r="G6" s="16">
        <v>719.35</v>
      </c>
      <c r="H6" s="10">
        <v>0</v>
      </c>
      <c r="I6" s="16">
        <v>46.87</v>
      </c>
      <c r="J6" s="17">
        <f t="shared" ref="J6:J15" si="0">K6/10.764</f>
        <v>0</v>
      </c>
      <c r="K6" s="16">
        <v>0</v>
      </c>
      <c r="L6" s="17">
        <v>37.03</v>
      </c>
      <c r="M6" s="16">
        <f t="shared" ref="M6:M8" si="1">O6-G6-I6-K6</f>
        <v>295.77999999999997</v>
      </c>
      <c r="N6" s="10">
        <f t="shared" ref="N6:N16" si="2">F6+L6</f>
        <v>127.41</v>
      </c>
      <c r="O6" s="16">
        <v>1062</v>
      </c>
      <c r="P6" s="17">
        <v>58.85</v>
      </c>
      <c r="Q6" s="18">
        <v>491.46</v>
      </c>
      <c r="R6" s="13" t="s">
        <v>22</v>
      </c>
      <c r="S6" s="19" t="s">
        <v>22</v>
      </c>
    </row>
    <row r="7" spans="1:27" ht="16.5" thickBot="1">
      <c r="A7" s="12">
        <v>3</v>
      </c>
      <c r="B7" s="13">
        <v>1</v>
      </c>
      <c r="C7" s="13" t="s">
        <v>21</v>
      </c>
      <c r="D7" s="14">
        <v>3</v>
      </c>
      <c r="E7" s="13" t="s">
        <v>22</v>
      </c>
      <c r="F7" s="15">
        <v>74.69</v>
      </c>
      <c r="G7" s="16">
        <v>716.42</v>
      </c>
      <c r="H7" s="10">
        <v>0</v>
      </c>
      <c r="I7" s="16">
        <v>34</v>
      </c>
      <c r="J7" s="17">
        <f t="shared" si="0"/>
        <v>0</v>
      </c>
      <c r="K7" s="16">
        <v>0</v>
      </c>
      <c r="L7" s="17">
        <v>32.409999999999997</v>
      </c>
      <c r="M7" s="16">
        <f t="shared" si="1"/>
        <v>286.58000000000004</v>
      </c>
      <c r="N7" s="10">
        <f t="shared" si="2"/>
        <v>107.1</v>
      </c>
      <c r="O7" s="16">
        <v>1037</v>
      </c>
      <c r="P7" s="17">
        <v>49.47</v>
      </c>
      <c r="Q7" s="18">
        <v>479.88</v>
      </c>
      <c r="R7" s="13" t="s">
        <v>22</v>
      </c>
      <c r="S7" s="19" t="s">
        <v>22</v>
      </c>
    </row>
    <row r="8" spans="1:27" ht="16.5" thickBot="1">
      <c r="A8" s="20">
        <v>4</v>
      </c>
      <c r="B8" s="21">
        <v>1</v>
      </c>
      <c r="C8" s="6" t="s">
        <v>23</v>
      </c>
      <c r="D8" s="22">
        <v>1</v>
      </c>
      <c r="E8" s="23" t="s">
        <v>22</v>
      </c>
      <c r="F8" s="24">
        <v>59.22</v>
      </c>
      <c r="G8" s="25">
        <v>742.37</v>
      </c>
      <c r="H8" s="10">
        <v>0</v>
      </c>
      <c r="I8" s="25">
        <v>55</v>
      </c>
      <c r="J8" s="26">
        <f>K8/10.764</f>
        <v>0</v>
      </c>
      <c r="K8" s="25">
        <v>0</v>
      </c>
      <c r="L8" s="26">
        <v>25.59</v>
      </c>
      <c r="M8" s="25">
        <f t="shared" si="1"/>
        <v>296.63</v>
      </c>
      <c r="N8" s="10">
        <f t="shared" si="2"/>
        <v>84.81</v>
      </c>
      <c r="O8" s="25">
        <v>1094</v>
      </c>
      <c r="P8" s="26">
        <v>39.17</v>
      </c>
      <c r="Q8" s="27">
        <v>505.93</v>
      </c>
      <c r="R8" s="21" t="s">
        <v>22</v>
      </c>
      <c r="S8" s="28" t="s">
        <v>22</v>
      </c>
    </row>
    <row r="9" spans="1:27" ht="16.5" thickBot="1">
      <c r="A9" s="5">
        <v>5</v>
      </c>
      <c r="B9" s="6">
        <v>1</v>
      </c>
      <c r="C9" s="6" t="s">
        <v>23</v>
      </c>
      <c r="D9" s="7">
        <v>2</v>
      </c>
      <c r="E9" s="6" t="s">
        <v>22</v>
      </c>
      <c r="F9" s="8">
        <v>90.38</v>
      </c>
      <c r="G9" s="9">
        <v>721.35</v>
      </c>
      <c r="H9" s="10">
        <v>0</v>
      </c>
      <c r="I9" s="9">
        <v>40.5</v>
      </c>
      <c r="J9" s="10">
        <f>K9/10.764</f>
        <v>0</v>
      </c>
      <c r="K9" s="9">
        <v>0</v>
      </c>
      <c r="L9" s="10">
        <v>37.03</v>
      </c>
      <c r="M9" s="9">
        <f>O9-G9-I9-K9</f>
        <v>292.14999999999998</v>
      </c>
      <c r="N9" s="10">
        <f t="shared" si="2"/>
        <v>127.41</v>
      </c>
      <c r="O9" s="9">
        <v>1054</v>
      </c>
      <c r="P9" s="10">
        <v>58.85</v>
      </c>
      <c r="Q9" s="9">
        <v>487.4</v>
      </c>
      <c r="R9" s="6" t="s">
        <v>22</v>
      </c>
      <c r="S9" s="11" t="s">
        <v>22</v>
      </c>
    </row>
    <row r="10" spans="1:27" ht="16.5" thickBot="1">
      <c r="A10" s="12">
        <v>6</v>
      </c>
      <c r="B10" s="13">
        <v>1</v>
      </c>
      <c r="C10" s="13" t="s">
        <v>23</v>
      </c>
      <c r="D10" s="14">
        <v>3</v>
      </c>
      <c r="E10" s="13" t="s">
        <v>22</v>
      </c>
      <c r="F10" s="15">
        <v>74.69</v>
      </c>
      <c r="G10" s="16">
        <v>719.35</v>
      </c>
      <c r="H10" s="10">
        <v>0</v>
      </c>
      <c r="I10" s="16">
        <v>46.87</v>
      </c>
      <c r="J10" s="17">
        <f t="shared" si="0"/>
        <v>0</v>
      </c>
      <c r="K10" s="16">
        <v>0</v>
      </c>
      <c r="L10" s="17">
        <v>32.409999999999997</v>
      </c>
      <c r="M10" s="16">
        <f t="shared" ref="M10:M12" si="3">O10-G10-I10-K10</f>
        <v>295.77999999999997</v>
      </c>
      <c r="N10" s="10">
        <f t="shared" si="2"/>
        <v>107.1</v>
      </c>
      <c r="O10" s="16">
        <v>1062</v>
      </c>
      <c r="P10" s="17">
        <v>49.47</v>
      </c>
      <c r="Q10" s="18">
        <v>491.46</v>
      </c>
      <c r="R10" s="13" t="s">
        <v>22</v>
      </c>
      <c r="S10" s="19" t="s">
        <v>22</v>
      </c>
    </row>
    <row r="11" spans="1:27" ht="16.5" thickBot="1">
      <c r="A11" s="12">
        <v>7</v>
      </c>
      <c r="B11" s="13">
        <v>1</v>
      </c>
      <c r="C11" s="6" t="s">
        <v>24</v>
      </c>
      <c r="D11" s="14">
        <v>1</v>
      </c>
      <c r="E11" s="13" t="s">
        <v>22</v>
      </c>
      <c r="F11" s="15">
        <v>59.22</v>
      </c>
      <c r="G11" s="16">
        <v>716.42</v>
      </c>
      <c r="H11" s="10">
        <v>0</v>
      </c>
      <c r="I11" s="16">
        <v>34</v>
      </c>
      <c r="J11" s="17">
        <f t="shared" si="0"/>
        <v>0</v>
      </c>
      <c r="K11" s="16">
        <v>0</v>
      </c>
      <c r="L11" s="17">
        <v>25.59</v>
      </c>
      <c r="M11" s="16">
        <f t="shared" si="3"/>
        <v>286.58000000000004</v>
      </c>
      <c r="N11" s="10">
        <f t="shared" si="2"/>
        <v>84.81</v>
      </c>
      <c r="O11" s="16">
        <v>1037</v>
      </c>
      <c r="P11" s="17">
        <v>39.17</v>
      </c>
      <c r="Q11" s="18">
        <v>479.88</v>
      </c>
      <c r="R11" s="13" t="s">
        <v>22</v>
      </c>
      <c r="S11" s="19" t="s">
        <v>22</v>
      </c>
    </row>
    <row r="12" spans="1:27" ht="16.5" thickBot="1">
      <c r="A12" s="20">
        <v>8</v>
      </c>
      <c r="B12" s="21">
        <v>1</v>
      </c>
      <c r="C12" s="6" t="s">
        <v>24</v>
      </c>
      <c r="D12" s="22">
        <v>2</v>
      </c>
      <c r="E12" s="23" t="s">
        <v>22</v>
      </c>
      <c r="F12" s="24">
        <v>90.38</v>
      </c>
      <c r="G12" s="25">
        <v>742.37</v>
      </c>
      <c r="H12" s="10">
        <v>0</v>
      </c>
      <c r="I12" s="25">
        <v>55</v>
      </c>
      <c r="J12" s="26">
        <f>K12/10.764</f>
        <v>0</v>
      </c>
      <c r="K12" s="25">
        <v>0</v>
      </c>
      <c r="L12" s="26">
        <v>37.03</v>
      </c>
      <c r="M12" s="25">
        <f t="shared" si="3"/>
        <v>296.63</v>
      </c>
      <c r="N12" s="10">
        <f t="shared" si="2"/>
        <v>127.41</v>
      </c>
      <c r="O12" s="25">
        <v>1094</v>
      </c>
      <c r="P12" s="26">
        <v>58.85</v>
      </c>
      <c r="Q12" s="27">
        <v>505.93</v>
      </c>
      <c r="R12" s="21" t="s">
        <v>22</v>
      </c>
      <c r="S12" s="28" t="s">
        <v>22</v>
      </c>
    </row>
    <row r="13" spans="1:27" ht="16.5" thickBot="1">
      <c r="A13" s="5">
        <v>9</v>
      </c>
      <c r="B13" s="6">
        <v>1</v>
      </c>
      <c r="C13" s="6" t="s">
        <v>24</v>
      </c>
      <c r="D13" s="7">
        <v>3</v>
      </c>
      <c r="E13" s="6" t="s">
        <v>22</v>
      </c>
      <c r="F13" s="8">
        <v>74.69</v>
      </c>
      <c r="G13" s="9">
        <v>721.35</v>
      </c>
      <c r="H13" s="10">
        <v>0</v>
      </c>
      <c r="I13" s="9">
        <v>40.5</v>
      </c>
      <c r="J13" s="10">
        <f>K13/10.764</f>
        <v>0</v>
      </c>
      <c r="K13" s="9">
        <v>0</v>
      </c>
      <c r="L13" s="10">
        <v>32.409999999999997</v>
      </c>
      <c r="M13" s="9">
        <f>O13-G13-I13-K13</f>
        <v>292.14999999999998</v>
      </c>
      <c r="N13" s="10">
        <f t="shared" si="2"/>
        <v>107.1</v>
      </c>
      <c r="O13" s="9">
        <v>1054</v>
      </c>
      <c r="P13" s="10">
        <v>49.47</v>
      </c>
      <c r="Q13" s="9">
        <v>487.4</v>
      </c>
      <c r="R13" s="6" t="s">
        <v>22</v>
      </c>
      <c r="S13" s="11" t="s">
        <v>22</v>
      </c>
    </row>
    <row r="14" spans="1:27" ht="16.5" thickBot="1">
      <c r="A14" s="12">
        <v>10</v>
      </c>
      <c r="B14" s="13">
        <v>1</v>
      </c>
      <c r="C14" s="13" t="s">
        <v>34</v>
      </c>
      <c r="D14" s="14">
        <v>1</v>
      </c>
      <c r="E14" s="13" t="s">
        <v>22</v>
      </c>
      <c r="F14" s="15">
        <v>59.22</v>
      </c>
      <c r="G14" s="16">
        <v>719.35</v>
      </c>
      <c r="H14" s="10">
        <v>0</v>
      </c>
      <c r="I14" s="16">
        <v>46.87</v>
      </c>
      <c r="J14" s="17">
        <f t="shared" si="0"/>
        <v>0</v>
      </c>
      <c r="K14" s="16">
        <v>0</v>
      </c>
      <c r="L14" s="17">
        <v>25.59</v>
      </c>
      <c r="M14" s="16">
        <f t="shared" ref="M14:M16" si="4">O14-G14-I14-K14</f>
        <v>295.77999999999997</v>
      </c>
      <c r="N14" s="10">
        <f t="shared" si="2"/>
        <v>84.81</v>
      </c>
      <c r="O14" s="16">
        <v>1062</v>
      </c>
      <c r="P14" s="17">
        <v>39.17</v>
      </c>
      <c r="Q14" s="18">
        <v>491.46</v>
      </c>
      <c r="R14" s="13" t="s">
        <v>22</v>
      </c>
      <c r="S14" s="19" t="s">
        <v>22</v>
      </c>
    </row>
    <row r="15" spans="1:27" ht="16.5" thickBot="1">
      <c r="A15" s="12">
        <v>11</v>
      </c>
      <c r="B15" s="13">
        <v>1</v>
      </c>
      <c r="C15" s="13" t="s">
        <v>34</v>
      </c>
      <c r="D15" s="14">
        <v>2</v>
      </c>
      <c r="E15" s="13" t="s">
        <v>22</v>
      </c>
      <c r="F15" s="15">
        <v>90.38</v>
      </c>
      <c r="G15" s="16">
        <v>716.42</v>
      </c>
      <c r="H15" s="10">
        <v>0</v>
      </c>
      <c r="I15" s="16">
        <v>34</v>
      </c>
      <c r="J15" s="17">
        <f t="shared" si="0"/>
        <v>0</v>
      </c>
      <c r="K15" s="16">
        <v>0</v>
      </c>
      <c r="L15" s="17">
        <v>37.03</v>
      </c>
      <c r="M15" s="16">
        <f t="shared" si="4"/>
        <v>286.58000000000004</v>
      </c>
      <c r="N15" s="10">
        <f t="shared" si="2"/>
        <v>127.41</v>
      </c>
      <c r="O15" s="16">
        <v>1037</v>
      </c>
      <c r="P15" s="17">
        <v>58.85</v>
      </c>
      <c r="Q15" s="18">
        <v>479.88</v>
      </c>
      <c r="R15" s="13" t="s">
        <v>22</v>
      </c>
      <c r="S15" s="19" t="s">
        <v>22</v>
      </c>
    </row>
    <row r="16" spans="1:27" ht="16.5" thickBot="1">
      <c r="A16" s="29">
        <v>12</v>
      </c>
      <c r="B16" s="23">
        <v>1</v>
      </c>
      <c r="C16" s="23" t="s">
        <v>34</v>
      </c>
      <c r="D16" s="30">
        <v>3</v>
      </c>
      <c r="E16" s="23" t="s">
        <v>22</v>
      </c>
      <c r="F16" s="31">
        <v>74.69</v>
      </c>
      <c r="G16" s="32">
        <v>742.37</v>
      </c>
      <c r="H16" s="10">
        <v>0</v>
      </c>
      <c r="I16" s="32">
        <v>55</v>
      </c>
      <c r="J16" s="33">
        <f>K16/10.764</f>
        <v>0</v>
      </c>
      <c r="K16" s="32">
        <v>0</v>
      </c>
      <c r="L16" s="33">
        <v>32.409999999999997</v>
      </c>
      <c r="M16" s="32">
        <f t="shared" si="4"/>
        <v>296.63</v>
      </c>
      <c r="N16" s="10">
        <f t="shared" si="2"/>
        <v>107.1</v>
      </c>
      <c r="O16" s="32">
        <v>1094</v>
      </c>
      <c r="P16" s="33">
        <v>49.47</v>
      </c>
      <c r="Q16" s="34">
        <v>505.93</v>
      </c>
      <c r="R16" s="23" t="s">
        <v>22</v>
      </c>
      <c r="S16" s="35" t="s">
        <v>22</v>
      </c>
    </row>
    <row r="17" spans="1:19" ht="16.5" thickBot="1">
      <c r="A17" s="36"/>
      <c r="B17" s="37"/>
      <c r="C17" s="37"/>
      <c r="D17" s="37"/>
      <c r="E17" s="37"/>
      <c r="F17" s="38">
        <f>SUM(F5:F16)</f>
        <v>897.15999999999985</v>
      </c>
      <c r="G17" s="39"/>
      <c r="H17" s="39"/>
      <c r="I17" s="37"/>
      <c r="J17" s="37"/>
      <c r="K17" s="37"/>
      <c r="L17" s="37"/>
      <c r="M17" s="39"/>
      <c r="N17" s="40">
        <f>SUM(N5:N16)</f>
        <v>1277.28</v>
      </c>
      <c r="O17" s="39"/>
      <c r="P17" s="40">
        <f>SUM(P5:P16)</f>
        <v>589.96</v>
      </c>
      <c r="Q17" s="41"/>
      <c r="R17" s="39" t="s">
        <v>22</v>
      </c>
      <c r="S17" s="42" t="s">
        <v>22</v>
      </c>
    </row>
    <row r="18" spans="1:19">
      <c r="A18" s="50"/>
      <c r="B18" s="51"/>
      <c r="C18" s="59" t="s">
        <v>33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0"/>
      <c r="P18" s="52"/>
      <c r="Q18" s="53"/>
      <c r="R18" s="50"/>
      <c r="S18" s="50"/>
    </row>
    <row r="19" spans="1:19">
      <c r="A19" s="50"/>
      <c r="B19" s="51"/>
      <c r="C19" s="61" t="s">
        <v>32</v>
      </c>
      <c r="D19" s="61"/>
      <c r="E19" s="61"/>
      <c r="F19" s="61"/>
      <c r="G19" s="61"/>
      <c r="H19" s="61"/>
      <c r="I19" s="61"/>
      <c r="J19" s="61"/>
      <c r="K19" s="61"/>
      <c r="L19" s="61"/>
      <c r="M19" s="50"/>
      <c r="N19" s="50"/>
      <c r="O19" s="50"/>
      <c r="P19" s="52"/>
      <c r="Q19" s="53"/>
      <c r="R19" s="50"/>
      <c r="S19" s="50"/>
    </row>
    <row r="20" spans="1:19"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9" hidden="1">
      <c r="C21" s="43" t="s">
        <v>25</v>
      </c>
      <c r="D21" s="44">
        <v>547.53</v>
      </c>
      <c r="E21" s="45" t="s">
        <v>26</v>
      </c>
    </row>
    <row r="22" spans="1:19" hidden="1">
      <c r="C22" s="43" t="s">
        <v>27</v>
      </c>
      <c r="D22" s="44">
        <v>0</v>
      </c>
      <c r="E22" s="45"/>
    </row>
    <row r="23" spans="1:19" hidden="1">
      <c r="C23" s="43" t="s">
        <v>28</v>
      </c>
      <c r="D23" s="46">
        <f>P17</f>
        <v>589.96</v>
      </c>
      <c r="E23" s="45" t="s">
        <v>26</v>
      </c>
      <c r="F23" s="1"/>
    </row>
    <row r="25" spans="1:19" hidden="1">
      <c r="C25" s="47" t="s">
        <v>29</v>
      </c>
      <c r="D25" s="48"/>
      <c r="N25" s="49"/>
    </row>
    <row r="26" spans="1:19" hidden="1">
      <c r="C26" s="48" t="s">
        <v>30</v>
      </c>
      <c r="D26" s="48">
        <v>10</v>
      </c>
    </row>
    <row r="27" spans="1:19" hidden="1">
      <c r="C27" s="48" t="s">
        <v>31</v>
      </c>
      <c r="D27" s="48">
        <v>10</v>
      </c>
    </row>
  </sheetData>
  <mergeCells count="23">
    <mergeCell ref="C18:N18"/>
    <mergeCell ref="C20:N20"/>
    <mergeCell ref="C19:L19"/>
    <mergeCell ref="A1:S1"/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R3:S3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CARPET 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RERA Consultants LLP</dc:creator>
  <cp:lastModifiedBy>SHANCHANA</cp:lastModifiedBy>
  <dcterms:created xsi:type="dcterms:W3CDTF">2015-06-05T18:17:20Z</dcterms:created>
  <dcterms:modified xsi:type="dcterms:W3CDTF">2025-12-11T15:52:02Z</dcterms:modified>
</cp:coreProperties>
</file>