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8" i="1" l="1"/>
  <c r="N38" i="1"/>
  <c r="L37" i="1"/>
  <c r="J37" i="1"/>
  <c r="G37" i="1"/>
  <c r="F37" i="1"/>
  <c r="M35" i="1"/>
  <c r="M34" i="1"/>
  <c r="K34" i="1"/>
  <c r="I34" i="1"/>
  <c r="A34" i="1"/>
  <c r="M33" i="1"/>
  <c r="M32" i="1"/>
  <c r="K32" i="1"/>
  <c r="K36" i="1" s="1"/>
  <c r="I32" i="1"/>
  <c r="M30" i="1"/>
  <c r="K30" i="1"/>
  <c r="I30" i="1"/>
  <c r="M29" i="1"/>
  <c r="K29" i="1"/>
  <c r="I29" i="1"/>
  <c r="M28" i="1"/>
  <c r="K28" i="1"/>
  <c r="I28" i="1"/>
  <c r="M27" i="1"/>
  <c r="K27" i="1"/>
  <c r="I27" i="1"/>
  <c r="M26" i="1"/>
  <c r="M31" i="1" s="1"/>
  <c r="K26" i="1"/>
  <c r="I26" i="1"/>
  <c r="M25" i="1"/>
  <c r="K25" i="1"/>
  <c r="K31" i="1" s="1"/>
  <c r="I25" i="1"/>
  <c r="M23" i="1"/>
  <c r="K23" i="1"/>
  <c r="I23" i="1"/>
  <c r="M22" i="1"/>
  <c r="K22" i="1"/>
  <c r="I22" i="1"/>
  <c r="M21" i="1"/>
  <c r="K21" i="1"/>
  <c r="I21" i="1"/>
  <c r="M20" i="1"/>
  <c r="K20" i="1"/>
  <c r="I20" i="1"/>
  <c r="M19" i="1"/>
  <c r="K19" i="1"/>
  <c r="I19" i="1"/>
  <c r="M18" i="1"/>
  <c r="K18" i="1"/>
  <c r="I18" i="1"/>
  <c r="M16" i="1"/>
  <c r="K16" i="1"/>
  <c r="I16" i="1"/>
  <c r="M15" i="1"/>
  <c r="K15" i="1"/>
  <c r="I15" i="1"/>
  <c r="M14" i="1"/>
  <c r="K14" i="1"/>
  <c r="I14" i="1"/>
  <c r="M13" i="1"/>
  <c r="K13" i="1"/>
  <c r="I13" i="1"/>
  <c r="M12" i="1"/>
  <c r="K12" i="1"/>
  <c r="I12" i="1"/>
  <c r="M11" i="1"/>
  <c r="K11" i="1"/>
  <c r="K17" i="1" s="1"/>
  <c r="I11" i="1"/>
  <c r="M9" i="1"/>
  <c r="K9" i="1"/>
  <c r="I9" i="1"/>
  <c r="M8" i="1"/>
  <c r="K8" i="1"/>
  <c r="I8" i="1"/>
  <c r="M7" i="1"/>
  <c r="K7" i="1"/>
  <c r="I7" i="1"/>
  <c r="M6" i="1"/>
  <c r="M10" i="1" s="1"/>
  <c r="K6" i="1"/>
  <c r="I6" i="1"/>
  <c r="A6" i="1"/>
  <c r="A7" i="1" s="1"/>
  <c r="A8" i="1" s="1"/>
  <c r="A9" i="1" s="1"/>
  <c r="M24" i="1" l="1"/>
  <c r="I37" i="1"/>
  <c r="K24" i="1"/>
  <c r="K10" i="1"/>
  <c r="K37" i="1" s="1"/>
  <c r="M17" i="1"/>
  <c r="M36" i="1"/>
  <c r="M37" i="1"/>
</calcChain>
</file>

<file path=xl/sharedStrings.xml><?xml version="1.0" encoding="utf-8"?>
<sst xmlns="http://schemas.openxmlformats.org/spreadsheetml/2006/main" count="112" uniqueCount="59">
  <si>
    <t>CARPET AREA STATEMENT FOR KSA ANANYA</t>
  </si>
  <si>
    <t>Date:08.03.2025</t>
  </si>
  <si>
    <t>SL.NO.</t>
  </si>
  <si>
    <t>BLOCK</t>
  </si>
  <si>
    <t>FLOOR</t>
  </si>
  <si>
    <t>FLAT NO.</t>
  </si>
  <si>
    <t>TYPE</t>
  </si>
  <si>
    <t xml:space="preserve">RERA CARPET AREA  (Sec 2(k)) </t>
  </si>
  <si>
    <t xml:space="preserve">EXCLUSIVE BALCONY </t>
  </si>
  <si>
    <t>EXCLUSIVE VERANDAH / UTILITY/ SERVICE/  OPEN TERRACE</t>
  </si>
  <si>
    <t xml:space="preserve">PROPORTIONATE COMMON AREA </t>
  </si>
  <si>
    <t>TOTAL AREA (SALABLE)</t>
  </si>
  <si>
    <t>UDS LAND AREA</t>
  </si>
  <si>
    <t>CARPARKING (Nos)</t>
  </si>
  <si>
    <t>Sq.mt</t>
  </si>
  <si>
    <t>Sq.ft</t>
  </si>
  <si>
    <t>COVERED</t>
  </si>
  <si>
    <t>OPEN</t>
  </si>
  <si>
    <t>Single Block</t>
  </si>
  <si>
    <t>First Floor</t>
  </si>
  <si>
    <t>Flat -1A</t>
  </si>
  <si>
    <t>4BHK</t>
  </si>
  <si>
    <t>-</t>
  </si>
  <si>
    <t>Flat -1B</t>
  </si>
  <si>
    <t>2.5BHK</t>
  </si>
  <si>
    <t>Flat -1C</t>
  </si>
  <si>
    <t>BHK</t>
  </si>
  <si>
    <t>Flat -1D</t>
  </si>
  <si>
    <t>3BHK</t>
  </si>
  <si>
    <t>Second Floor</t>
  </si>
  <si>
    <t>Flat -2A</t>
  </si>
  <si>
    <t>2BHK</t>
  </si>
  <si>
    <t>Flat -2B</t>
  </si>
  <si>
    <t>Flat -2C</t>
  </si>
  <si>
    <t>Flat -2D</t>
  </si>
  <si>
    <t>Flat -2E</t>
  </si>
  <si>
    <t>Flat -2F</t>
  </si>
  <si>
    <t>Third Floor</t>
  </si>
  <si>
    <t>Flat -3A</t>
  </si>
  <si>
    <t>Flat -3B</t>
  </si>
  <si>
    <t>Flat -3C</t>
  </si>
  <si>
    <t>Flat -3D</t>
  </si>
  <si>
    <t>Flat -3E</t>
  </si>
  <si>
    <t>Flat -3F</t>
  </si>
  <si>
    <t>Fourth Floor</t>
  </si>
  <si>
    <t>Flat -4A</t>
  </si>
  <si>
    <t>Flat -4B</t>
  </si>
  <si>
    <t>Flat -4C</t>
  </si>
  <si>
    <t>Flat -4D</t>
  </si>
  <si>
    <t>Flat -4E</t>
  </si>
  <si>
    <t>Flat -4F</t>
  </si>
  <si>
    <t>Fifth Floor</t>
  </si>
  <si>
    <t>Flat -5A</t>
  </si>
  <si>
    <t>Private Terrace</t>
  </si>
  <si>
    <t>Flat -5B</t>
  </si>
  <si>
    <t>TOTAL</t>
  </si>
  <si>
    <t>VISITOR'S CARPARKING</t>
  </si>
  <si>
    <t>TOTAL NO OF CARPARKINGS</t>
  </si>
  <si>
    <t>16 + 2 =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</si>
</sst>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25"/>
      <name val="Arial"/>
      <family val="2"/>
    </font>
    <font>
      <sz val="10"/>
      <name val="Arial Narrow"/>
      <family val="2"/>
      <charset val="1"/>
    </font>
    <font>
      <b/>
      <sz val="18"/>
      <name val="Arial"/>
      <family val="2"/>
    </font>
    <font>
      <b/>
      <sz val="13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2" fontId="5" fillId="2" borderId="6" xfId="0" applyNumberFormat="1" applyFont="1" applyFill="1" applyBorder="1" applyAlignment="1">
      <alignment horizontal="center" vertical="center"/>
    </xf>
    <xf numFmtId="2" fontId="5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2" fontId="6" fillId="3" borderId="6" xfId="0" applyNumberFormat="1" applyFont="1" applyFill="1" applyBorder="1" applyAlignment="1">
      <alignment horizontal="center" vertical="center"/>
    </xf>
    <xf numFmtId="2" fontId="5" fillId="4" borderId="6" xfId="0" applyNumberFormat="1" applyFont="1" applyFill="1" applyBorder="1" applyAlignment="1">
      <alignment horizontal="right" vertical="center"/>
    </xf>
    <xf numFmtId="2" fontId="5" fillId="0" borderId="6" xfId="0" applyNumberFormat="1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5" fillId="0" borderId="6" xfId="0" applyFont="1" applyBorder="1"/>
    <xf numFmtId="0" fontId="6" fillId="2" borderId="6" xfId="0" applyFont="1" applyFill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 vertical="center"/>
    </xf>
    <xf numFmtId="2" fontId="6" fillId="2" borderId="6" xfId="0" applyNumberFormat="1" applyFont="1" applyFill="1" applyBorder="1" applyAlignment="1">
      <alignment horizontal="right" vertical="center"/>
    </xf>
    <xf numFmtId="1" fontId="6" fillId="0" borderId="5" xfId="0" applyNumberFormat="1" applyFont="1" applyBorder="1" applyAlignment="1">
      <alignment horizontal="right" vertical="center"/>
    </xf>
    <xf numFmtId="1" fontId="6" fillId="0" borderId="8" xfId="0" applyNumberFormat="1" applyFont="1" applyBorder="1" applyAlignment="1">
      <alignment horizontal="right" vertical="center"/>
    </xf>
    <xf numFmtId="0" fontId="0" fillId="0" borderId="6" xfId="0" applyBorder="1"/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1" fontId="6" fillId="2" borderId="12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Q41"/>
  <sheetViews>
    <sheetView tabSelected="1" zoomScale="50" zoomScaleNormal="50" workbookViewId="0">
      <selection activeCell="G14" sqref="G14"/>
    </sheetView>
  </sheetViews>
  <sheetFormatPr defaultColWidth="11.5703125" defaultRowHeight="15" x14ac:dyDescent="0.25"/>
  <cols>
    <col min="1" max="1" width="10.5703125" customWidth="1"/>
    <col min="2" max="2" width="10.28515625" customWidth="1"/>
    <col min="3" max="3" width="20.28515625" style="14" customWidth="1"/>
    <col min="4" max="4" width="15.42578125" style="13" customWidth="1"/>
    <col min="5" max="5" width="12.85546875" style="47" customWidth="1"/>
    <col min="6" max="6" width="20.85546875" style="47" customWidth="1"/>
    <col min="7" max="7" width="18.42578125" style="13" customWidth="1"/>
    <col min="8" max="8" width="20.5703125" style="47" customWidth="1"/>
    <col min="9" max="9" width="23.140625" style="47" customWidth="1"/>
    <col min="10" max="11" width="21.7109375" style="47" customWidth="1"/>
    <col min="12" max="13" width="17" style="47" customWidth="1"/>
    <col min="14" max="14" width="16.7109375" style="13" customWidth="1"/>
    <col min="15" max="15" width="13.7109375" style="13" customWidth="1"/>
    <col min="16" max="16" width="11.7109375" style="13" customWidth="1"/>
    <col min="17" max="225" width="11.5703125" style="14"/>
  </cols>
  <sheetData>
    <row r="1" spans="1:16" s="3" customFormat="1" ht="31.5" thickTop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</row>
    <row r="2" spans="1:16" s="3" customFormat="1" ht="30.75" x14ac:dyDescent="0.2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2"/>
    </row>
    <row r="3" spans="1:16" ht="37.5" customHeight="1" x14ac:dyDescent="0.25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 t="s">
        <v>7</v>
      </c>
      <c r="G3" s="11" t="s">
        <v>8</v>
      </c>
      <c r="H3" s="10" t="s">
        <v>9</v>
      </c>
      <c r="I3" s="10" t="s">
        <v>10</v>
      </c>
      <c r="J3" s="10" t="s">
        <v>11</v>
      </c>
      <c r="K3" s="10" t="s">
        <v>11</v>
      </c>
      <c r="L3" s="10" t="s">
        <v>12</v>
      </c>
      <c r="M3" s="10" t="s">
        <v>12</v>
      </c>
      <c r="N3" s="12" t="s">
        <v>13</v>
      </c>
      <c r="O3" s="12"/>
    </row>
    <row r="4" spans="1:16" ht="69.75" customHeight="1" x14ac:dyDescent="0.25">
      <c r="A4" s="7"/>
      <c r="B4" s="8"/>
      <c r="C4" s="8"/>
      <c r="D4" s="8"/>
      <c r="E4" s="9"/>
      <c r="F4" s="10"/>
      <c r="G4" s="11"/>
      <c r="H4" s="10"/>
      <c r="I4" s="10"/>
      <c r="J4" s="10"/>
      <c r="K4" s="10"/>
      <c r="L4" s="10"/>
      <c r="M4" s="10"/>
      <c r="N4" s="12"/>
      <c r="O4" s="12"/>
    </row>
    <row r="5" spans="1:16" ht="16.5" x14ac:dyDescent="0.25">
      <c r="A5" s="7"/>
      <c r="B5" s="8"/>
      <c r="C5" s="8"/>
      <c r="D5" s="8"/>
      <c r="E5" s="9"/>
      <c r="F5" s="15" t="s">
        <v>14</v>
      </c>
      <c r="G5" s="15" t="s">
        <v>14</v>
      </c>
      <c r="H5" s="15" t="s">
        <v>14</v>
      </c>
      <c r="I5" s="15" t="s">
        <v>14</v>
      </c>
      <c r="J5" s="15" t="s">
        <v>14</v>
      </c>
      <c r="K5" s="15" t="s">
        <v>15</v>
      </c>
      <c r="L5" s="15" t="s">
        <v>15</v>
      </c>
      <c r="M5" s="15" t="s">
        <v>14</v>
      </c>
      <c r="N5" s="16" t="s">
        <v>16</v>
      </c>
      <c r="O5" s="17" t="s">
        <v>17</v>
      </c>
    </row>
    <row r="6" spans="1:16" s="14" customFormat="1" ht="20.25" x14ac:dyDescent="0.25">
      <c r="A6" s="18">
        <f>A5+1</f>
        <v>1</v>
      </c>
      <c r="B6" s="19" t="s">
        <v>18</v>
      </c>
      <c r="C6" s="20" t="s">
        <v>19</v>
      </c>
      <c r="D6" s="20" t="s">
        <v>20</v>
      </c>
      <c r="E6" s="21" t="s">
        <v>21</v>
      </c>
      <c r="F6" s="22">
        <v>132.63999999999999</v>
      </c>
      <c r="G6" s="22">
        <v>13.5</v>
      </c>
      <c r="H6" s="22" t="s">
        <v>22</v>
      </c>
      <c r="I6" s="22">
        <f>J6-F6-G6</f>
        <v>49.78</v>
      </c>
      <c r="J6" s="22">
        <v>195.92</v>
      </c>
      <c r="K6" s="22">
        <f>J6*10.76</f>
        <v>2108.0991999999997</v>
      </c>
      <c r="L6" s="23">
        <v>641</v>
      </c>
      <c r="M6" s="23">
        <f>L6*0.092903</f>
        <v>59.550823000000001</v>
      </c>
      <c r="N6" s="20">
        <v>1</v>
      </c>
      <c r="O6" s="24"/>
      <c r="P6" s="13"/>
    </row>
    <row r="7" spans="1:16" ht="20.25" x14ac:dyDescent="0.25">
      <c r="A7" s="18">
        <f>A6+1</f>
        <v>2</v>
      </c>
      <c r="B7" s="19"/>
      <c r="C7" s="25"/>
      <c r="D7" s="20" t="s">
        <v>23</v>
      </c>
      <c r="E7" s="21" t="s">
        <v>24</v>
      </c>
      <c r="F7" s="22">
        <v>72.22</v>
      </c>
      <c r="G7" s="22">
        <v>8.67</v>
      </c>
      <c r="H7" s="22" t="s">
        <v>22</v>
      </c>
      <c r="I7" s="22">
        <f>J7-F7-G7</f>
        <v>28.97</v>
      </c>
      <c r="J7" s="22">
        <v>109.86</v>
      </c>
      <c r="K7" s="22">
        <f t="shared" ref="K7:K34" si="0">J7*10.76</f>
        <v>1182.0935999999999</v>
      </c>
      <c r="L7" s="23">
        <v>360</v>
      </c>
      <c r="M7" s="23">
        <f t="shared" ref="M7:M35" si="1">L7*0.092903</f>
        <v>33.445079999999997</v>
      </c>
      <c r="N7" s="20">
        <v>1</v>
      </c>
      <c r="O7" s="24"/>
    </row>
    <row r="8" spans="1:16" ht="20.25" x14ac:dyDescent="0.25">
      <c r="A8" s="18">
        <f>A7+1</f>
        <v>3</v>
      </c>
      <c r="B8" s="19"/>
      <c r="C8" s="25"/>
      <c r="D8" s="20" t="s">
        <v>25</v>
      </c>
      <c r="E8" s="21" t="s">
        <v>26</v>
      </c>
      <c r="F8" s="22">
        <v>36.979999999999997</v>
      </c>
      <c r="G8" s="22">
        <v>1.73</v>
      </c>
      <c r="H8" s="22" t="s">
        <v>22</v>
      </c>
      <c r="I8" s="22">
        <f>J8-F8-G8</f>
        <v>17.400000000000002</v>
      </c>
      <c r="J8" s="22">
        <v>56.11</v>
      </c>
      <c r="K8" s="22">
        <f t="shared" si="0"/>
        <v>603.74360000000001</v>
      </c>
      <c r="L8" s="23">
        <v>184.4</v>
      </c>
      <c r="M8" s="23">
        <f t="shared" si="1"/>
        <v>17.131313200000001</v>
      </c>
      <c r="N8" s="20"/>
      <c r="O8" s="24"/>
    </row>
    <row r="9" spans="1:16" ht="20.25" x14ac:dyDescent="0.25">
      <c r="A9" s="18">
        <f>A8+1</f>
        <v>4</v>
      </c>
      <c r="B9" s="19"/>
      <c r="C9" s="25"/>
      <c r="D9" s="20" t="s">
        <v>27</v>
      </c>
      <c r="E9" s="21" t="s">
        <v>28</v>
      </c>
      <c r="F9" s="22">
        <v>94.43</v>
      </c>
      <c r="G9" s="22">
        <v>4.5</v>
      </c>
      <c r="H9" s="22" t="s">
        <v>22</v>
      </c>
      <c r="I9" s="22">
        <f>J9-F9-G9</f>
        <v>33.75</v>
      </c>
      <c r="J9" s="22">
        <v>132.68</v>
      </c>
      <c r="K9" s="22">
        <f t="shared" si="0"/>
        <v>1427.6368</v>
      </c>
      <c r="L9" s="23">
        <v>434</v>
      </c>
      <c r="M9" s="23">
        <f t="shared" si="1"/>
        <v>40.319901999999999</v>
      </c>
      <c r="N9" s="20">
        <v>1</v>
      </c>
      <c r="O9" s="24"/>
    </row>
    <row r="10" spans="1:16" ht="20.25" x14ac:dyDescent="0.25">
      <c r="A10" s="18"/>
      <c r="B10" s="19"/>
      <c r="C10" s="25"/>
      <c r="D10" s="20"/>
      <c r="E10" s="21"/>
      <c r="F10" s="22"/>
      <c r="G10" s="22"/>
      <c r="H10" s="22"/>
      <c r="I10" s="22"/>
      <c r="J10" s="22"/>
      <c r="K10" s="26">
        <f>SUM(K6:K9)</f>
        <v>5321.5731999999998</v>
      </c>
      <c r="L10" s="23"/>
      <c r="M10" s="27">
        <f>SUM(M6:M9)</f>
        <v>150.44711819999998</v>
      </c>
      <c r="N10" s="20"/>
      <c r="O10" s="24"/>
    </row>
    <row r="11" spans="1:16" ht="20.25" x14ac:dyDescent="0.25">
      <c r="A11" s="18">
        <v>5</v>
      </c>
      <c r="B11" s="19"/>
      <c r="C11" s="20" t="s">
        <v>29</v>
      </c>
      <c r="D11" s="20" t="s">
        <v>30</v>
      </c>
      <c r="E11" s="21" t="s">
        <v>31</v>
      </c>
      <c r="F11" s="22">
        <v>54.16</v>
      </c>
      <c r="G11" s="22">
        <v>2.59</v>
      </c>
      <c r="H11" s="22" t="s">
        <v>22</v>
      </c>
      <c r="I11" s="22">
        <f t="shared" ref="I11:I16" si="2">J11-F11-G11</f>
        <v>19.8</v>
      </c>
      <c r="J11" s="22">
        <v>76.55</v>
      </c>
      <c r="K11" s="22">
        <f t="shared" si="0"/>
        <v>823.678</v>
      </c>
      <c r="L11" s="23">
        <v>250.35</v>
      </c>
      <c r="M11" s="23">
        <f t="shared" si="1"/>
        <v>23.25826605</v>
      </c>
      <c r="N11" s="20">
        <v>1</v>
      </c>
      <c r="O11" s="24"/>
    </row>
    <row r="12" spans="1:16" ht="20.25" x14ac:dyDescent="0.25">
      <c r="A12" s="18">
        <v>6</v>
      </c>
      <c r="B12" s="19"/>
      <c r="C12" s="25"/>
      <c r="D12" s="20" t="s">
        <v>32</v>
      </c>
      <c r="E12" s="21" t="s">
        <v>31</v>
      </c>
      <c r="F12" s="22">
        <v>59.46</v>
      </c>
      <c r="G12" s="22">
        <v>4.95</v>
      </c>
      <c r="H12" s="22" t="s">
        <v>22</v>
      </c>
      <c r="I12" s="22">
        <f t="shared" si="2"/>
        <v>24.87</v>
      </c>
      <c r="J12" s="22">
        <v>89.28</v>
      </c>
      <c r="K12" s="22">
        <f t="shared" si="0"/>
        <v>960.65279999999996</v>
      </c>
      <c r="L12" s="23">
        <v>292.48</v>
      </c>
      <c r="M12" s="23">
        <f t="shared" si="1"/>
        <v>27.172269440000001</v>
      </c>
      <c r="N12" s="20">
        <v>1</v>
      </c>
      <c r="O12" s="24"/>
    </row>
    <row r="13" spans="1:16" ht="20.25" x14ac:dyDescent="0.25">
      <c r="A13" s="18">
        <v>7</v>
      </c>
      <c r="B13" s="19"/>
      <c r="C13" s="25"/>
      <c r="D13" s="20" t="s">
        <v>33</v>
      </c>
      <c r="E13" s="21" t="s">
        <v>26</v>
      </c>
      <c r="F13" s="22">
        <v>36.979999999999997</v>
      </c>
      <c r="G13" s="22">
        <v>1.73</v>
      </c>
      <c r="H13" s="22" t="s">
        <v>22</v>
      </c>
      <c r="I13" s="22">
        <f t="shared" si="2"/>
        <v>17.400000000000002</v>
      </c>
      <c r="J13" s="22">
        <v>56.11</v>
      </c>
      <c r="K13" s="22">
        <f t="shared" si="0"/>
        <v>603.74360000000001</v>
      </c>
      <c r="L13" s="23">
        <v>184.4</v>
      </c>
      <c r="M13" s="23">
        <f t="shared" si="1"/>
        <v>17.131313200000001</v>
      </c>
      <c r="N13" s="20"/>
      <c r="O13" s="24"/>
    </row>
    <row r="14" spans="1:16" ht="20.25" x14ac:dyDescent="0.25">
      <c r="A14" s="18">
        <v>8</v>
      </c>
      <c r="B14" s="19"/>
      <c r="C14" s="25"/>
      <c r="D14" s="20" t="s">
        <v>34</v>
      </c>
      <c r="E14" s="21" t="s">
        <v>31</v>
      </c>
      <c r="F14" s="22">
        <v>53.45</v>
      </c>
      <c r="G14" s="22">
        <v>5.85</v>
      </c>
      <c r="H14" s="22" t="s">
        <v>22</v>
      </c>
      <c r="I14" s="22">
        <f t="shared" si="2"/>
        <v>20.689999999999991</v>
      </c>
      <c r="J14" s="22">
        <v>79.989999999999995</v>
      </c>
      <c r="K14" s="22">
        <f t="shared" si="0"/>
        <v>860.69239999999991</v>
      </c>
      <c r="L14" s="23">
        <v>270.8</v>
      </c>
      <c r="M14" s="23">
        <f t="shared" si="1"/>
        <v>25.1581324</v>
      </c>
      <c r="N14" s="20"/>
      <c r="O14" s="24"/>
    </row>
    <row r="15" spans="1:16" ht="20.25" x14ac:dyDescent="0.25">
      <c r="A15" s="18">
        <v>9</v>
      </c>
      <c r="B15" s="19"/>
      <c r="C15" s="25"/>
      <c r="D15" s="20" t="s">
        <v>35</v>
      </c>
      <c r="E15" s="21" t="s">
        <v>31</v>
      </c>
      <c r="F15" s="22">
        <v>58.22</v>
      </c>
      <c r="G15" s="22">
        <v>4.93</v>
      </c>
      <c r="H15" s="22" t="s">
        <v>22</v>
      </c>
      <c r="I15" s="22">
        <f t="shared" si="2"/>
        <v>22.79</v>
      </c>
      <c r="J15" s="22">
        <v>85.94</v>
      </c>
      <c r="K15" s="22">
        <f t="shared" si="0"/>
        <v>924.71439999999996</v>
      </c>
      <c r="L15" s="23">
        <v>281.18</v>
      </c>
      <c r="M15" s="23">
        <f t="shared" si="1"/>
        <v>26.12246554</v>
      </c>
      <c r="N15" s="20">
        <v>1</v>
      </c>
      <c r="O15" s="24"/>
    </row>
    <row r="16" spans="1:16" ht="20.25" x14ac:dyDescent="0.25">
      <c r="A16" s="18">
        <v>10</v>
      </c>
      <c r="B16" s="19"/>
      <c r="C16" s="25"/>
      <c r="D16" s="20" t="s">
        <v>36</v>
      </c>
      <c r="E16" s="21" t="s">
        <v>31</v>
      </c>
      <c r="F16" s="22">
        <v>71.59</v>
      </c>
      <c r="G16" s="22">
        <v>4.83</v>
      </c>
      <c r="H16" s="22" t="s">
        <v>22</v>
      </c>
      <c r="I16" s="22">
        <f t="shared" si="2"/>
        <v>27</v>
      </c>
      <c r="J16" s="22">
        <v>103.42</v>
      </c>
      <c r="K16" s="22">
        <f t="shared" si="0"/>
        <v>1112.7991999999999</v>
      </c>
      <c r="L16" s="23">
        <v>338.23</v>
      </c>
      <c r="M16" s="23">
        <f t="shared" si="1"/>
        <v>31.422581690000001</v>
      </c>
      <c r="N16" s="20">
        <v>1</v>
      </c>
      <c r="O16" s="24"/>
    </row>
    <row r="17" spans="1:15" ht="20.25" x14ac:dyDescent="0.25">
      <c r="A17" s="18"/>
      <c r="B17" s="19"/>
      <c r="C17" s="25"/>
      <c r="D17" s="20"/>
      <c r="E17" s="21"/>
      <c r="F17" s="22"/>
      <c r="G17" s="22"/>
      <c r="H17" s="22"/>
      <c r="I17" s="22"/>
      <c r="J17" s="22"/>
      <c r="K17" s="26">
        <f>SUM(K11:K16)</f>
        <v>5286.2803999999996</v>
      </c>
      <c r="L17" s="23"/>
      <c r="M17" s="27">
        <f>SUM(M11:M16)</f>
        <v>150.26502832</v>
      </c>
      <c r="N17" s="20"/>
      <c r="O17" s="24"/>
    </row>
    <row r="18" spans="1:15" ht="20.25" x14ac:dyDescent="0.25">
      <c r="A18" s="18">
        <v>11</v>
      </c>
      <c r="B18" s="19"/>
      <c r="C18" s="20" t="s">
        <v>37</v>
      </c>
      <c r="D18" s="20" t="s">
        <v>38</v>
      </c>
      <c r="E18" s="21" t="s">
        <v>31</v>
      </c>
      <c r="F18" s="22">
        <v>54.16</v>
      </c>
      <c r="G18" s="22">
        <v>2.59</v>
      </c>
      <c r="H18" s="22" t="s">
        <v>22</v>
      </c>
      <c r="I18" s="22">
        <f t="shared" ref="I18:I23" si="3">J18-F18-G18</f>
        <v>19.8</v>
      </c>
      <c r="J18" s="22">
        <v>76.55</v>
      </c>
      <c r="K18" s="22">
        <f t="shared" si="0"/>
        <v>823.678</v>
      </c>
      <c r="L18" s="23">
        <v>250.35</v>
      </c>
      <c r="M18" s="23">
        <f t="shared" si="1"/>
        <v>23.25826605</v>
      </c>
      <c r="N18" s="20">
        <v>1</v>
      </c>
      <c r="O18" s="24"/>
    </row>
    <row r="19" spans="1:15" ht="20.25" x14ac:dyDescent="0.25">
      <c r="A19" s="18">
        <v>12</v>
      </c>
      <c r="B19" s="19"/>
      <c r="C19" s="25"/>
      <c r="D19" s="20" t="s">
        <v>39</v>
      </c>
      <c r="E19" s="21" t="s">
        <v>31</v>
      </c>
      <c r="F19" s="22">
        <v>59.46</v>
      </c>
      <c r="G19" s="22">
        <v>4.95</v>
      </c>
      <c r="H19" s="22" t="s">
        <v>22</v>
      </c>
      <c r="I19" s="22">
        <f t="shared" si="3"/>
        <v>24.87</v>
      </c>
      <c r="J19" s="22">
        <v>89.28</v>
      </c>
      <c r="K19" s="22">
        <f t="shared" si="0"/>
        <v>960.65279999999996</v>
      </c>
      <c r="L19" s="23">
        <v>292.48</v>
      </c>
      <c r="M19" s="23">
        <f t="shared" si="1"/>
        <v>27.172269440000001</v>
      </c>
      <c r="N19" s="20">
        <v>1</v>
      </c>
      <c r="O19" s="24"/>
    </row>
    <row r="20" spans="1:15" ht="20.25" x14ac:dyDescent="0.25">
      <c r="A20" s="18">
        <v>13</v>
      </c>
      <c r="B20" s="19"/>
      <c r="C20" s="25"/>
      <c r="D20" s="20" t="s">
        <v>40</v>
      </c>
      <c r="E20" s="21" t="s">
        <v>26</v>
      </c>
      <c r="F20" s="22">
        <v>36.979999999999997</v>
      </c>
      <c r="G20" s="22">
        <v>1.73</v>
      </c>
      <c r="H20" s="22" t="s">
        <v>22</v>
      </c>
      <c r="I20" s="22">
        <f t="shared" si="3"/>
        <v>17.400000000000002</v>
      </c>
      <c r="J20" s="22">
        <v>56.11</v>
      </c>
      <c r="K20" s="22">
        <f t="shared" si="0"/>
        <v>603.74360000000001</v>
      </c>
      <c r="L20" s="23">
        <v>184.4</v>
      </c>
      <c r="M20" s="23">
        <f t="shared" si="1"/>
        <v>17.131313200000001</v>
      </c>
      <c r="N20" s="20"/>
      <c r="O20" s="24"/>
    </row>
    <row r="21" spans="1:15" ht="20.25" x14ac:dyDescent="0.25">
      <c r="A21" s="18">
        <v>14</v>
      </c>
      <c r="B21" s="19"/>
      <c r="C21" s="25"/>
      <c r="D21" s="20" t="s">
        <v>41</v>
      </c>
      <c r="E21" s="21" t="s">
        <v>31</v>
      </c>
      <c r="F21" s="22">
        <v>53.45</v>
      </c>
      <c r="G21" s="22">
        <v>5.85</v>
      </c>
      <c r="H21" s="22" t="s">
        <v>22</v>
      </c>
      <c r="I21" s="22">
        <f t="shared" si="3"/>
        <v>20.689999999999991</v>
      </c>
      <c r="J21" s="22">
        <v>79.989999999999995</v>
      </c>
      <c r="K21" s="22">
        <f t="shared" si="0"/>
        <v>860.69239999999991</v>
      </c>
      <c r="L21" s="23">
        <v>270.8</v>
      </c>
      <c r="M21" s="23">
        <f t="shared" si="1"/>
        <v>25.1581324</v>
      </c>
      <c r="N21" s="20"/>
      <c r="O21" s="24"/>
    </row>
    <row r="22" spans="1:15" ht="20.25" x14ac:dyDescent="0.25">
      <c r="A22" s="18">
        <v>15</v>
      </c>
      <c r="B22" s="19"/>
      <c r="C22" s="25"/>
      <c r="D22" s="20" t="s">
        <v>42</v>
      </c>
      <c r="E22" s="21" t="s">
        <v>31</v>
      </c>
      <c r="F22" s="22">
        <v>58.22</v>
      </c>
      <c r="G22" s="22">
        <v>4.93</v>
      </c>
      <c r="H22" s="22" t="s">
        <v>22</v>
      </c>
      <c r="I22" s="22">
        <f t="shared" si="3"/>
        <v>22.79</v>
      </c>
      <c r="J22" s="22">
        <v>85.94</v>
      </c>
      <c r="K22" s="22">
        <f t="shared" si="0"/>
        <v>924.71439999999996</v>
      </c>
      <c r="L22" s="23">
        <v>281.18</v>
      </c>
      <c r="M22" s="23">
        <f t="shared" si="1"/>
        <v>26.12246554</v>
      </c>
      <c r="N22" s="20">
        <v>1</v>
      </c>
      <c r="O22" s="24"/>
    </row>
    <row r="23" spans="1:15" ht="20.25" x14ac:dyDescent="0.25">
      <c r="A23" s="18">
        <v>16</v>
      </c>
      <c r="B23" s="19"/>
      <c r="C23" s="25"/>
      <c r="D23" s="20" t="s">
        <v>43</v>
      </c>
      <c r="E23" s="21" t="s">
        <v>31</v>
      </c>
      <c r="F23" s="22">
        <v>71.59</v>
      </c>
      <c r="G23" s="22">
        <v>4.83</v>
      </c>
      <c r="H23" s="22" t="s">
        <v>22</v>
      </c>
      <c r="I23" s="22">
        <f t="shared" si="3"/>
        <v>27</v>
      </c>
      <c r="J23" s="22">
        <v>103.42</v>
      </c>
      <c r="K23" s="22">
        <f t="shared" si="0"/>
        <v>1112.7991999999999</v>
      </c>
      <c r="L23" s="23">
        <v>338.23</v>
      </c>
      <c r="M23" s="23">
        <f t="shared" si="1"/>
        <v>31.422581690000001</v>
      </c>
      <c r="N23" s="20">
        <v>1</v>
      </c>
      <c r="O23" s="24"/>
    </row>
    <row r="24" spans="1:15" ht="20.25" x14ac:dyDescent="0.25">
      <c r="A24" s="18"/>
      <c r="B24" s="19"/>
      <c r="C24" s="25"/>
      <c r="D24" s="20"/>
      <c r="E24" s="21"/>
      <c r="F24" s="22"/>
      <c r="G24" s="22"/>
      <c r="H24" s="22"/>
      <c r="I24" s="22"/>
      <c r="J24" s="22"/>
      <c r="K24" s="26">
        <f>SUM(K18:K23)</f>
        <v>5286.2803999999996</v>
      </c>
      <c r="L24" s="23"/>
      <c r="M24" s="27">
        <f>SUM(M18:M23)</f>
        <v>150.26502832</v>
      </c>
      <c r="N24" s="20"/>
      <c r="O24" s="24"/>
    </row>
    <row r="25" spans="1:15" ht="20.25" x14ac:dyDescent="0.25">
      <c r="A25" s="18">
        <v>17</v>
      </c>
      <c r="B25" s="19"/>
      <c r="C25" s="20" t="s">
        <v>44</v>
      </c>
      <c r="D25" s="20" t="s">
        <v>45</v>
      </c>
      <c r="E25" s="21" t="s">
        <v>31</v>
      </c>
      <c r="F25" s="22">
        <v>54.16</v>
      </c>
      <c r="G25" s="22">
        <v>2.59</v>
      </c>
      <c r="H25" s="22" t="s">
        <v>22</v>
      </c>
      <c r="I25" s="22">
        <f t="shared" ref="I25:I30" si="4">J25-F25-G25</f>
        <v>19.8</v>
      </c>
      <c r="J25" s="22">
        <v>76.55</v>
      </c>
      <c r="K25" s="22">
        <f t="shared" si="0"/>
        <v>823.678</v>
      </c>
      <c r="L25" s="23">
        <v>250.35</v>
      </c>
      <c r="M25" s="23">
        <f t="shared" si="1"/>
        <v>23.25826605</v>
      </c>
      <c r="N25" s="20"/>
      <c r="O25" s="24"/>
    </row>
    <row r="26" spans="1:15" ht="20.25" x14ac:dyDescent="0.25">
      <c r="A26" s="18">
        <v>18</v>
      </c>
      <c r="B26" s="19"/>
      <c r="C26" s="25"/>
      <c r="D26" s="20" t="s">
        <v>46</v>
      </c>
      <c r="E26" s="21" t="s">
        <v>31</v>
      </c>
      <c r="F26" s="22">
        <v>59.46</v>
      </c>
      <c r="G26" s="22">
        <v>4.95</v>
      </c>
      <c r="H26" s="22" t="s">
        <v>22</v>
      </c>
      <c r="I26" s="22">
        <f t="shared" si="4"/>
        <v>24.87</v>
      </c>
      <c r="J26" s="22">
        <v>89.28</v>
      </c>
      <c r="K26" s="22">
        <f t="shared" si="0"/>
        <v>960.65279999999996</v>
      </c>
      <c r="L26" s="23">
        <v>292.48</v>
      </c>
      <c r="M26" s="23">
        <f t="shared" si="1"/>
        <v>27.172269440000001</v>
      </c>
      <c r="N26" s="20">
        <v>1</v>
      </c>
      <c r="O26" s="24"/>
    </row>
    <row r="27" spans="1:15" ht="20.25" x14ac:dyDescent="0.25">
      <c r="A27" s="18">
        <v>19</v>
      </c>
      <c r="B27" s="19"/>
      <c r="C27" s="25"/>
      <c r="D27" s="20" t="s">
        <v>47</v>
      </c>
      <c r="E27" s="21" t="s">
        <v>26</v>
      </c>
      <c r="F27" s="22">
        <v>36.979999999999997</v>
      </c>
      <c r="G27" s="22">
        <v>1.73</v>
      </c>
      <c r="H27" s="22" t="s">
        <v>22</v>
      </c>
      <c r="I27" s="22">
        <f t="shared" si="4"/>
        <v>17.400000000000002</v>
      </c>
      <c r="J27" s="22">
        <v>56.11</v>
      </c>
      <c r="K27" s="22">
        <f t="shared" si="0"/>
        <v>603.74360000000001</v>
      </c>
      <c r="L27" s="23">
        <v>184.4</v>
      </c>
      <c r="M27" s="23">
        <f t="shared" si="1"/>
        <v>17.131313200000001</v>
      </c>
      <c r="N27" s="20"/>
      <c r="O27" s="24"/>
    </row>
    <row r="28" spans="1:15" ht="20.25" x14ac:dyDescent="0.25">
      <c r="A28" s="18">
        <v>20</v>
      </c>
      <c r="B28" s="19"/>
      <c r="C28" s="25"/>
      <c r="D28" s="20" t="s">
        <v>48</v>
      </c>
      <c r="E28" s="21" t="s">
        <v>31</v>
      </c>
      <c r="F28" s="22">
        <v>53.45</v>
      </c>
      <c r="G28" s="22">
        <v>5.85</v>
      </c>
      <c r="H28" s="22" t="s">
        <v>22</v>
      </c>
      <c r="I28" s="22">
        <f t="shared" si="4"/>
        <v>20.689999999999991</v>
      </c>
      <c r="J28" s="22">
        <v>79.989999999999995</v>
      </c>
      <c r="K28" s="22">
        <f t="shared" si="0"/>
        <v>860.69239999999991</v>
      </c>
      <c r="L28" s="23">
        <v>270.8</v>
      </c>
      <c r="M28" s="23">
        <f t="shared" si="1"/>
        <v>25.1581324</v>
      </c>
      <c r="N28" s="20"/>
      <c r="O28" s="24"/>
    </row>
    <row r="29" spans="1:15" ht="20.25" x14ac:dyDescent="0.25">
      <c r="A29" s="18">
        <v>21</v>
      </c>
      <c r="B29" s="19"/>
      <c r="C29" s="25"/>
      <c r="D29" s="20" t="s">
        <v>49</v>
      </c>
      <c r="E29" s="21" t="s">
        <v>31</v>
      </c>
      <c r="F29" s="22">
        <v>58.22</v>
      </c>
      <c r="G29" s="22">
        <v>4.93</v>
      </c>
      <c r="H29" s="22" t="s">
        <v>22</v>
      </c>
      <c r="I29" s="22">
        <f t="shared" si="4"/>
        <v>22.79</v>
      </c>
      <c r="J29" s="22">
        <v>85.94</v>
      </c>
      <c r="K29" s="22">
        <f t="shared" si="0"/>
        <v>924.71439999999996</v>
      </c>
      <c r="L29" s="23">
        <v>281.18</v>
      </c>
      <c r="M29" s="23">
        <f t="shared" si="1"/>
        <v>26.12246554</v>
      </c>
      <c r="N29" s="20">
        <v>1</v>
      </c>
      <c r="O29" s="24"/>
    </row>
    <row r="30" spans="1:15" ht="20.25" x14ac:dyDescent="0.25">
      <c r="A30" s="18">
        <v>22</v>
      </c>
      <c r="B30" s="19"/>
      <c r="C30" s="25"/>
      <c r="D30" s="20" t="s">
        <v>50</v>
      </c>
      <c r="E30" s="21" t="s">
        <v>31</v>
      </c>
      <c r="F30" s="22">
        <v>71.59</v>
      </c>
      <c r="G30" s="22">
        <v>4.83</v>
      </c>
      <c r="H30" s="22" t="s">
        <v>22</v>
      </c>
      <c r="I30" s="22">
        <f t="shared" si="4"/>
        <v>27</v>
      </c>
      <c r="J30" s="22">
        <v>103.42</v>
      </c>
      <c r="K30" s="22">
        <f t="shared" si="0"/>
        <v>1112.7991999999999</v>
      </c>
      <c r="L30" s="23">
        <v>338.23</v>
      </c>
      <c r="M30" s="23">
        <f t="shared" si="1"/>
        <v>31.422581690000001</v>
      </c>
      <c r="N30" s="20">
        <v>1</v>
      </c>
      <c r="O30" s="24"/>
    </row>
    <row r="31" spans="1:15" ht="20.25" x14ac:dyDescent="0.25">
      <c r="A31" s="18"/>
      <c r="B31" s="19"/>
      <c r="C31" s="25"/>
      <c r="D31" s="20"/>
      <c r="E31" s="21"/>
      <c r="F31" s="22"/>
      <c r="G31" s="28"/>
      <c r="H31" s="22"/>
      <c r="I31" s="22"/>
      <c r="J31" s="22"/>
      <c r="K31" s="26">
        <f>SUM(K25:K30)</f>
        <v>5286.2803999999996</v>
      </c>
      <c r="L31" s="20"/>
      <c r="M31" s="27">
        <f>SUM(M25:M30)</f>
        <v>150.26502832</v>
      </c>
      <c r="N31" s="20"/>
      <c r="O31" s="24"/>
    </row>
    <row r="32" spans="1:15" ht="20.25" x14ac:dyDescent="0.25">
      <c r="A32" s="18">
        <v>23</v>
      </c>
      <c r="B32" s="19"/>
      <c r="C32" s="20" t="s">
        <v>51</v>
      </c>
      <c r="D32" s="20" t="s">
        <v>52</v>
      </c>
      <c r="E32" s="21" t="s">
        <v>21</v>
      </c>
      <c r="F32" s="22">
        <v>146.02000000000001</v>
      </c>
      <c r="G32" s="22">
        <v>13.5</v>
      </c>
      <c r="H32" s="22" t="s">
        <v>22</v>
      </c>
      <c r="I32" s="22">
        <f>J32-F32-G32</f>
        <v>55.5</v>
      </c>
      <c r="J32" s="22">
        <v>215.02</v>
      </c>
      <c r="K32" s="22">
        <f t="shared" si="0"/>
        <v>2313.6152000000002</v>
      </c>
      <c r="L32" s="23">
        <v>703.2</v>
      </c>
      <c r="M32" s="23">
        <f t="shared" si="1"/>
        <v>65.329389599999999</v>
      </c>
      <c r="N32" s="20">
        <v>1</v>
      </c>
      <c r="O32" s="24"/>
    </row>
    <row r="33" spans="1:15" ht="40.5" x14ac:dyDescent="0.25">
      <c r="A33" s="18"/>
      <c r="B33" s="19"/>
      <c r="C33" s="20"/>
      <c r="D33" s="20"/>
      <c r="E33" s="29" t="s">
        <v>53</v>
      </c>
      <c r="F33" s="22"/>
      <c r="G33" s="22"/>
      <c r="H33" s="22"/>
      <c r="I33" s="22"/>
      <c r="J33" s="22"/>
      <c r="K33" s="22"/>
      <c r="L33" s="23">
        <v>272.82</v>
      </c>
      <c r="M33" s="23">
        <f t="shared" si="1"/>
        <v>25.345796459999999</v>
      </c>
      <c r="N33" s="20"/>
      <c r="O33" s="24"/>
    </row>
    <row r="34" spans="1:15" ht="20.25" x14ac:dyDescent="0.25">
      <c r="A34" s="18">
        <f>A32+1</f>
        <v>24</v>
      </c>
      <c r="B34" s="19"/>
      <c r="C34" s="25"/>
      <c r="D34" s="20" t="s">
        <v>54</v>
      </c>
      <c r="E34" s="21" t="s">
        <v>28</v>
      </c>
      <c r="F34" s="22">
        <v>105.74</v>
      </c>
      <c r="G34" s="22">
        <v>4.5</v>
      </c>
      <c r="H34" s="22" t="s">
        <v>22</v>
      </c>
      <c r="I34" s="22">
        <f>J34-F34-G34</f>
        <v>39.799999999999997</v>
      </c>
      <c r="J34" s="22">
        <v>150.04</v>
      </c>
      <c r="K34" s="22">
        <f t="shared" si="0"/>
        <v>1614.4304</v>
      </c>
      <c r="L34" s="23">
        <v>490.7</v>
      </c>
      <c r="M34" s="23">
        <f t="shared" si="1"/>
        <v>45.587502100000002</v>
      </c>
      <c r="N34" s="20">
        <v>1</v>
      </c>
      <c r="O34" s="24"/>
    </row>
    <row r="35" spans="1:15" ht="40.5" x14ac:dyDescent="0.3">
      <c r="A35" s="18"/>
      <c r="B35" s="19"/>
      <c r="C35" s="25"/>
      <c r="D35" s="20"/>
      <c r="E35" s="29" t="s">
        <v>53</v>
      </c>
      <c r="F35" s="22"/>
      <c r="G35" s="28"/>
      <c r="H35" s="22"/>
      <c r="I35" s="22"/>
      <c r="J35" s="22"/>
      <c r="K35" s="22"/>
      <c r="L35" s="30">
        <v>197.56</v>
      </c>
      <c r="M35" s="23">
        <f t="shared" si="1"/>
        <v>18.353916680000001</v>
      </c>
      <c r="N35" s="31"/>
      <c r="O35" s="24"/>
    </row>
    <row r="36" spans="1:15" ht="20.25" x14ac:dyDescent="0.3">
      <c r="A36" s="18"/>
      <c r="B36" s="19"/>
      <c r="C36" s="25"/>
      <c r="D36" s="20"/>
      <c r="E36" s="21"/>
      <c r="F36" s="22"/>
      <c r="G36" s="28"/>
      <c r="H36" s="22"/>
      <c r="I36" s="22"/>
      <c r="J36" s="22"/>
      <c r="K36" s="26">
        <f>SUM(K32,K34)</f>
        <v>3928.0456000000004</v>
      </c>
      <c r="L36" s="30"/>
      <c r="M36" s="27">
        <f>SUM(M32:M35)</f>
        <v>154.61660484000001</v>
      </c>
      <c r="N36" s="31"/>
      <c r="O36" s="24"/>
    </row>
    <row r="37" spans="1:15" ht="20.25" x14ac:dyDescent="0.3">
      <c r="A37" s="18"/>
      <c r="B37" s="19"/>
      <c r="C37" s="25"/>
      <c r="D37" s="20"/>
      <c r="E37" s="32" t="s">
        <v>55</v>
      </c>
      <c r="F37" s="33">
        <f>SUM(F6:F35)</f>
        <v>1589.6100000000001</v>
      </c>
      <c r="G37" s="33">
        <f>SUM(G6:G35)</f>
        <v>121.04</v>
      </c>
      <c r="H37" s="34" t="s">
        <v>22</v>
      </c>
      <c r="I37" s="33">
        <f>SUM(I6:I35)</f>
        <v>622.85</v>
      </c>
      <c r="J37" s="33">
        <f>SUM(J6:J35)</f>
        <v>2333.5</v>
      </c>
      <c r="K37" s="33">
        <f>SUM(K36,K31,K24,K17,K10)</f>
        <v>25108.46</v>
      </c>
      <c r="L37" s="35">
        <f>SUM(L6:L35)</f>
        <v>8136.0000000000009</v>
      </c>
      <c r="M37" s="35">
        <f>SUM(M36,M31,M24,M17,M10)</f>
        <v>755.85880799999995</v>
      </c>
      <c r="N37" s="31"/>
      <c r="O37" s="24"/>
    </row>
    <row r="38" spans="1:15" ht="20.25" x14ac:dyDescent="0.25">
      <c r="A38" s="36" t="s">
        <v>55</v>
      </c>
      <c r="B38" s="36"/>
      <c r="C38" s="36"/>
      <c r="D38" s="36"/>
      <c r="E38" s="36"/>
      <c r="F38" s="36"/>
      <c r="G38" s="36"/>
      <c r="H38" s="36"/>
      <c r="I38" s="36"/>
      <c r="J38" s="36"/>
      <c r="K38" s="37"/>
      <c r="L38" s="38"/>
      <c r="M38" s="38"/>
      <c r="N38" s="39">
        <f>SUM(N6:N37)</f>
        <v>16</v>
      </c>
      <c r="O38" s="40">
        <f>SUM(O6:O37)</f>
        <v>0</v>
      </c>
    </row>
    <row r="39" spans="1:15" ht="20.25" x14ac:dyDescent="0.25">
      <c r="A39" s="41" t="s">
        <v>56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2"/>
      <c r="N39" s="39"/>
      <c r="O39" s="43">
        <v>2</v>
      </c>
    </row>
    <row r="40" spans="1:15" ht="21" thickBot="1" x14ac:dyDescent="0.3">
      <c r="A40" s="44" t="s">
        <v>57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5"/>
      <c r="N40" s="46" t="s">
        <v>58</v>
      </c>
      <c r="O40" s="46"/>
    </row>
    <row r="41" spans="1:15" ht="19.5" thickTop="1" x14ac:dyDescent="0.25">
      <c r="G41" s="48"/>
    </row>
  </sheetData>
  <mergeCells count="21">
    <mergeCell ref="B6:B37"/>
    <mergeCell ref="A38:J38"/>
    <mergeCell ref="A39:L39"/>
    <mergeCell ref="A40:L40"/>
    <mergeCell ref="N40:O40"/>
    <mergeCell ref="I3:I4"/>
    <mergeCell ref="J3:J4"/>
    <mergeCell ref="K3:K4"/>
    <mergeCell ref="L3:L4"/>
    <mergeCell ref="M3:M4"/>
    <mergeCell ref="N3:O4"/>
    <mergeCell ref="A1:O1"/>
    <mergeCell ref="A2:O2"/>
    <mergeCell ref="A3:A5"/>
    <mergeCell ref="B3:B5"/>
    <mergeCell ref="C3:C5"/>
    <mergeCell ref="D3:D5"/>
    <mergeCell ref="E3:E5"/>
    <mergeCell ref="F3:F4"/>
    <mergeCell ref="G3:G4"/>
    <mergeCell ref="H3:H4"/>
  </mergeCells>
  <pageMargins left="0.7" right="0.7" top="0.75" bottom="0.75" header="0.3" footer="0.3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2025-04-03T08:31:32Z</dcterms:modified>
</cp:coreProperties>
</file>