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D:\D\ESTI&amp;DOCUMENT\SAKTHI AVENUE GERUGAMBAKKAM\"/>
    </mc:Choice>
  </mc:AlternateContent>
  <xr:revisionPtr revIDLastSave="0" documentId="13_ncr:1_{044666A9-8BF5-476D-9E7F-5A002ED23006}" xr6:coauthVersionLast="36" xr6:coauthVersionMax="47" xr10:uidLastSave="{00000000-0000-0000-0000-000000000000}"/>
  <bookViews>
    <workbookView xWindow="0" yWindow="0" windowWidth="20490" windowHeight="7125" xr2:uid="{00000000-000D-0000-FFFF-FFFF00000000}"/>
  </bookViews>
  <sheets>
    <sheet name="RERA Carpet Area " sheetId="1" r:id="rId1"/>
    <sheet name="Sheet1" sheetId="2" state="hidden" r:id="rId2"/>
  </sheets>
  <definedNames>
    <definedName name="_xlnm.Print_Area" localSheetId="0">'RERA Carpet Area '!$B$4:$P$40</definedName>
  </definedNames>
  <calcPr calcId="191029"/>
  <extLst>
    <ext uri="GoogleSheetsCustomDataVersion2">
      <go:sheetsCustomData xmlns:go="http://customooxmlschemas.google.com/" r:id="rId6" roundtripDataChecksum="OVBg/iU+VZyGVSxbcR54oRspuB/sslCSaAr9Gpr36lA="/>
    </ext>
  </extLst>
</workbook>
</file>

<file path=xl/calcChain.xml><?xml version="1.0" encoding="utf-8"?>
<calcChain xmlns="http://schemas.openxmlformats.org/spreadsheetml/2006/main">
  <c r="K28" i="1" l="1"/>
  <c r="K27" i="1"/>
  <c r="K25" i="1"/>
  <c r="K24" i="1"/>
  <c r="K23" i="1"/>
  <c r="K22" i="1"/>
  <c r="K21" i="1"/>
  <c r="K20" i="1"/>
  <c r="K19" i="1"/>
  <c r="K18" i="1"/>
  <c r="K17" i="1"/>
  <c r="K16" i="1"/>
  <c r="K15" i="1"/>
  <c r="K14" i="1"/>
  <c r="K10" i="1" l="1"/>
  <c r="J30" i="1"/>
  <c r="H30" i="1"/>
  <c r="G30" i="1"/>
  <c r="K26" i="1"/>
  <c r="K29" i="1"/>
  <c r="K11" i="1"/>
  <c r="K12" i="1"/>
  <c r="K13" i="1"/>
  <c r="I30" i="1"/>
  <c r="K30" i="1" l="1"/>
  <c r="L28" i="1" l="1"/>
  <c r="M28" i="1" s="1"/>
  <c r="L27" i="1"/>
  <c r="M27" i="1" s="1"/>
  <c r="L22" i="1"/>
  <c r="M22" i="1" s="1"/>
  <c r="L23" i="1"/>
  <c r="M23" i="1" s="1"/>
  <c r="L25" i="1"/>
  <c r="M25" i="1" s="1"/>
  <c r="L24" i="1"/>
  <c r="M24" i="1" s="1"/>
  <c r="L21" i="1"/>
  <c r="M21" i="1" s="1"/>
  <c r="L20" i="1"/>
  <c r="M20" i="1" s="1"/>
  <c r="L18" i="1"/>
  <c r="M18" i="1" s="1"/>
  <c r="L19" i="1"/>
  <c r="M19" i="1" s="1"/>
  <c r="M30" i="1"/>
  <c r="L17" i="1"/>
  <c r="M17" i="1" s="1"/>
  <c r="L15" i="1"/>
  <c r="M15" i="1" s="1"/>
  <c r="L14" i="1"/>
  <c r="M14" i="1" s="1"/>
  <c r="N14" i="1" s="1"/>
  <c r="L16" i="1"/>
  <c r="M16" i="1" s="1"/>
  <c r="N16" i="1" s="1"/>
  <c r="L12" i="1"/>
  <c r="M12" i="1" s="1"/>
  <c r="N12" i="1" s="1"/>
  <c r="L11" i="1"/>
  <c r="M11" i="1" s="1"/>
  <c r="L29" i="1"/>
  <c r="M29" i="1" s="1"/>
  <c r="L26" i="1"/>
  <c r="M26" i="1" s="1"/>
  <c r="L13" i="1"/>
  <c r="M13" i="1" s="1"/>
  <c r="L10" i="1"/>
  <c r="M10" i="1" s="1"/>
  <c r="N25" i="1" l="1"/>
  <c r="N26" i="1"/>
  <c r="N27" i="1"/>
  <c r="N24" i="1"/>
  <c r="N10" i="1"/>
  <c r="N23" i="1"/>
  <c r="N22" i="1"/>
  <c r="N29" i="1"/>
  <c r="N11" i="1"/>
  <c r="N28" i="1"/>
  <c r="N15" i="1"/>
  <c r="N17" i="1"/>
  <c r="N20" i="1"/>
  <c r="N19" i="1"/>
  <c r="N18" i="1"/>
  <c r="N21" i="1"/>
  <c r="R10" i="1"/>
  <c r="N13" i="1"/>
</calcChain>
</file>

<file path=xl/sharedStrings.xml><?xml version="1.0" encoding="utf-8"?>
<sst xmlns="http://schemas.openxmlformats.org/spreadsheetml/2006/main" count="70" uniqueCount="38">
  <si>
    <t xml:space="preserve">     SI.No.</t>
  </si>
  <si>
    <t xml:space="preserve">         Block</t>
  </si>
  <si>
    <t xml:space="preserve">                Floor</t>
  </si>
  <si>
    <t xml:space="preserve">                                          Type</t>
  </si>
  <si>
    <t xml:space="preserve">                Apartment  No.</t>
  </si>
  <si>
    <t>(a)            Carpet Area (as per Sec 2(k) of the RERA Act) (sq.m)</t>
  </si>
  <si>
    <t>(b) Exclusive Balcony (sq.m)</t>
  </si>
  <si>
    <t>(c)              Exclusive Verandah/Utility/ Service/Open Terrace          (sq.m)</t>
  </si>
  <si>
    <t>(d)                       Area of External Walls               (sq.m)</t>
  </si>
  <si>
    <t>e=(a + b + c + d)  Floor area of the apartment (sq.m)</t>
  </si>
  <si>
    <t>(f) Proportionate Common Area (sq.m)</t>
  </si>
  <si>
    <t>g = (e + f)        Gross Area of the apartment (sq.m)</t>
  </si>
  <si>
    <t>(h)                      UDS land   Area        (sq.m)</t>
  </si>
  <si>
    <t>(i)                               Car Parking   (Nos.)</t>
  </si>
  <si>
    <t>Coverd</t>
  </si>
  <si>
    <t>OPEN</t>
  </si>
  <si>
    <t>1st Floor</t>
  </si>
  <si>
    <t>3 BHK (3 BHK + 3T)</t>
  </si>
  <si>
    <t>2 BHK (2 BHK + 2T)</t>
  </si>
  <si>
    <t>2nd Floor</t>
  </si>
  <si>
    <t>3rd Floor</t>
  </si>
  <si>
    <t>4th Floor</t>
  </si>
  <si>
    <t>5th Floor</t>
  </si>
  <si>
    <t>TOTAL</t>
  </si>
  <si>
    <t>Visitors's Car Parking</t>
  </si>
  <si>
    <t>Grand Total</t>
  </si>
  <si>
    <t>Note :</t>
  </si>
  <si>
    <t>*    Carpet Area Statement with total UDS for the least Extent.</t>
  </si>
  <si>
    <t>*    If any land reserved for future development, an abstract to be shown in the carpet area statement Mentioning the UDS for the approved blocks and UDS for the future development.</t>
  </si>
  <si>
    <t>*    Car parking to be allotted / provided as per the Tamil Nadu Combined Development and Building Rules (TNCDBR), 2019.</t>
  </si>
  <si>
    <t>*    If one car parking is required for two apartments, promoter to clearly mention in the carpet area statement as to how car parking will be allotted.</t>
  </si>
  <si>
    <t>*    Promoter to clearly mention cover, open and visitor car parking</t>
  </si>
  <si>
    <t>*   Car Parking allotted to individual apartment to be shown in the carpet area statement.</t>
  </si>
  <si>
    <r>
      <rPr>
        <b/>
        <sz val="12"/>
        <rFont val="Calibri"/>
        <family val="2"/>
      </rPr>
      <t>SITE ADDRESS :</t>
    </r>
    <r>
      <rPr>
        <b/>
        <sz val="11"/>
        <rFont val="Calibri"/>
        <family val="2"/>
      </rPr>
      <t xml:space="preserve"> PROPOSED CONSTRUCTION OF STILT FLOOR + 4 FLOORS + 5TH FLOOR (PART) (HEIGHT 18.30M) RESIDENTIAL BUILDING WITH 20 DWELLING UNITS (AFFORDABLE HOUSING) AT PLOT NOS 49, 50 &amp; 51, SAKTHI AVENUE (CMDA APPROVED LAYOUT VIDE PPD/L.O NO. 142/1993), GERUGAMBAKKAM, CHENNAI 600 128 COMPRISED IN OLD S.NO.109 (PART), AS PER PATTA NEW S.NO. 109/1C, 109/1D &amp; 109/1E OF GERUGAMBAKKAM VILLAGE, WITHIN THE LIMITS OF KUNDRATHUR PANCHAYAT UNION</t>
    </r>
  </si>
  <si>
    <t>3 BHK (3 BHK + 2T)</t>
  </si>
  <si>
    <t>CARPET AREA STATEMENT - A THIRUGNANASAMBANDAN and A PRABHU ARUMUGAM</t>
  </si>
  <si>
    <t>DATE : 02.05.2026</t>
  </si>
  <si>
    <t>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</si>
</sst>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0_ ;_ * \-#,##0.000_ ;_ * &quot;-&quot;??_ ;_ @_ "/>
    <numFmt numFmtId="165" formatCode="0.000"/>
    <numFmt numFmtId="166" formatCode="0.000000000000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</font>
    <font>
      <b/>
      <sz val="12"/>
      <color rgb="FFFF0000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0"/>
      <color rgb="FFFF0000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8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166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/>
    </xf>
    <xf numFmtId="2" fontId="7" fillId="0" borderId="0" xfId="0" applyNumberFormat="1" applyFont="1" applyAlignment="1">
      <alignment horizontal="center" vertical="center" wrapText="1"/>
    </xf>
    <xf numFmtId="1" fontId="7" fillId="0" borderId="0" xfId="0" applyNumberFormat="1" applyFont="1" applyAlignment="1">
      <alignment horizontal="center" vertical="center" wrapText="1"/>
    </xf>
    <xf numFmtId="165" fontId="7" fillId="0" borderId="0" xfId="0" applyNumberFormat="1" applyFont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" fontId="6" fillId="0" borderId="0" xfId="0" applyNumberFormat="1" applyFont="1" applyAlignment="1">
      <alignment horizontal="center" vertical="center" wrapText="1"/>
    </xf>
    <xf numFmtId="2" fontId="6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65" fontId="5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1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/>
    <xf numFmtId="2" fontId="3" fillId="0" borderId="0" xfId="0" applyNumberFormat="1" applyFont="1"/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 wrapText="1"/>
    </xf>
    <xf numFmtId="2" fontId="9" fillId="0" borderId="6" xfId="0" applyNumberFormat="1" applyFont="1" applyBorder="1" applyAlignment="1">
      <alignment horizontal="center" vertical="center"/>
    </xf>
    <xf numFmtId="165" fontId="9" fillId="0" borderId="6" xfId="0" applyNumberFormat="1" applyFont="1" applyBorder="1" applyAlignment="1">
      <alignment horizontal="center" vertical="center" wrapText="1"/>
    </xf>
    <xf numFmtId="1" fontId="9" fillId="0" borderId="6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2" fontId="9" fillId="0" borderId="0" xfId="0" applyNumberFormat="1" applyFont="1" applyAlignment="1">
      <alignment horizontal="center" vertical="center" wrapText="1"/>
    </xf>
    <xf numFmtId="2" fontId="9" fillId="0" borderId="0" xfId="0" applyNumberFormat="1" applyFont="1" applyAlignment="1">
      <alignment horizontal="center" vertical="center"/>
    </xf>
    <xf numFmtId="2" fontId="10" fillId="0" borderId="0" xfId="0" applyNumberFormat="1" applyFont="1" applyAlignment="1">
      <alignment horizontal="center" vertical="center" wrapText="1"/>
    </xf>
    <xf numFmtId="1" fontId="10" fillId="0" borderId="0" xfId="0" applyNumberFormat="1" applyFont="1" applyAlignment="1">
      <alignment horizontal="center" vertical="center" wrapText="1"/>
    </xf>
    <xf numFmtId="165" fontId="10" fillId="0" borderId="0" xfId="0" applyNumberFormat="1" applyFont="1" applyAlignment="1">
      <alignment horizontal="center" vertical="center" wrapText="1"/>
    </xf>
    <xf numFmtId="1" fontId="9" fillId="0" borderId="2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3" fillId="0" borderId="0" xfId="0" applyFont="1" applyBorder="1"/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164" fontId="5" fillId="0" borderId="0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 wrapText="1"/>
    </xf>
    <xf numFmtId="1" fontId="10" fillId="0" borderId="6" xfId="0" applyNumberFormat="1" applyFont="1" applyBorder="1" applyAlignment="1">
      <alignment horizontal="center" vertical="center" wrapText="1"/>
    </xf>
    <xf numFmtId="165" fontId="10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center" vertical="center" wrapText="1"/>
    </xf>
    <xf numFmtId="1" fontId="7" fillId="0" borderId="6" xfId="0" applyNumberFormat="1" applyFont="1" applyBorder="1" applyAlignment="1">
      <alignment horizontal="center" vertical="center" wrapText="1"/>
    </xf>
    <xf numFmtId="1" fontId="12" fillId="0" borderId="6" xfId="0" applyNumberFormat="1" applyFont="1" applyBorder="1" applyAlignment="1">
      <alignment horizontal="center" vertical="center" wrapText="1"/>
    </xf>
    <xf numFmtId="1" fontId="13" fillId="0" borderId="6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14" fillId="0" borderId="0" xfId="0" applyFont="1"/>
    <xf numFmtId="0" fontId="9" fillId="0" borderId="2" xfId="0" applyFont="1" applyBorder="1"/>
    <xf numFmtId="0" fontId="9" fillId="0" borderId="4" xfId="0" applyFont="1" applyBorder="1" applyAlignment="1">
      <alignment horizontal="left" vertical="center" wrapText="1"/>
    </xf>
    <xf numFmtId="0" fontId="9" fillId="0" borderId="1" xfId="0" applyFont="1" applyBorder="1"/>
    <xf numFmtId="0" fontId="9" fillId="0" borderId="5" xfId="0" applyFont="1" applyBorder="1"/>
    <xf numFmtId="0" fontId="10" fillId="0" borderId="6" xfId="0" applyFont="1" applyBorder="1" applyAlignment="1">
      <alignment horizontal="center" vertical="top" wrapText="1"/>
    </xf>
    <xf numFmtId="0" fontId="9" fillId="0" borderId="6" xfId="0" applyFont="1" applyBorder="1"/>
    <xf numFmtId="0" fontId="13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5"/>
  <sheetViews>
    <sheetView tabSelected="1" topLeftCell="D12" zoomScaleNormal="100" workbookViewId="0">
      <selection activeCell="Q32" sqref="Q32"/>
    </sheetView>
  </sheetViews>
  <sheetFormatPr defaultColWidth="14.42578125" defaultRowHeight="15" customHeight="1" x14ac:dyDescent="0.25"/>
  <cols>
    <col min="1" max="1" width="9.140625" style="3" customWidth="1"/>
    <col min="2" max="2" width="6.28515625" style="3" customWidth="1"/>
    <col min="3" max="3" width="6.7109375" style="3" customWidth="1"/>
    <col min="4" max="4" width="10.5703125" style="3" customWidth="1"/>
    <col min="5" max="5" width="17.7109375" style="3" customWidth="1"/>
    <col min="6" max="6" width="11.5703125" style="3" customWidth="1"/>
    <col min="7" max="7" width="11.140625" style="3" customWidth="1"/>
    <col min="8" max="8" width="10" style="3" customWidth="1"/>
    <col min="9" max="9" width="16.28515625" style="3" customWidth="1"/>
    <col min="10" max="10" width="13.7109375" style="3" customWidth="1"/>
    <col min="11" max="11" width="14.5703125" style="3" customWidth="1"/>
    <col min="12" max="12" width="13.5703125" style="3" customWidth="1"/>
    <col min="13" max="13" width="14.42578125" style="3" customWidth="1"/>
    <col min="14" max="14" width="11.140625" style="3" customWidth="1"/>
    <col min="15" max="15" width="8.7109375" style="3" customWidth="1"/>
    <col min="16" max="16" width="6.42578125" style="3" customWidth="1"/>
    <col min="17" max="17" width="7.85546875" style="3" customWidth="1"/>
    <col min="18" max="18" width="73.140625" style="3" customWidth="1"/>
    <col min="19" max="26" width="8.7109375" style="3" customWidth="1"/>
    <col min="27" max="16384" width="14.42578125" style="3"/>
  </cols>
  <sheetData>
    <row r="1" spans="1:26" ht="12.75" customHeigh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" customHeight="1" x14ac:dyDescent="0.25">
      <c r="A3" s="1"/>
      <c r="B3" s="43"/>
      <c r="C3" s="43"/>
      <c r="D3" s="44"/>
      <c r="E3" s="44"/>
      <c r="F3" s="44"/>
      <c r="G3" s="44"/>
      <c r="H3" s="44"/>
      <c r="I3" s="44"/>
      <c r="J3" s="44"/>
      <c r="K3" s="44"/>
      <c r="L3" s="44"/>
      <c r="M3" s="45"/>
      <c r="N3" s="45"/>
      <c r="O3" s="46"/>
      <c r="P3" s="46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.75" customHeight="1" x14ac:dyDescent="0.25">
      <c r="A4" s="1"/>
      <c r="B4" s="68" t="s">
        <v>35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8" t="s">
        <v>36</v>
      </c>
      <c r="O4" s="66"/>
      <c r="P4" s="66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48.75" customHeight="1" x14ac:dyDescent="0.25">
      <c r="A5" s="1"/>
      <c r="B5" s="69" t="s">
        <v>33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4"/>
      <c r="R5" s="26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5">
      <c r="A6" s="1"/>
      <c r="B6" s="65" t="s">
        <v>0</v>
      </c>
      <c r="C6" s="65" t="s">
        <v>1</v>
      </c>
      <c r="D6" s="65" t="s">
        <v>2</v>
      </c>
      <c r="E6" s="65" t="s">
        <v>3</v>
      </c>
      <c r="F6" s="65" t="s">
        <v>4</v>
      </c>
      <c r="G6" s="65" t="s">
        <v>5</v>
      </c>
      <c r="H6" s="65" t="s">
        <v>6</v>
      </c>
      <c r="I6" s="65" t="s">
        <v>7</v>
      </c>
      <c r="J6" s="65" t="s">
        <v>8</v>
      </c>
      <c r="K6" s="65" t="s">
        <v>9</v>
      </c>
      <c r="L6" s="65" t="s">
        <v>10</v>
      </c>
      <c r="M6" s="65" t="s">
        <v>11</v>
      </c>
      <c r="N6" s="65" t="s">
        <v>12</v>
      </c>
      <c r="O6" s="65" t="s">
        <v>13</v>
      </c>
      <c r="P6" s="66"/>
      <c r="Q6" s="4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1"/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4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 x14ac:dyDescent="0.25">
      <c r="A8" s="1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4"/>
      <c r="R8" s="1"/>
      <c r="S8" s="1"/>
      <c r="T8" s="1"/>
      <c r="U8" s="1"/>
      <c r="V8" s="1"/>
      <c r="W8" s="1"/>
      <c r="X8" s="1"/>
      <c r="Y8" s="1"/>
      <c r="Z8" s="1"/>
    </row>
    <row r="9" spans="1:26" ht="62.25" customHeight="1" x14ac:dyDescent="0.25">
      <c r="A9" s="1"/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47" t="s">
        <v>14</v>
      </c>
      <c r="P9" s="48" t="s">
        <v>15</v>
      </c>
      <c r="Q9" s="5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5">
      <c r="A10" s="42"/>
      <c r="B10" s="41">
        <v>1</v>
      </c>
      <c r="C10" s="28">
        <v>1</v>
      </c>
      <c r="D10" s="28" t="s">
        <v>16</v>
      </c>
      <c r="E10" s="28" t="s">
        <v>17</v>
      </c>
      <c r="F10" s="28">
        <v>101</v>
      </c>
      <c r="G10" s="29">
        <v>83</v>
      </c>
      <c r="H10" s="29">
        <v>3.06</v>
      </c>
      <c r="I10" s="32">
        <v>0</v>
      </c>
      <c r="J10" s="29">
        <v>14.6</v>
      </c>
      <c r="K10" s="29">
        <f>G10+H10+I10+J10</f>
        <v>100.66</v>
      </c>
      <c r="L10" s="30">
        <f>K10/K$30*L$30</f>
        <v>30.512083198198482</v>
      </c>
      <c r="M10" s="29">
        <f>K10+L10</f>
        <v>131.17208319819849</v>
      </c>
      <c r="N10" s="31">
        <f>M10/M$30*N$30</f>
        <v>43.117913069019764</v>
      </c>
      <c r="O10" s="32">
        <v>1</v>
      </c>
      <c r="P10" s="29"/>
      <c r="Q10" s="6"/>
      <c r="R10" s="27">
        <f>M10+M11+M12+M13</f>
        <v>434.01722660433131</v>
      </c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5">
      <c r="A11" s="42"/>
      <c r="B11" s="41">
        <v>2</v>
      </c>
      <c r="C11" s="28">
        <v>1</v>
      </c>
      <c r="D11" s="28" t="s">
        <v>16</v>
      </c>
      <c r="E11" s="28" t="s">
        <v>18</v>
      </c>
      <c r="F11" s="28">
        <v>102</v>
      </c>
      <c r="G11" s="29">
        <v>57.2</v>
      </c>
      <c r="H11" s="29">
        <v>2.8</v>
      </c>
      <c r="I11" s="32">
        <v>0</v>
      </c>
      <c r="J11" s="29">
        <v>11.6</v>
      </c>
      <c r="K11" s="29">
        <f t="shared" ref="K11:K29" si="0">G11+H11+I11+J11</f>
        <v>71.599999999999994</v>
      </c>
      <c r="L11" s="30">
        <f t="shared" ref="L11:L29" si="1">K11/K$30*L$30</f>
        <v>21.703409070047798</v>
      </c>
      <c r="M11" s="29">
        <f t="shared" ref="M11:M28" si="2">K11+L11</f>
        <v>93.303409070047792</v>
      </c>
      <c r="N11" s="31">
        <f t="shared" ref="N11:N29" si="3">M11/M$30*N$30</f>
        <v>30.670003732781783</v>
      </c>
      <c r="O11" s="32">
        <v>1</v>
      </c>
      <c r="P11" s="29"/>
      <c r="Q11" s="6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5">
      <c r="A12" s="42"/>
      <c r="B12" s="41">
        <v>3</v>
      </c>
      <c r="C12" s="28">
        <v>1</v>
      </c>
      <c r="D12" s="28" t="s">
        <v>16</v>
      </c>
      <c r="E12" s="28" t="s">
        <v>18</v>
      </c>
      <c r="F12" s="28">
        <v>103</v>
      </c>
      <c r="G12" s="29">
        <v>58.18</v>
      </c>
      <c r="H12" s="29">
        <v>3</v>
      </c>
      <c r="I12" s="32">
        <v>0</v>
      </c>
      <c r="J12" s="29">
        <v>7.62</v>
      </c>
      <c r="K12" s="29">
        <f t="shared" si="0"/>
        <v>68.8</v>
      </c>
      <c r="L12" s="30">
        <f t="shared" si="1"/>
        <v>20.854672402504029</v>
      </c>
      <c r="M12" s="29">
        <f t="shared" si="2"/>
        <v>89.654672402504019</v>
      </c>
      <c r="N12" s="31">
        <f t="shared" si="3"/>
        <v>29.470618111946745</v>
      </c>
      <c r="O12" s="32"/>
      <c r="P12" s="32">
        <v>1</v>
      </c>
      <c r="Q12" s="6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25">
      <c r="A13" s="42"/>
      <c r="B13" s="41">
        <v>4</v>
      </c>
      <c r="C13" s="28">
        <v>1</v>
      </c>
      <c r="D13" s="28" t="s">
        <v>16</v>
      </c>
      <c r="E13" s="28" t="s">
        <v>17</v>
      </c>
      <c r="F13" s="28">
        <v>104</v>
      </c>
      <c r="G13" s="29">
        <v>79.180000000000007</v>
      </c>
      <c r="H13" s="29">
        <v>3.34</v>
      </c>
      <c r="I13" s="32">
        <v>0</v>
      </c>
      <c r="J13" s="29">
        <v>9.48</v>
      </c>
      <c r="K13" s="29">
        <f t="shared" si="0"/>
        <v>92.000000000000014</v>
      </c>
      <c r="L13" s="30">
        <f>K13/K$30*L$30</f>
        <v>27.887061933580974</v>
      </c>
      <c r="M13" s="29">
        <f t="shared" si="2"/>
        <v>119.88706193358098</v>
      </c>
      <c r="N13" s="31">
        <f t="shared" si="3"/>
        <v>39.408384684579957</v>
      </c>
      <c r="O13" s="32">
        <v>1</v>
      </c>
      <c r="P13" s="29"/>
      <c r="Q13" s="6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25">
      <c r="A14" s="42"/>
      <c r="B14" s="41">
        <v>5</v>
      </c>
      <c r="C14" s="28">
        <v>1</v>
      </c>
      <c r="D14" s="28" t="s">
        <v>19</v>
      </c>
      <c r="E14" s="28" t="s">
        <v>17</v>
      </c>
      <c r="F14" s="28">
        <v>201</v>
      </c>
      <c r="G14" s="29">
        <v>83</v>
      </c>
      <c r="H14" s="29">
        <v>3.06</v>
      </c>
      <c r="I14" s="32">
        <v>0</v>
      </c>
      <c r="J14" s="29">
        <v>14.6</v>
      </c>
      <c r="K14" s="29">
        <f>G14+H14+I14+J14</f>
        <v>100.66</v>
      </c>
      <c r="L14" s="30">
        <f>K14/K$30*L$30</f>
        <v>30.512083198198482</v>
      </c>
      <c r="M14" s="29">
        <f>K14+L14</f>
        <v>131.17208319819849</v>
      </c>
      <c r="N14" s="31">
        <f>M14/M$30*N$30</f>
        <v>43.117913069019764</v>
      </c>
      <c r="O14" s="32">
        <v>1</v>
      </c>
      <c r="P14" s="29"/>
      <c r="Q14" s="7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5">
      <c r="A15" s="42"/>
      <c r="B15" s="41">
        <v>6</v>
      </c>
      <c r="C15" s="28">
        <v>1</v>
      </c>
      <c r="D15" s="28" t="s">
        <v>19</v>
      </c>
      <c r="E15" s="28" t="s">
        <v>18</v>
      </c>
      <c r="F15" s="28">
        <v>202</v>
      </c>
      <c r="G15" s="29">
        <v>57.2</v>
      </c>
      <c r="H15" s="29">
        <v>2.8</v>
      </c>
      <c r="I15" s="32">
        <v>0</v>
      </c>
      <c r="J15" s="29">
        <v>11.6</v>
      </c>
      <c r="K15" s="29">
        <f t="shared" ref="K15:K17" si="4">G15+H15+I15+J15</f>
        <v>71.599999999999994</v>
      </c>
      <c r="L15" s="30">
        <f t="shared" ref="L15:L17" si="5">K15/K$30*L$30</f>
        <v>21.703409070047798</v>
      </c>
      <c r="M15" s="29">
        <f t="shared" ref="M15:M17" si="6">K15+L15</f>
        <v>93.303409070047792</v>
      </c>
      <c r="N15" s="31">
        <f t="shared" ref="N15:N17" si="7">M15/M$30*N$30</f>
        <v>30.670003732781783</v>
      </c>
      <c r="O15" s="32">
        <v>1</v>
      </c>
      <c r="P15" s="29"/>
      <c r="Q15" s="7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5">
      <c r="A16" s="42"/>
      <c r="B16" s="41">
        <v>7</v>
      </c>
      <c r="C16" s="28">
        <v>1</v>
      </c>
      <c r="D16" s="28" t="s">
        <v>19</v>
      </c>
      <c r="E16" s="28" t="s">
        <v>18</v>
      </c>
      <c r="F16" s="28">
        <v>203</v>
      </c>
      <c r="G16" s="29">
        <v>58.18</v>
      </c>
      <c r="H16" s="29">
        <v>3</v>
      </c>
      <c r="I16" s="32">
        <v>0</v>
      </c>
      <c r="J16" s="29">
        <v>7.62</v>
      </c>
      <c r="K16" s="29">
        <f t="shared" si="4"/>
        <v>68.8</v>
      </c>
      <c r="L16" s="30">
        <f t="shared" si="5"/>
        <v>20.854672402504029</v>
      </c>
      <c r="M16" s="29">
        <f t="shared" si="6"/>
        <v>89.654672402504019</v>
      </c>
      <c r="N16" s="31">
        <f t="shared" si="7"/>
        <v>29.470618111946745</v>
      </c>
      <c r="O16" s="32"/>
      <c r="P16" s="32">
        <v>1</v>
      </c>
      <c r="Q16" s="7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5">
      <c r="A17" s="42"/>
      <c r="B17" s="41">
        <v>8</v>
      </c>
      <c r="C17" s="28">
        <v>1</v>
      </c>
      <c r="D17" s="28" t="s">
        <v>19</v>
      </c>
      <c r="E17" s="28" t="s">
        <v>17</v>
      </c>
      <c r="F17" s="28" t="s">
        <v>37</v>
      </c>
      <c r="G17" s="29">
        <v>79.180000000000007</v>
      </c>
      <c r="H17" s="29">
        <v>3.34</v>
      </c>
      <c r="I17" s="32">
        <v>0</v>
      </c>
      <c r="J17" s="29">
        <v>9.48</v>
      </c>
      <c r="K17" s="29">
        <f t="shared" si="4"/>
        <v>92.000000000000014</v>
      </c>
      <c r="L17" s="30">
        <f>K17/K$30*L$30</f>
        <v>27.887061933580974</v>
      </c>
      <c r="M17" s="29">
        <f t="shared" si="6"/>
        <v>119.88706193358098</v>
      </c>
      <c r="N17" s="31">
        <f t="shared" si="7"/>
        <v>39.408384684579957</v>
      </c>
      <c r="O17" s="32">
        <v>1</v>
      </c>
      <c r="P17" s="29"/>
      <c r="Q17" s="7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5">
      <c r="A18" s="42"/>
      <c r="B18" s="41">
        <v>9</v>
      </c>
      <c r="C18" s="28">
        <v>1</v>
      </c>
      <c r="D18" s="28" t="s">
        <v>20</v>
      </c>
      <c r="E18" s="28" t="s">
        <v>17</v>
      </c>
      <c r="F18" s="28">
        <v>301</v>
      </c>
      <c r="G18" s="29">
        <v>83</v>
      </c>
      <c r="H18" s="29">
        <v>3.06</v>
      </c>
      <c r="I18" s="32">
        <v>0</v>
      </c>
      <c r="J18" s="29">
        <v>14.6</v>
      </c>
      <c r="K18" s="29">
        <f>G18+H18+I18+J18</f>
        <v>100.66</v>
      </c>
      <c r="L18" s="30">
        <f>K18/K$30*L$30</f>
        <v>30.512083198198482</v>
      </c>
      <c r="M18" s="29">
        <f>K18+L18</f>
        <v>131.17208319819849</v>
      </c>
      <c r="N18" s="31">
        <f>M18/M$30*N$30</f>
        <v>43.117913069019764</v>
      </c>
      <c r="O18" s="32">
        <v>1</v>
      </c>
      <c r="P18" s="29"/>
      <c r="Q18" s="7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5">
      <c r="A19" s="42"/>
      <c r="B19" s="41">
        <v>10</v>
      </c>
      <c r="C19" s="28">
        <v>1</v>
      </c>
      <c r="D19" s="28" t="s">
        <v>20</v>
      </c>
      <c r="E19" s="28" t="s">
        <v>18</v>
      </c>
      <c r="F19" s="28">
        <v>302</v>
      </c>
      <c r="G19" s="29">
        <v>57.2</v>
      </c>
      <c r="H19" s="29">
        <v>2.8</v>
      </c>
      <c r="I19" s="32">
        <v>0</v>
      </c>
      <c r="J19" s="29">
        <v>11.6</v>
      </c>
      <c r="K19" s="29">
        <f t="shared" ref="K19:K21" si="8">G19+H19+I19+J19</f>
        <v>71.599999999999994</v>
      </c>
      <c r="L19" s="30">
        <f t="shared" ref="L19:L21" si="9">K19/K$30*L$30</f>
        <v>21.703409070047798</v>
      </c>
      <c r="M19" s="29">
        <f t="shared" ref="M19:M21" si="10">K19+L19</f>
        <v>93.303409070047792</v>
      </c>
      <c r="N19" s="31">
        <f t="shared" ref="N19:N21" si="11">M19/M$30*N$30</f>
        <v>30.670003732781783</v>
      </c>
      <c r="O19" s="32">
        <v>1</v>
      </c>
      <c r="P19" s="29"/>
      <c r="Q19" s="7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5">
      <c r="A20" s="42"/>
      <c r="B20" s="41">
        <v>11</v>
      </c>
      <c r="C20" s="28">
        <v>1</v>
      </c>
      <c r="D20" s="28" t="s">
        <v>20</v>
      </c>
      <c r="E20" s="28" t="s">
        <v>18</v>
      </c>
      <c r="F20" s="28">
        <v>303</v>
      </c>
      <c r="G20" s="29">
        <v>58.18</v>
      </c>
      <c r="H20" s="29">
        <v>3</v>
      </c>
      <c r="I20" s="32">
        <v>0</v>
      </c>
      <c r="J20" s="29">
        <v>7.62</v>
      </c>
      <c r="K20" s="29">
        <f t="shared" si="8"/>
        <v>68.8</v>
      </c>
      <c r="L20" s="30">
        <f t="shared" si="9"/>
        <v>20.854672402504029</v>
      </c>
      <c r="M20" s="29">
        <f t="shared" si="10"/>
        <v>89.654672402504019</v>
      </c>
      <c r="N20" s="31">
        <f t="shared" si="11"/>
        <v>29.470618111946745</v>
      </c>
      <c r="O20" s="32"/>
      <c r="P20" s="32">
        <v>1</v>
      </c>
      <c r="Q20" s="7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5">
      <c r="A21" s="42"/>
      <c r="B21" s="41">
        <v>12</v>
      </c>
      <c r="C21" s="28">
        <v>1</v>
      </c>
      <c r="D21" s="28" t="s">
        <v>20</v>
      </c>
      <c r="E21" s="28" t="s">
        <v>17</v>
      </c>
      <c r="F21" s="28">
        <v>304</v>
      </c>
      <c r="G21" s="29">
        <v>79.180000000000007</v>
      </c>
      <c r="H21" s="29">
        <v>3.34</v>
      </c>
      <c r="I21" s="32">
        <v>0</v>
      </c>
      <c r="J21" s="29">
        <v>9.48</v>
      </c>
      <c r="K21" s="29">
        <f t="shared" si="8"/>
        <v>92.000000000000014</v>
      </c>
      <c r="L21" s="30">
        <f>K21/K$30*L$30</f>
        <v>27.887061933580974</v>
      </c>
      <c r="M21" s="29">
        <f t="shared" si="10"/>
        <v>119.88706193358098</v>
      </c>
      <c r="N21" s="31">
        <f t="shared" si="11"/>
        <v>39.408384684579957</v>
      </c>
      <c r="O21" s="32">
        <v>1</v>
      </c>
      <c r="P21" s="29"/>
      <c r="Q21" s="7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5">
      <c r="A22" s="42"/>
      <c r="B22" s="41">
        <v>13</v>
      </c>
      <c r="C22" s="28">
        <v>1</v>
      </c>
      <c r="D22" s="28" t="s">
        <v>21</v>
      </c>
      <c r="E22" s="28" t="s">
        <v>17</v>
      </c>
      <c r="F22" s="28">
        <v>401</v>
      </c>
      <c r="G22" s="29">
        <v>83</v>
      </c>
      <c r="H22" s="29">
        <v>3.06</v>
      </c>
      <c r="I22" s="32">
        <v>0</v>
      </c>
      <c r="J22" s="29">
        <v>14.6</v>
      </c>
      <c r="K22" s="29">
        <f>G22+H22+I22+J22</f>
        <v>100.66</v>
      </c>
      <c r="L22" s="30">
        <f>K22/K$30*L$30</f>
        <v>30.512083198198482</v>
      </c>
      <c r="M22" s="29">
        <f>K22+L22</f>
        <v>131.17208319819849</v>
      </c>
      <c r="N22" s="31">
        <f>M22/M$30*N$30</f>
        <v>43.117913069019764</v>
      </c>
      <c r="O22" s="32">
        <v>1</v>
      </c>
      <c r="P22" s="29"/>
      <c r="Q22" s="7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5">
      <c r="A23" s="42"/>
      <c r="B23" s="41">
        <v>14</v>
      </c>
      <c r="C23" s="28">
        <v>1</v>
      </c>
      <c r="D23" s="28" t="s">
        <v>21</v>
      </c>
      <c r="E23" s="28" t="s">
        <v>18</v>
      </c>
      <c r="F23" s="28">
        <v>402</v>
      </c>
      <c r="G23" s="29">
        <v>57.2</v>
      </c>
      <c r="H23" s="29">
        <v>2.8</v>
      </c>
      <c r="I23" s="32">
        <v>0</v>
      </c>
      <c r="J23" s="29">
        <v>11.6</v>
      </c>
      <c r="K23" s="29">
        <f t="shared" ref="K23:K25" si="12">G23+H23+I23+J23</f>
        <v>71.599999999999994</v>
      </c>
      <c r="L23" s="30">
        <f t="shared" ref="L23:L25" si="13">K23/K$30*L$30</f>
        <v>21.703409070047798</v>
      </c>
      <c r="M23" s="29">
        <f t="shared" ref="M23:M25" si="14">K23+L23</f>
        <v>93.303409070047792</v>
      </c>
      <c r="N23" s="31">
        <f t="shared" ref="N23:N25" si="15">M23/M$30*N$30</f>
        <v>30.670003732781783</v>
      </c>
      <c r="O23" s="32">
        <v>1</v>
      </c>
      <c r="P23" s="29"/>
      <c r="Q23" s="7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5">
      <c r="A24" s="42"/>
      <c r="B24" s="41">
        <v>15</v>
      </c>
      <c r="C24" s="28">
        <v>1</v>
      </c>
      <c r="D24" s="28" t="s">
        <v>21</v>
      </c>
      <c r="E24" s="28" t="s">
        <v>18</v>
      </c>
      <c r="F24" s="28">
        <v>403</v>
      </c>
      <c r="G24" s="29">
        <v>58.18</v>
      </c>
      <c r="H24" s="29">
        <v>3</v>
      </c>
      <c r="I24" s="32">
        <v>0</v>
      </c>
      <c r="J24" s="29">
        <v>7.62</v>
      </c>
      <c r="K24" s="29">
        <f t="shared" si="12"/>
        <v>68.8</v>
      </c>
      <c r="L24" s="30">
        <f t="shared" si="13"/>
        <v>20.854672402504029</v>
      </c>
      <c r="M24" s="29">
        <f t="shared" si="14"/>
        <v>89.654672402504019</v>
      </c>
      <c r="N24" s="31">
        <f t="shared" si="15"/>
        <v>29.470618111946745</v>
      </c>
      <c r="O24" s="32"/>
      <c r="P24" s="32">
        <v>1</v>
      </c>
      <c r="Q24" s="7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5">
      <c r="A25" s="42"/>
      <c r="B25" s="41">
        <v>16</v>
      </c>
      <c r="C25" s="28">
        <v>1</v>
      </c>
      <c r="D25" s="28" t="s">
        <v>21</v>
      </c>
      <c r="E25" s="28" t="s">
        <v>17</v>
      </c>
      <c r="F25" s="28">
        <v>404</v>
      </c>
      <c r="G25" s="29">
        <v>79.180000000000007</v>
      </c>
      <c r="H25" s="29">
        <v>3.34</v>
      </c>
      <c r="I25" s="32">
        <v>0</v>
      </c>
      <c r="J25" s="29">
        <v>9.48</v>
      </c>
      <c r="K25" s="29">
        <f t="shared" si="12"/>
        <v>92.000000000000014</v>
      </c>
      <c r="L25" s="30">
        <f>K25/K$30*L$30</f>
        <v>27.887061933580974</v>
      </c>
      <c r="M25" s="29">
        <f t="shared" si="14"/>
        <v>119.88706193358098</v>
      </c>
      <c r="N25" s="31">
        <f t="shared" si="15"/>
        <v>39.408384684579957</v>
      </c>
      <c r="O25" s="32">
        <v>1</v>
      </c>
      <c r="P25" s="29"/>
      <c r="Q25" s="7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5">
      <c r="A26" s="42"/>
      <c r="B26" s="41">
        <v>17</v>
      </c>
      <c r="C26" s="28">
        <v>1</v>
      </c>
      <c r="D26" s="28" t="s">
        <v>22</v>
      </c>
      <c r="E26" s="28" t="s">
        <v>18</v>
      </c>
      <c r="F26" s="28">
        <v>501</v>
      </c>
      <c r="G26" s="29">
        <v>67.2</v>
      </c>
      <c r="H26" s="29">
        <v>3.06</v>
      </c>
      <c r="I26" s="32">
        <v>0</v>
      </c>
      <c r="J26" s="29">
        <v>13.75</v>
      </c>
      <c r="K26" s="29">
        <f t="shared" si="0"/>
        <v>84.01</v>
      </c>
      <c r="L26" s="30">
        <f t="shared" si="1"/>
        <v>25.465131228697146</v>
      </c>
      <c r="M26" s="29">
        <f t="shared" si="2"/>
        <v>109.47513122869715</v>
      </c>
      <c r="N26" s="31">
        <f t="shared" si="3"/>
        <v>35.985852145125669</v>
      </c>
      <c r="O26" s="32">
        <v>1</v>
      </c>
      <c r="P26" s="29"/>
      <c r="Q26" s="7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42"/>
      <c r="B27" s="41">
        <v>18</v>
      </c>
      <c r="C27" s="28">
        <v>1</v>
      </c>
      <c r="D27" s="28" t="s">
        <v>22</v>
      </c>
      <c r="E27" s="28" t="s">
        <v>18</v>
      </c>
      <c r="F27" s="28">
        <v>502</v>
      </c>
      <c r="G27" s="29">
        <v>57.2</v>
      </c>
      <c r="H27" s="29">
        <v>2.8</v>
      </c>
      <c r="I27" s="32">
        <v>0</v>
      </c>
      <c r="J27" s="29">
        <v>11.6</v>
      </c>
      <c r="K27" s="29">
        <f t="shared" ref="K27:K28" si="16">G27+H27+I27+J27</f>
        <v>71.599999999999994</v>
      </c>
      <c r="L27" s="30">
        <f t="shared" ref="L27:L28" si="17">K27/K$30*L$30</f>
        <v>21.703409070047798</v>
      </c>
      <c r="M27" s="29">
        <f t="shared" ref="M27:M28" si="18">K27+L27</f>
        <v>93.303409070047792</v>
      </c>
      <c r="N27" s="31">
        <f t="shared" ref="N27:N28" si="19">M27/M$30*N$30</f>
        <v>30.670003732781783</v>
      </c>
      <c r="O27" s="32">
        <v>1</v>
      </c>
      <c r="P27" s="29"/>
      <c r="Q27" s="7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42"/>
      <c r="B28" s="41">
        <v>19</v>
      </c>
      <c r="C28" s="28">
        <v>1</v>
      </c>
      <c r="D28" s="28" t="s">
        <v>22</v>
      </c>
      <c r="E28" s="28" t="s">
        <v>18</v>
      </c>
      <c r="F28" s="28">
        <v>503</v>
      </c>
      <c r="G28" s="29">
        <v>58.18</v>
      </c>
      <c r="H28" s="29">
        <v>3</v>
      </c>
      <c r="I28" s="32">
        <v>0</v>
      </c>
      <c r="J28" s="29">
        <v>7.62</v>
      </c>
      <c r="K28" s="29">
        <f t="shared" si="16"/>
        <v>68.8</v>
      </c>
      <c r="L28" s="30">
        <f t="shared" si="17"/>
        <v>20.854672402504029</v>
      </c>
      <c r="M28" s="29">
        <f t="shared" si="18"/>
        <v>89.654672402504019</v>
      </c>
      <c r="N28" s="31">
        <f t="shared" si="19"/>
        <v>29.470618111946745</v>
      </c>
      <c r="O28" s="32"/>
      <c r="P28" s="32"/>
      <c r="Q28" s="7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42"/>
      <c r="B29" s="41">
        <v>20</v>
      </c>
      <c r="C29" s="28">
        <v>1</v>
      </c>
      <c r="D29" s="28" t="s">
        <v>22</v>
      </c>
      <c r="E29" s="28" t="s">
        <v>34</v>
      </c>
      <c r="F29" s="28">
        <v>504</v>
      </c>
      <c r="G29" s="29">
        <v>66</v>
      </c>
      <c r="H29" s="29">
        <v>3.34</v>
      </c>
      <c r="I29" s="32">
        <v>0</v>
      </c>
      <c r="J29" s="29">
        <v>8.18</v>
      </c>
      <c r="K29" s="29">
        <f t="shared" si="0"/>
        <v>77.52000000000001</v>
      </c>
      <c r="L29" s="30">
        <f t="shared" si="1"/>
        <v>23.497880881426052</v>
      </c>
      <c r="M29" s="29">
        <f>K29+L29</f>
        <v>101.01788088142607</v>
      </c>
      <c r="N29" s="31">
        <f t="shared" si="3"/>
        <v>33.205847616833026</v>
      </c>
      <c r="O29" s="32"/>
      <c r="P29" s="32">
        <v>1</v>
      </c>
      <c r="Q29" s="7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 x14ac:dyDescent="0.25">
      <c r="A30" s="42"/>
      <c r="B30" s="67" t="s">
        <v>23</v>
      </c>
      <c r="C30" s="66"/>
      <c r="D30" s="66"/>
      <c r="E30" s="66"/>
      <c r="F30" s="66"/>
      <c r="G30" s="49">
        <f>SUM(G10:G29)</f>
        <v>1358.8200000000004</v>
      </c>
      <c r="H30" s="49">
        <f>SUM(H10:H29)</f>
        <v>61</v>
      </c>
      <c r="I30" s="50">
        <f>SUM(I10:I28)</f>
        <v>0</v>
      </c>
      <c r="J30" s="49">
        <f>SUM(J10:J29)</f>
        <v>214.35</v>
      </c>
      <c r="K30" s="49">
        <f>SUM(K10:K29)</f>
        <v>1634.1699999999996</v>
      </c>
      <c r="L30" s="49">
        <v>495.35</v>
      </c>
      <c r="M30" s="49">
        <f>K30+L30</f>
        <v>2129.5199999999995</v>
      </c>
      <c r="N30" s="51">
        <v>700</v>
      </c>
      <c r="O30" s="50">
        <v>14</v>
      </c>
      <c r="P30" s="50">
        <v>5</v>
      </c>
      <c r="Q30" s="7"/>
      <c r="R30" s="1"/>
      <c r="S30" s="1"/>
      <c r="T30" s="1"/>
      <c r="U30" s="1"/>
      <c r="V30" s="1"/>
      <c r="W30" s="1"/>
      <c r="X30" s="1"/>
      <c r="Y30" s="1"/>
      <c r="Z30" s="1"/>
    </row>
    <row r="31" spans="1:26" ht="32.25" customHeight="1" x14ac:dyDescent="0.25">
      <c r="A31" s="1"/>
      <c r="B31" s="52"/>
      <c r="C31" s="52"/>
      <c r="D31" s="53"/>
      <c r="E31" s="53"/>
      <c r="F31" s="54"/>
      <c r="G31" s="55"/>
      <c r="H31" s="55"/>
      <c r="I31" s="56"/>
      <c r="J31" s="55"/>
      <c r="K31" s="55"/>
      <c r="L31" s="55"/>
      <c r="M31" s="55"/>
      <c r="N31" s="51" t="s">
        <v>24</v>
      </c>
      <c r="O31" s="57">
        <v>0</v>
      </c>
      <c r="P31" s="57">
        <v>1</v>
      </c>
      <c r="Q31" s="7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25">
      <c r="A32" s="1"/>
      <c r="B32" s="52"/>
      <c r="C32" s="52"/>
      <c r="D32" s="53"/>
      <c r="E32" s="53"/>
      <c r="F32" s="54"/>
      <c r="G32" s="55"/>
      <c r="H32" s="55"/>
      <c r="I32" s="56"/>
      <c r="J32" s="55"/>
      <c r="K32" s="55"/>
      <c r="L32" s="55"/>
      <c r="M32" s="55"/>
      <c r="N32" s="51" t="s">
        <v>25</v>
      </c>
      <c r="O32" s="58">
        <v>14</v>
      </c>
      <c r="P32" s="58">
        <v>6</v>
      </c>
      <c r="Q32" s="7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25">
      <c r="A33" s="1"/>
      <c r="B33" s="8"/>
      <c r="C33" s="9"/>
      <c r="D33" s="7"/>
      <c r="E33" s="7"/>
      <c r="F33" s="10"/>
      <c r="G33" s="11"/>
      <c r="H33" s="11"/>
      <c r="I33" s="12"/>
      <c r="J33" s="11"/>
      <c r="K33" s="11"/>
      <c r="L33" s="11"/>
      <c r="M33" s="11"/>
      <c r="N33" s="13"/>
      <c r="O33" s="12"/>
      <c r="P33" s="14"/>
      <c r="Q33" s="7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25">
      <c r="A34" s="1"/>
      <c r="B34" s="33" t="s">
        <v>26</v>
      </c>
      <c r="C34" s="34"/>
      <c r="D34" s="35"/>
      <c r="E34" s="35"/>
      <c r="F34" s="36"/>
      <c r="G34" s="37"/>
      <c r="H34" s="37"/>
      <c r="I34" s="38"/>
      <c r="J34" s="37"/>
      <c r="K34" s="37"/>
      <c r="L34" s="37"/>
      <c r="M34" s="37"/>
      <c r="N34" s="39"/>
      <c r="O34" s="38"/>
      <c r="P34" s="40"/>
      <c r="Q34" s="7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25">
      <c r="A35" s="1"/>
      <c r="B35" s="59" t="s">
        <v>27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1"/>
      <c r="Q35" s="7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25">
      <c r="A36" s="1"/>
      <c r="B36" s="59" t="s">
        <v>28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1"/>
      <c r="Q36" s="7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25">
      <c r="A37" s="1"/>
      <c r="B37" s="59" t="s">
        <v>29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1"/>
      <c r="Q37" s="7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25">
      <c r="A38" s="1"/>
      <c r="B38" s="59" t="s">
        <v>30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1"/>
      <c r="Q38" s="7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25">
      <c r="A39" s="1"/>
      <c r="B39" s="59" t="s">
        <v>31</v>
      </c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1"/>
      <c r="Q39" s="7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25">
      <c r="A40" s="1"/>
      <c r="B40" s="62" t="s">
        <v>32</v>
      </c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4"/>
      <c r="Q40" s="7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25">
      <c r="A41" s="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7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25">
      <c r="A42" s="1"/>
      <c r="B42" s="15"/>
      <c r="C42" s="15"/>
      <c r="D42" s="16"/>
      <c r="E42" s="16"/>
      <c r="F42" s="17"/>
      <c r="G42" s="18"/>
      <c r="H42" s="18"/>
      <c r="I42" s="19"/>
      <c r="J42" s="18"/>
      <c r="K42" s="18"/>
      <c r="L42" s="18"/>
      <c r="M42" s="18"/>
      <c r="N42" s="20"/>
      <c r="O42" s="19"/>
      <c r="P42" s="22"/>
      <c r="Q42" s="7"/>
      <c r="R42" s="1"/>
      <c r="S42" s="1"/>
      <c r="T42" s="1"/>
      <c r="U42" s="1"/>
      <c r="V42" s="1"/>
      <c r="W42" s="1"/>
      <c r="X42" s="1"/>
      <c r="Y42" s="1"/>
      <c r="Z42" s="1"/>
    </row>
    <row r="43" spans="1:26" ht="24" customHeight="1" x14ac:dyDescent="0.25">
      <c r="A43" s="1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4"/>
      <c r="P43" s="24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4" customHeight="1" x14ac:dyDescent="0.25">
      <c r="A44" s="1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4"/>
      <c r="P44" s="24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4" customHeight="1" x14ac:dyDescent="0.25">
      <c r="A45" s="1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4"/>
      <c r="P45" s="24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4" customHeight="1" x14ac:dyDescent="0.25">
      <c r="A46" s="1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4"/>
      <c r="P46" s="24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4" customHeight="1" x14ac:dyDescent="0.25">
      <c r="A47" s="1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4"/>
      <c r="P47" s="24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4" customHeight="1" x14ac:dyDescent="0.25">
      <c r="A48" s="1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4"/>
      <c r="P48" s="24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4" customHeight="1" x14ac:dyDescent="0.25">
      <c r="A49" s="1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4"/>
      <c r="P49" s="24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4" customHeight="1" x14ac:dyDescent="0.25">
      <c r="A50" s="1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4"/>
      <c r="P50" s="24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25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1"/>
      <c r="P51" s="1"/>
      <c r="Q51" s="1"/>
      <c r="R51" s="25"/>
      <c r="S51" s="25"/>
      <c r="T51" s="25"/>
      <c r="U51" s="25"/>
      <c r="V51" s="25"/>
      <c r="W51" s="25"/>
      <c r="X51" s="25"/>
      <c r="Y51" s="25"/>
      <c r="Z51" s="25"/>
    </row>
    <row r="52" spans="1:26" ht="12.75" customHeight="1" x14ac:dyDescent="0.25">
      <c r="A52" s="25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1"/>
      <c r="P52" s="1"/>
      <c r="Q52" s="1"/>
      <c r="R52" s="25"/>
      <c r="S52" s="25"/>
      <c r="T52" s="25"/>
      <c r="U52" s="25"/>
      <c r="V52" s="25"/>
      <c r="W52" s="25"/>
      <c r="X52" s="25"/>
      <c r="Y52" s="25"/>
      <c r="Z52" s="25"/>
    </row>
    <row r="53" spans="1:26" ht="12.75" customHeight="1" x14ac:dyDescent="0.25">
      <c r="A53" s="25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1"/>
      <c r="P53" s="1"/>
      <c r="Q53" s="1"/>
      <c r="R53" s="25"/>
      <c r="S53" s="25"/>
      <c r="T53" s="25"/>
      <c r="U53" s="25"/>
      <c r="V53" s="25"/>
      <c r="W53" s="25"/>
      <c r="X53" s="25"/>
      <c r="Y53" s="25"/>
      <c r="Z53" s="25"/>
    </row>
    <row r="54" spans="1:26" ht="12.75" customHeight="1" x14ac:dyDescent="0.25">
      <c r="A54" s="25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1"/>
      <c r="P54" s="1"/>
      <c r="Q54" s="1"/>
      <c r="R54" s="25"/>
      <c r="S54" s="25"/>
      <c r="T54" s="25"/>
      <c r="U54" s="25"/>
      <c r="V54" s="25"/>
      <c r="W54" s="25"/>
      <c r="X54" s="25"/>
      <c r="Y54" s="25"/>
      <c r="Z54" s="25"/>
    </row>
    <row r="55" spans="1:26" ht="12.75" customHeight="1" x14ac:dyDescent="0.25">
      <c r="A55" s="25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1"/>
      <c r="P55" s="1"/>
      <c r="Q55" s="1"/>
      <c r="R55" s="25"/>
      <c r="S55" s="25"/>
      <c r="T55" s="25"/>
      <c r="U55" s="25"/>
      <c r="V55" s="25"/>
      <c r="W55" s="25"/>
      <c r="X55" s="25"/>
      <c r="Y55" s="25"/>
      <c r="Z55" s="25"/>
    </row>
    <row r="56" spans="1:26" ht="12.75" customHeight="1" x14ac:dyDescent="0.25">
      <c r="A56" s="25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1"/>
      <c r="P56" s="1"/>
      <c r="Q56" s="1"/>
      <c r="R56" s="25"/>
      <c r="S56" s="25"/>
      <c r="T56" s="25"/>
      <c r="U56" s="25"/>
      <c r="V56" s="25"/>
      <c r="W56" s="25"/>
      <c r="X56" s="25"/>
      <c r="Y56" s="25"/>
      <c r="Z56" s="25"/>
    </row>
    <row r="57" spans="1:26" ht="12.75" customHeight="1" x14ac:dyDescent="0.25">
      <c r="A57" s="25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1"/>
      <c r="P57" s="1"/>
      <c r="Q57" s="1"/>
      <c r="R57" s="25"/>
      <c r="S57" s="25"/>
      <c r="T57" s="25"/>
      <c r="U57" s="25"/>
      <c r="V57" s="25"/>
      <c r="W57" s="25"/>
      <c r="X57" s="25"/>
      <c r="Y57" s="25"/>
      <c r="Z57" s="25"/>
    </row>
    <row r="58" spans="1:26" ht="12.75" customHeight="1" x14ac:dyDescent="0.25">
      <c r="A58" s="25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1"/>
      <c r="P58" s="1"/>
      <c r="Q58" s="1"/>
      <c r="R58" s="25"/>
      <c r="S58" s="25"/>
      <c r="T58" s="25"/>
      <c r="U58" s="25"/>
      <c r="V58" s="25"/>
      <c r="W58" s="25"/>
      <c r="X58" s="25"/>
      <c r="Y58" s="25"/>
      <c r="Z58" s="25"/>
    </row>
    <row r="59" spans="1:26" ht="12.75" customHeight="1" x14ac:dyDescent="0.25">
      <c r="A59" s="25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1"/>
      <c r="P59" s="1"/>
      <c r="Q59" s="1"/>
      <c r="R59" s="25"/>
      <c r="S59" s="25"/>
      <c r="T59" s="25"/>
      <c r="U59" s="25"/>
      <c r="V59" s="25"/>
      <c r="W59" s="25"/>
      <c r="X59" s="25"/>
      <c r="Y59" s="25"/>
      <c r="Z59" s="25"/>
    </row>
    <row r="60" spans="1:26" ht="12.75" customHeight="1" x14ac:dyDescent="0.25">
      <c r="A60" s="25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1"/>
      <c r="P60" s="1"/>
      <c r="Q60" s="1"/>
      <c r="R60" s="25"/>
      <c r="S60" s="25"/>
      <c r="T60" s="25"/>
      <c r="U60" s="25"/>
      <c r="V60" s="25"/>
      <c r="W60" s="25"/>
      <c r="X60" s="25"/>
      <c r="Y60" s="25"/>
      <c r="Z60" s="25"/>
    </row>
    <row r="61" spans="1:26" ht="12.75" customHeight="1" x14ac:dyDescent="0.25">
      <c r="A61" s="25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1"/>
      <c r="P61" s="1"/>
      <c r="Q61" s="1"/>
      <c r="R61" s="25"/>
      <c r="S61" s="25"/>
      <c r="T61" s="25"/>
      <c r="U61" s="25"/>
      <c r="V61" s="25"/>
      <c r="W61" s="25"/>
      <c r="X61" s="25"/>
      <c r="Y61" s="25"/>
      <c r="Z61" s="25"/>
    </row>
    <row r="62" spans="1:26" ht="12.75" customHeight="1" x14ac:dyDescent="0.25">
      <c r="A62" s="1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1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1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1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1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1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1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1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1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1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1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1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1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5">
      <c r="A75" s="1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5">
      <c r="A76" s="1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1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5">
      <c r="A78" s="1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1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5">
      <c r="A80" s="1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5">
      <c r="A81" s="1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5">
      <c r="A82" s="1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5">
      <c r="A83" s="1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5">
      <c r="A84" s="1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5">
      <c r="A85" s="1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1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1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1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5">
      <c r="A89" s="1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5">
      <c r="A90" s="1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1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1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5">
      <c r="A93" s="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5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5">
      <c r="A97" s="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5">
      <c r="A993" s="1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5">
      <c r="A994" s="1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5">
      <c r="A995" s="1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5">
      <c r="A996" s="1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5">
      <c r="A997" s="1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25">
      <c r="A998" s="1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25">
      <c r="A999" s="1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25">
      <c r="A1000" s="1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2.75" customHeight="1" x14ac:dyDescent="0.25">
      <c r="A1001" s="1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2.75" customHeight="1" x14ac:dyDescent="0.25">
      <c r="A1002" s="1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2.75" customHeight="1" x14ac:dyDescent="0.25">
      <c r="A1003" s="1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2.75" customHeight="1" x14ac:dyDescent="0.25">
      <c r="A1004" s="1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2.75" customHeight="1" x14ac:dyDescent="0.25">
      <c r="A1005" s="1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</sheetData>
  <mergeCells count="24">
    <mergeCell ref="B4:M4"/>
    <mergeCell ref="N4:P4"/>
    <mergeCell ref="B5:P5"/>
    <mergeCell ref="B6:B9"/>
    <mergeCell ref="C6:C9"/>
    <mergeCell ref="D6:D9"/>
    <mergeCell ref="E6:E9"/>
    <mergeCell ref="H6:H9"/>
    <mergeCell ref="I6:I9"/>
    <mergeCell ref="J6:J9"/>
    <mergeCell ref="K6:K9"/>
    <mergeCell ref="L6:L9"/>
    <mergeCell ref="B39:P39"/>
    <mergeCell ref="B40:P40"/>
    <mergeCell ref="F6:F9"/>
    <mergeCell ref="G6:G9"/>
    <mergeCell ref="B30:F30"/>
    <mergeCell ref="B35:P35"/>
    <mergeCell ref="B36:P36"/>
    <mergeCell ref="B37:P37"/>
    <mergeCell ref="B38:P38"/>
    <mergeCell ref="M6:M9"/>
    <mergeCell ref="N6:N9"/>
    <mergeCell ref="O6:P8"/>
  </mergeCells>
  <phoneticPr fontId="11" type="noConversion"/>
  <printOptions gridLines="1"/>
  <pageMargins left="0.39370078740157483" right="0.39370078740157483" top="0.55118110236220474" bottom="0.39370078740157483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RERA Carpet Area </vt:lpstr>
      <vt:lpstr>Sheet1</vt:lpstr>
      <vt:lpstr>'RERA Carpet Area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2026-05-02T07:21:24Z</cp:lastPrinted>
  <dcterms:created xsi:type="dcterms:W3CDTF">2015-06-05T18:17:20Z</dcterms:created>
  <dcterms:modified xsi:type="dcterms:W3CDTF">2026-05-02T09:22:24Z</dcterms:modified>
</cp:coreProperties>
</file>