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\AE Apartments\RERA\"/>
    </mc:Choice>
  </mc:AlternateContent>
  <xr:revisionPtr revIDLastSave="0" documentId="13_ncr:1_{38FD8495-89FC-441A-8E85-A2689F729CD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4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6" i="1" l="1"/>
  <c r="M26" i="1"/>
  <c r="L26" i="1"/>
  <c r="F25" i="1" l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E9" i="1" l="1"/>
  <c r="E6" i="1"/>
  <c r="E7" i="1" l="1"/>
  <c r="F9" i="1"/>
  <c r="F8" i="1"/>
  <c r="F7" i="1"/>
  <c r="F6" i="1"/>
  <c r="E8" i="1"/>
  <c r="G26" i="1"/>
  <c r="F26" i="1" l="1"/>
  <c r="E26" i="1"/>
  <c r="I7" i="1" s="1"/>
  <c r="I21" i="1" l="1"/>
  <c r="I13" i="1"/>
  <c r="I25" i="1"/>
  <c r="I17" i="1"/>
  <c r="I15" i="1"/>
  <c r="I14" i="1"/>
  <c r="I22" i="1"/>
  <c r="I12" i="1"/>
  <c r="I20" i="1"/>
  <c r="I10" i="1"/>
  <c r="I18" i="1"/>
  <c r="I23" i="1"/>
  <c r="I19" i="1"/>
  <c r="I16" i="1"/>
  <c r="I24" i="1"/>
  <c r="I11" i="1"/>
  <c r="I9" i="1"/>
  <c r="I6" i="1"/>
  <c r="I8" i="1"/>
  <c r="H25" i="1"/>
  <c r="J25" i="1" s="1"/>
  <c r="H24" i="1"/>
  <c r="H23" i="1"/>
  <c r="H22" i="1"/>
  <c r="H21" i="1"/>
  <c r="J21" i="1" s="1"/>
  <c r="H20" i="1"/>
  <c r="J20" i="1" s="1"/>
  <c r="H19" i="1"/>
  <c r="H18" i="1"/>
  <c r="J18" i="1" s="1"/>
  <c r="H17" i="1"/>
  <c r="J17" i="1" s="1"/>
  <c r="H16" i="1"/>
  <c r="H15" i="1"/>
  <c r="H14" i="1"/>
  <c r="H13" i="1"/>
  <c r="J13" i="1" s="1"/>
  <c r="H12" i="1"/>
  <c r="H11" i="1"/>
  <c r="H10" i="1"/>
  <c r="H9" i="1"/>
  <c r="J9" i="1" s="1"/>
  <c r="H8" i="1"/>
  <c r="H7" i="1"/>
  <c r="J7" i="1" s="1"/>
  <c r="H6" i="1"/>
  <c r="J22" i="1" l="1"/>
  <c r="J8" i="1"/>
  <c r="J24" i="1"/>
  <c r="J11" i="1"/>
  <c r="J15" i="1"/>
  <c r="J19" i="1"/>
  <c r="J23" i="1"/>
  <c r="I26" i="1"/>
  <c r="J6" i="1"/>
  <c r="J10" i="1"/>
  <c r="J14" i="1"/>
  <c r="J12" i="1"/>
  <c r="J16" i="1"/>
  <c r="H26" i="1"/>
  <c r="J26" i="1" l="1"/>
</calcChain>
</file>

<file path=xl/sharedStrings.xml><?xml version="1.0" encoding="utf-8"?>
<sst xmlns="http://schemas.openxmlformats.org/spreadsheetml/2006/main" count="56" uniqueCount="23">
  <si>
    <t>exclusive verandha/utility /service/open terrace (sq.m)</t>
  </si>
  <si>
    <t>proportionate common area (sq.m)</t>
  </si>
  <si>
    <t xml:space="preserve">covered </t>
  </si>
  <si>
    <t xml:space="preserve">open </t>
  </si>
  <si>
    <t xml:space="preserve">First </t>
  </si>
  <si>
    <t xml:space="preserve">Third </t>
  </si>
  <si>
    <t xml:space="preserve">Fourth </t>
  </si>
  <si>
    <t xml:space="preserve">Fifth </t>
  </si>
  <si>
    <t xml:space="preserve">Second </t>
  </si>
  <si>
    <t>TOTAL</t>
  </si>
  <si>
    <t>UDS Land area (sq.m)</t>
  </si>
  <si>
    <t>CARPET AREA STATEMENT</t>
  </si>
  <si>
    <t>2.5 BHK</t>
  </si>
  <si>
    <t>S.NO</t>
  </si>
  <si>
    <t>FLOOR</t>
  </si>
  <si>
    <t>FLAT NO</t>
  </si>
  <si>
    <t>TYPE</t>
  </si>
  <si>
    <t xml:space="preserve">2.0 BHK </t>
  </si>
  <si>
    <t>RERA carpet area sec 2(k) sq.m</t>
  </si>
  <si>
    <t>EXCLUSIVE BALCONY    (sq.m)</t>
  </si>
  <si>
    <t>TOTAL AREA [Sq.m]</t>
  </si>
  <si>
    <t>CAR PARKING [Nos]</t>
  </si>
  <si>
    <t>PROPOSED APARTMENTS AT PLOT NO:25&amp;26,CHOWDRY NAGAR MAIN ROAD,VALASARAVAKKAM,CHENNAI-600087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</si>
</sst>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2" fillId="0" borderId="0" xfId="0" applyFont="1" applyAlignment="1"/>
    <xf numFmtId="0" fontId="2" fillId="0" borderId="0" xfId="0" applyFont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/>
    </xf>
    <xf numFmtId="2" fontId="5" fillId="0" borderId="0" xfId="0" applyNumberFormat="1" applyFont="1"/>
    <xf numFmtId="0" fontId="2" fillId="0" borderId="1" xfId="0" applyFont="1" applyBorder="1" applyAlignment="1">
      <alignment horizontal="center"/>
    </xf>
    <xf numFmtId="1" fontId="0" fillId="0" borderId="0" xfId="0" applyNumberFormat="1"/>
    <xf numFmtId="2" fontId="4" fillId="0" borderId="0" xfId="0" applyNumberFormat="1" applyFont="1" applyFill="1" applyBorder="1" applyAlignment="1">
      <alignment horizontal="center"/>
    </xf>
    <xf numFmtId="2" fontId="4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2" fontId="4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3"/>
  <sheetViews>
    <sheetView tabSelected="1" zoomScale="70" zoomScaleNormal="70" workbookViewId="0">
      <selection activeCell="W21" sqref="W21"/>
    </sheetView>
  </sheetViews>
  <sheetFormatPr defaultColWidth="11" defaultRowHeight="15.6" x14ac:dyDescent="0.3"/>
  <cols>
    <col min="1" max="1" width="5.8984375" customWidth="1"/>
    <col min="2" max="2" width="8.69921875" customWidth="1"/>
    <col min="3" max="3" width="10.69921875" style="2" customWidth="1"/>
    <col min="4" max="4" width="9" customWidth="1"/>
    <col min="5" max="5" width="11.5" style="4" customWidth="1"/>
    <col min="6" max="6" width="12.19921875" style="4" customWidth="1"/>
    <col min="7" max="7" width="17.59765625" style="4" customWidth="1"/>
    <col min="8" max="8" width="10.19921875" style="14" customWidth="1"/>
    <col min="9" max="9" width="16" style="3" customWidth="1"/>
    <col min="10" max="10" width="11" style="12"/>
    <col min="11" max="11" width="11" style="4"/>
    <col min="19" max="19" width="11" style="4"/>
  </cols>
  <sheetData>
    <row r="1" spans="1:24" ht="18" x14ac:dyDescent="0.35">
      <c r="A1" s="26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8"/>
      <c r="N1" s="5"/>
      <c r="O1" s="5"/>
      <c r="P1" s="5"/>
      <c r="Q1" s="1"/>
      <c r="R1" s="1"/>
    </row>
    <row r="2" spans="1:24" ht="27.9" customHeight="1" x14ac:dyDescent="0.3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1"/>
      <c r="N2" s="5"/>
      <c r="O2" s="5"/>
      <c r="P2" s="5"/>
      <c r="Q2" s="1"/>
      <c r="R2" s="1"/>
    </row>
    <row r="3" spans="1:24" ht="27.9" customHeight="1" x14ac:dyDescent="0.35">
      <c r="A3" s="37" t="s">
        <v>22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  <c r="N3" s="5"/>
      <c r="O3" s="5"/>
      <c r="P3" s="5"/>
      <c r="Q3" s="1"/>
      <c r="R3" s="1"/>
    </row>
    <row r="4" spans="1:24" ht="56.1" customHeight="1" x14ac:dyDescent="0.35">
      <c r="A4" s="32" t="s">
        <v>13</v>
      </c>
      <c r="B4" s="32" t="s">
        <v>14</v>
      </c>
      <c r="C4" s="32" t="s">
        <v>15</v>
      </c>
      <c r="D4" s="32" t="s">
        <v>16</v>
      </c>
      <c r="E4" s="34" t="s">
        <v>18</v>
      </c>
      <c r="F4" s="22" t="s">
        <v>19</v>
      </c>
      <c r="G4" s="22" t="s">
        <v>0</v>
      </c>
      <c r="H4" s="22" t="s">
        <v>9</v>
      </c>
      <c r="I4" s="20" t="s">
        <v>1</v>
      </c>
      <c r="J4" s="35" t="s">
        <v>20</v>
      </c>
      <c r="K4" s="22" t="s">
        <v>10</v>
      </c>
      <c r="L4" s="24" t="s">
        <v>21</v>
      </c>
      <c r="M4" s="25"/>
      <c r="N4" s="6"/>
      <c r="O4" s="6"/>
      <c r="P4" s="6"/>
    </row>
    <row r="5" spans="1:24" ht="26.1" customHeight="1" x14ac:dyDescent="0.35">
      <c r="A5" s="33"/>
      <c r="B5" s="33"/>
      <c r="C5" s="33"/>
      <c r="D5" s="33"/>
      <c r="E5" s="34"/>
      <c r="F5" s="23"/>
      <c r="G5" s="23"/>
      <c r="H5" s="23"/>
      <c r="I5" s="18">
        <v>272.47000000000003</v>
      </c>
      <c r="J5" s="36"/>
      <c r="K5" s="23"/>
      <c r="L5" s="21" t="s">
        <v>2</v>
      </c>
      <c r="M5" s="21" t="s">
        <v>3</v>
      </c>
      <c r="N5" s="6"/>
      <c r="P5" s="4"/>
    </row>
    <row r="6" spans="1:24" ht="18" x14ac:dyDescent="0.35">
      <c r="A6" s="7">
        <v>1</v>
      </c>
      <c r="B6" s="7" t="s">
        <v>4</v>
      </c>
      <c r="C6" s="7">
        <v>101</v>
      </c>
      <c r="D6" s="13" t="s">
        <v>12</v>
      </c>
      <c r="E6" s="8">
        <f>944.4/10.764</f>
        <v>87.736900780379045</v>
      </c>
      <c r="F6" s="8">
        <f>34.4/10.764</f>
        <v>3.1958379784466739</v>
      </c>
      <c r="G6" s="8">
        <v>0</v>
      </c>
      <c r="H6" s="10">
        <f>+E6+F6+G6</f>
        <v>90.932738758825721</v>
      </c>
      <c r="I6" s="8">
        <f>(+E6/E$26)*I$5</f>
        <v>14.821338478818076</v>
      </c>
      <c r="J6" s="10">
        <f>+H6+I6</f>
        <v>105.7540772376438</v>
      </c>
      <c r="K6" s="8">
        <v>418.46</v>
      </c>
      <c r="L6" s="7">
        <v>1</v>
      </c>
      <c r="M6" s="7"/>
      <c r="N6" s="6"/>
      <c r="P6" s="4"/>
      <c r="X6" s="16"/>
    </row>
    <row r="7" spans="1:24" ht="18" x14ac:dyDescent="0.35">
      <c r="A7" s="7">
        <v>2</v>
      </c>
      <c r="B7" s="7" t="s">
        <v>4</v>
      </c>
      <c r="C7" s="7">
        <v>102</v>
      </c>
      <c r="D7" s="13" t="s">
        <v>12</v>
      </c>
      <c r="E7" s="8">
        <f>912/10.764</f>
        <v>84.726867335563</v>
      </c>
      <c r="F7" s="8">
        <f>32.4/10.764</f>
        <v>3.0100334448160537</v>
      </c>
      <c r="G7" s="8">
        <v>0</v>
      </c>
      <c r="H7" s="10">
        <f t="shared" ref="H7:H25" si="0">+E7+F7+G7</f>
        <v>87.736900780379059</v>
      </c>
      <c r="I7" s="8">
        <f t="shared" ref="I7:I25" si="1">(+E7/E$26)*I$5</f>
        <v>14.312855456037786</v>
      </c>
      <c r="J7" s="10">
        <f t="shared" ref="J7:J26" si="2">+H7+I7</f>
        <v>102.04975623641684</v>
      </c>
      <c r="K7" s="8">
        <v>402.43</v>
      </c>
      <c r="L7" s="7">
        <v>1</v>
      </c>
      <c r="M7" s="7"/>
      <c r="N7" s="6"/>
      <c r="P7" s="4"/>
      <c r="X7" s="16"/>
    </row>
    <row r="8" spans="1:24" ht="18" x14ac:dyDescent="0.35">
      <c r="A8" s="7">
        <v>3</v>
      </c>
      <c r="B8" s="7" t="s">
        <v>4</v>
      </c>
      <c r="C8" s="7">
        <v>103</v>
      </c>
      <c r="D8" s="13" t="s">
        <v>12</v>
      </c>
      <c r="E8" s="8">
        <f>858.4/10.764</f>
        <v>79.747305834262363</v>
      </c>
      <c r="F8" s="8">
        <f>32.4/10.764</f>
        <v>3.0100334448160537</v>
      </c>
      <c r="G8" s="8">
        <v>0</v>
      </c>
      <c r="H8" s="10">
        <f t="shared" si="0"/>
        <v>82.757339279078423</v>
      </c>
      <c r="I8" s="8">
        <f t="shared" si="1"/>
        <v>13.471661319586442</v>
      </c>
      <c r="J8" s="10">
        <f t="shared" si="2"/>
        <v>96.229000598664868</v>
      </c>
      <c r="K8" s="8">
        <v>382.31</v>
      </c>
      <c r="L8" s="7"/>
      <c r="M8" s="7">
        <v>1</v>
      </c>
      <c r="N8" s="6"/>
      <c r="P8" s="4"/>
      <c r="X8" s="16"/>
    </row>
    <row r="9" spans="1:24" ht="18" x14ac:dyDescent="0.35">
      <c r="A9" s="7">
        <v>4</v>
      </c>
      <c r="B9" s="7" t="s">
        <v>4</v>
      </c>
      <c r="C9" s="7">
        <v>104</v>
      </c>
      <c r="D9" s="15" t="s">
        <v>17</v>
      </c>
      <c r="E9" s="8">
        <f>757.5/10.764</f>
        <v>70.373467112597552</v>
      </c>
      <c r="F9" s="8">
        <f>72.3/10.764</f>
        <v>6.7168338907469343</v>
      </c>
      <c r="G9" s="8">
        <v>0</v>
      </c>
      <c r="H9" s="10">
        <f t="shared" si="0"/>
        <v>77.090301003344493</v>
      </c>
      <c r="I9" s="8">
        <f t="shared" si="1"/>
        <v>11.8881447455577</v>
      </c>
      <c r="J9" s="10">
        <f t="shared" si="2"/>
        <v>88.978445748902189</v>
      </c>
      <c r="K9" s="8">
        <v>356.39</v>
      </c>
      <c r="L9" s="7">
        <v>1</v>
      </c>
      <c r="M9" s="7"/>
      <c r="N9" s="6"/>
      <c r="P9" s="4"/>
      <c r="X9" s="16"/>
    </row>
    <row r="10" spans="1:24" ht="18" x14ac:dyDescent="0.35">
      <c r="A10" s="7">
        <v>5</v>
      </c>
      <c r="B10" s="7" t="s">
        <v>8</v>
      </c>
      <c r="C10" s="7">
        <v>201</v>
      </c>
      <c r="D10" s="15" t="s">
        <v>12</v>
      </c>
      <c r="E10" s="8">
        <f>944.4/10.764</f>
        <v>87.736900780379045</v>
      </c>
      <c r="F10" s="8">
        <f>34.4/10.764</f>
        <v>3.1958379784466739</v>
      </c>
      <c r="G10" s="8">
        <v>0</v>
      </c>
      <c r="H10" s="10">
        <f t="shared" si="0"/>
        <v>90.932738758825721</v>
      </c>
      <c r="I10" s="8">
        <f t="shared" si="1"/>
        <v>14.821338478818076</v>
      </c>
      <c r="J10" s="10">
        <f t="shared" si="2"/>
        <v>105.7540772376438</v>
      </c>
      <c r="K10" s="8">
        <v>418.46</v>
      </c>
      <c r="L10" s="7"/>
      <c r="M10" s="7">
        <v>1</v>
      </c>
      <c r="N10" s="6"/>
      <c r="P10" s="4"/>
      <c r="X10" s="16"/>
    </row>
    <row r="11" spans="1:24" ht="18" x14ac:dyDescent="0.35">
      <c r="A11" s="7">
        <v>6</v>
      </c>
      <c r="B11" s="7" t="s">
        <v>8</v>
      </c>
      <c r="C11" s="7">
        <v>202</v>
      </c>
      <c r="D11" s="15" t="s">
        <v>12</v>
      </c>
      <c r="E11" s="8">
        <f>912/10.764</f>
        <v>84.726867335563</v>
      </c>
      <c r="F11" s="8">
        <f>32.4/10.764</f>
        <v>3.0100334448160537</v>
      </c>
      <c r="G11" s="8">
        <v>0</v>
      </c>
      <c r="H11" s="10">
        <f t="shared" si="0"/>
        <v>87.736900780379059</v>
      </c>
      <c r="I11" s="8">
        <f t="shared" si="1"/>
        <v>14.312855456037786</v>
      </c>
      <c r="J11" s="10">
        <f t="shared" si="2"/>
        <v>102.04975623641684</v>
      </c>
      <c r="K11" s="8">
        <v>402.43</v>
      </c>
      <c r="L11" s="7">
        <v>1</v>
      </c>
      <c r="M11" s="7"/>
      <c r="N11" s="6"/>
      <c r="O11" s="12"/>
      <c r="P11" s="4"/>
      <c r="R11" s="12"/>
      <c r="W11" s="12"/>
      <c r="X11" s="16"/>
    </row>
    <row r="12" spans="1:24" ht="18" x14ac:dyDescent="0.35">
      <c r="A12" s="7">
        <v>7</v>
      </c>
      <c r="B12" s="7" t="s">
        <v>8</v>
      </c>
      <c r="C12" s="7">
        <v>203</v>
      </c>
      <c r="D12" s="15" t="s">
        <v>12</v>
      </c>
      <c r="E12" s="8">
        <f>858.4/10.764</f>
        <v>79.747305834262363</v>
      </c>
      <c r="F12" s="8">
        <f>32.4/10.764</f>
        <v>3.0100334448160537</v>
      </c>
      <c r="G12" s="8">
        <v>0</v>
      </c>
      <c r="H12" s="10">
        <f t="shared" si="0"/>
        <v>82.757339279078423</v>
      </c>
      <c r="I12" s="8">
        <f t="shared" si="1"/>
        <v>13.471661319586442</v>
      </c>
      <c r="J12" s="10">
        <f t="shared" si="2"/>
        <v>96.229000598664868</v>
      </c>
      <c r="K12" s="8">
        <v>382.31</v>
      </c>
      <c r="L12" s="7"/>
      <c r="M12" s="7">
        <v>1</v>
      </c>
      <c r="N12" s="6"/>
      <c r="P12" s="4"/>
      <c r="X12" s="16"/>
    </row>
    <row r="13" spans="1:24" ht="18" x14ac:dyDescent="0.35">
      <c r="A13" s="7">
        <v>8</v>
      </c>
      <c r="B13" s="7" t="s">
        <v>8</v>
      </c>
      <c r="C13" s="7">
        <v>204</v>
      </c>
      <c r="D13" s="15" t="s">
        <v>17</v>
      </c>
      <c r="E13" s="8">
        <f>757.5/10.764</f>
        <v>70.373467112597552</v>
      </c>
      <c r="F13" s="8">
        <f>72.3/10.764</f>
        <v>6.7168338907469343</v>
      </c>
      <c r="G13" s="8">
        <v>0</v>
      </c>
      <c r="H13" s="10">
        <f t="shared" si="0"/>
        <v>77.090301003344493</v>
      </c>
      <c r="I13" s="8">
        <f t="shared" si="1"/>
        <v>11.8881447455577</v>
      </c>
      <c r="J13" s="10">
        <f t="shared" si="2"/>
        <v>88.978445748902189</v>
      </c>
      <c r="K13" s="8">
        <v>356.39</v>
      </c>
      <c r="L13" s="7">
        <v>1</v>
      </c>
      <c r="M13" s="7"/>
      <c r="N13" s="6"/>
      <c r="P13" s="4"/>
      <c r="X13" s="16"/>
    </row>
    <row r="14" spans="1:24" ht="18" x14ac:dyDescent="0.35">
      <c r="A14" s="7">
        <v>9</v>
      </c>
      <c r="B14" s="7" t="s">
        <v>5</v>
      </c>
      <c r="C14" s="7">
        <v>301</v>
      </c>
      <c r="D14" s="15" t="s">
        <v>12</v>
      </c>
      <c r="E14" s="8">
        <f>944.4/10.764</f>
        <v>87.736900780379045</v>
      </c>
      <c r="F14" s="8">
        <f>34.4/10.764</f>
        <v>3.1958379784466739</v>
      </c>
      <c r="G14" s="8">
        <v>0</v>
      </c>
      <c r="H14" s="10">
        <f t="shared" si="0"/>
        <v>90.932738758825721</v>
      </c>
      <c r="I14" s="8">
        <f t="shared" si="1"/>
        <v>14.821338478818076</v>
      </c>
      <c r="J14" s="10">
        <f t="shared" si="2"/>
        <v>105.7540772376438</v>
      </c>
      <c r="K14" s="8">
        <v>418.46</v>
      </c>
      <c r="L14" s="7">
        <v>1</v>
      </c>
      <c r="M14" s="7"/>
      <c r="N14" s="6"/>
      <c r="P14" s="4"/>
      <c r="X14" s="16"/>
    </row>
    <row r="15" spans="1:24" ht="18" x14ac:dyDescent="0.35">
      <c r="A15" s="7">
        <v>10</v>
      </c>
      <c r="B15" s="7" t="s">
        <v>5</v>
      </c>
      <c r="C15" s="7">
        <v>302</v>
      </c>
      <c r="D15" s="15" t="s">
        <v>12</v>
      </c>
      <c r="E15" s="8">
        <f>912/10.764</f>
        <v>84.726867335563</v>
      </c>
      <c r="F15" s="8">
        <f>32.4/10.764</f>
        <v>3.0100334448160537</v>
      </c>
      <c r="G15" s="8">
        <v>0</v>
      </c>
      <c r="H15" s="10">
        <f t="shared" si="0"/>
        <v>87.736900780379059</v>
      </c>
      <c r="I15" s="8">
        <f t="shared" si="1"/>
        <v>14.312855456037786</v>
      </c>
      <c r="J15" s="10">
        <f t="shared" si="2"/>
        <v>102.04975623641684</v>
      </c>
      <c r="K15" s="8">
        <v>402.43</v>
      </c>
      <c r="L15" s="7">
        <v>1</v>
      </c>
      <c r="M15" s="7"/>
      <c r="N15" s="6"/>
      <c r="O15" s="12"/>
      <c r="P15" s="4"/>
      <c r="R15" s="12"/>
      <c r="W15" s="12"/>
      <c r="X15" s="16"/>
    </row>
    <row r="16" spans="1:24" ht="18" x14ac:dyDescent="0.35">
      <c r="A16" s="7">
        <v>11</v>
      </c>
      <c r="B16" s="7" t="s">
        <v>5</v>
      </c>
      <c r="C16" s="7">
        <v>303</v>
      </c>
      <c r="D16" s="15" t="s">
        <v>12</v>
      </c>
      <c r="E16" s="8">
        <f>858.4/10.764</f>
        <v>79.747305834262363</v>
      </c>
      <c r="F16" s="8">
        <f>32.4/10.764</f>
        <v>3.0100334448160537</v>
      </c>
      <c r="G16" s="8">
        <v>0</v>
      </c>
      <c r="H16" s="10">
        <f t="shared" si="0"/>
        <v>82.757339279078423</v>
      </c>
      <c r="I16" s="8">
        <f t="shared" si="1"/>
        <v>13.471661319586442</v>
      </c>
      <c r="J16" s="10">
        <f t="shared" si="2"/>
        <v>96.229000598664868</v>
      </c>
      <c r="K16" s="8">
        <v>382.31</v>
      </c>
      <c r="L16" s="7">
        <v>1</v>
      </c>
      <c r="M16" s="7"/>
      <c r="N16" s="6"/>
      <c r="O16" s="12"/>
      <c r="P16" s="4"/>
      <c r="R16" s="12"/>
      <c r="W16" s="12"/>
      <c r="X16" s="16"/>
    </row>
    <row r="17" spans="1:24" ht="18" x14ac:dyDescent="0.35">
      <c r="A17" s="7">
        <v>12</v>
      </c>
      <c r="B17" s="7" t="s">
        <v>5</v>
      </c>
      <c r="C17" s="7">
        <v>304</v>
      </c>
      <c r="D17" s="15" t="s">
        <v>17</v>
      </c>
      <c r="E17" s="8">
        <f>757.5/10.764</f>
        <v>70.373467112597552</v>
      </c>
      <c r="F17" s="8">
        <f>72.3/10.764</f>
        <v>6.7168338907469343</v>
      </c>
      <c r="G17" s="8">
        <v>0</v>
      </c>
      <c r="H17" s="10">
        <f t="shared" si="0"/>
        <v>77.090301003344493</v>
      </c>
      <c r="I17" s="8">
        <f t="shared" si="1"/>
        <v>11.8881447455577</v>
      </c>
      <c r="J17" s="10">
        <f t="shared" si="2"/>
        <v>88.978445748902189</v>
      </c>
      <c r="K17" s="8">
        <v>356.39</v>
      </c>
      <c r="L17" s="7">
        <v>1</v>
      </c>
      <c r="M17" s="7"/>
      <c r="N17" s="6"/>
      <c r="P17" s="4"/>
      <c r="X17" s="16"/>
    </row>
    <row r="18" spans="1:24" ht="18" x14ac:dyDescent="0.35">
      <c r="A18" s="7">
        <v>13</v>
      </c>
      <c r="B18" s="7" t="s">
        <v>6</v>
      </c>
      <c r="C18" s="7">
        <v>401</v>
      </c>
      <c r="D18" s="15" t="s">
        <v>12</v>
      </c>
      <c r="E18" s="8">
        <f>944.4/10.764</f>
        <v>87.736900780379045</v>
      </c>
      <c r="F18" s="8">
        <f>34.4/10.764</f>
        <v>3.1958379784466739</v>
      </c>
      <c r="G18" s="8">
        <v>0</v>
      </c>
      <c r="H18" s="10">
        <f t="shared" si="0"/>
        <v>90.932738758825721</v>
      </c>
      <c r="I18" s="8">
        <f t="shared" si="1"/>
        <v>14.821338478818076</v>
      </c>
      <c r="J18" s="10">
        <f t="shared" si="2"/>
        <v>105.7540772376438</v>
      </c>
      <c r="K18" s="8">
        <v>418.46</v>
      </c>
      <c r="L18" s="7">
        <v>1</v>
      </c>
      <c r="M18" s="7"/>
      <c r="N18" s="6"/>
      <c r="P18" s="4"/>
      <c r="X18" s="16"/>
    </row>
    <row r="19" spans="1:24" ht="18" x14ac:dyDescent="0.35">
      <c r="A19" s="7">
        <v>14</v>
      </c>
      <c r="B19" s="7" t="s">
        <v>6</v>
      </c>
      <c r="C19" s="7">
        <v>402</v>
      </c>
      <c r="D19" s="15" t="s">
        <v>12</v>
      </c>
      <c r="E19" s="8">
        <f>912/10.764</f>
        <v>84.726867335563</v>
      </c>
      <c r="F19" s="8">
        <f>32.4/10.764</f>
        <v>3.0100334448160537</v>
      </c>
      <c r="G19" s="8">
        <v>0</v>
      </c>
      <c r="H19" s="10">
        <f t="shared" si="0"/>
        <v>87.736900780379059</v>
      </c>
      <c r="I19" s="8">
        <f t="shared" si="1"/>
        <v>14.312855456037786</v>
      </c>
      <c r="J19" s="10">
        <f t="shared" si="2"/>
        <v>102.04975623641684</v>
      </c>
      <c r="K19" s="8">
        <v>402.43</v>
      </c>
      <c r="L19" s="7">
        <v>1</v>
      </c>
      <c r="M19" s="7"/>
      <c r="N19" s="6"/>
      <c r="P19" s="4"/>
      <c r="X19" s="16"/>
    </row>
    <row r="20" spans="1:24" ht="18" x14ac:dyDescent="0.35">
      <c r="A20" s="7">
        <v>15</v>
      </c>
      <c r="B20" s="7" t="s">
        <v>6</v>
      </c>
      <c r="C20" s="7">
        <v>403</v>
      </c>
      <c r="D20" s="15" t="s">
        <v>12</v>
      </c>
      <c r="E20" s="8">
        <f>858.4/10.764</f>
        <v>79.747305834262363</v>
      </c>
      <c r="F20" s="8">
        <f>32.4/10.764</f>
        <v>3.0100334448160537</v>
      </c>
      <c r="G20" s="8">
        <v>0</v>
      </c>
      <c r="H20" s="10">
        <f t="shared" si="0"/>
        <v>82.757339279078423</v>
      </c>
      <c r="I20" s="8">
        <f t="shared" si="1"/>
        <v>13.471661319586442</v>
      </c>
      <c r="J20" s="10">
        <f t="shared" si="2"/>
        <v>96.229000598664868</v>
      </c>
      <c r="K20" s="8">
        <v>382.31</v>
      </c>
      <c r="L20" s="7">
        <v>1</v>
      </c>
      <c r="M20" s="7"/>
      <c r="N20" s="6"/>
      <c r="P20" s="4"/>
    </row>
    <row r="21" spans="1:24" ht="18" x14ac:dyDescent="0.35">
      <c r="A21" s="7">
        <v>16</v>
      </c>
      <c r="B21" s="7" t="s">
        <v>6</v>
      </c>
      <c r="C21" s="7">
        <v>404</v>
      </c>
      <c r="D21" s="15" t="s">
        <v>17</v>
      </c>
      <c r="E21" s="8">
        <f>757.5/10.764</f>
        <v>70.373467112597552</v>
      </c>
      <c r="F21" s="8">
        <f>72.3/10.764</f>
        <v>6.7168338907469343</v>
      </c>
      <c r="G21" s="8">
        <v>0</v>
      </c>
      <c r="H21" s="10">
        <f t="shared" si="0"/>
        <v>77.090301003344493</v>
      </c>
      <c r="I21" s="8">
        <f t="shared" si="1"/>
        <v>11.8881447455577</v>
      </c>
      <c r="J21" s="10">
        <f t="shared" si="2"/>
        <v>88.978445748902189</v>
      </c>
      <c r="K21" s="8">
        <v>356.39</v>
      </c>
      <c r="L21" s="7">
        <v>1</v>
      </c>
      <c r="M21" s="7"/>
      <c r="N21" s="6"/>
      <c r="O21" s="6"/>
      <c r="P21" s="6"/>
      <c r="R21" s="12"/>
    </row>
    <row r="22" spans="1:24" ht="18" x14ac:dyDescent="0.35">
      <c r="A22" s="7">
        <v>17</v>
      </c>
      <c r="B22" s="7" t="s">
        <v>7</v>
      </c>
      <c r="C22" s="7">
        <v>501</v>
      </c>
      <c r="D22" s="15" t="s">
        <v>12</v>
      </c>
      <c r="E22" s="8">
        <f>944.4/10.764</f>
        <v>87.736900780379045</v>
      </c>
      <c r="F22" s="8">
        <f>34.4/10.764</f>
        <v>3.1958379784466739</v>
      </c>
      <c r="G22" s="8">
        <v>0</v>
      </c>
      <c r="H22" s="10">
        <f t="shared" si="0"/>
        <v>90.932738758825721</v>
      </c>
      <c r="I22" s="8">
        <f t="shared" si="1"/>
        <v>14.821338478818076</v>
      </c>
      <c r="J22" s="10">
        <f t="shared" si="2"/>
        <v>105.7540772376438</v>
      </c>
      <c r="K22" s="8">
        <v>418.46</v>
      </c>
      <c r="L22" s="7">
        <v>1</v>
      </c>
      <c r="M22" s="7"/>
      <c r="N22" s="6"/>
      <c r="O22" s="6"/>
      <c r="P22" s="11"/>
    </row>
    <row r="23" spans="1:24" ht="18" x14ac:dyDescent="0.35">
      <c r="A23" s="7">
        <v>18</v>
      </c>
      <c r="B23" s="7" t="s">
        <v>7</v>
      </c>
      <c r="C23" s="7">
        <v>502</v>
      </c>
      <c r="D23" s="15" t="s">
        <v>12</v>
      </c>
      <c r="E23" s="8">
        <f>912/10.764</f>
        <v>84.726867335563</v>
      </c>
      <c r="F23" s="8">
        <f>32.4/10.764</f>
        <v>3.0100334448160537</v>
      </c>
      <c r="G23" s="8">
        <v>0</v>
      </c>
      <c r="H23" s="10">
        <f t="shared" si="0"/>
        <v>87.736900780379059</v>
      </c>
      <c r="I23" s="8">
        <f t="shared" si="1"/>
        <v>14.312855456037786</v>
      </c>
      <c r="J23" s="10">
        <f t="shared" si="2"/>
        <v>102.04975623641684</v>
      </c>
      <c r="K23" s="8">
        <v>402.43</v>
      </c>
      <c r="L23" s="7">
        <v>1</v>
      </c>
      <c r="M23" s="7"/>
      <c r="N23" s="6"/>
      <c r="O23" s="6"/>
      <c r="P23" s="6"/>
    </row>
    <row r="24" spans="1:24" ht="18" x14ac:dyDescent="0.35">
      <c r="A24" s="7">
        <v>19</v>
      </c>
      <c r="B24" s="7" t="s">
        <v>7</v>
      </c>
      <c r="C24" s="7">
        <v>503</v>
      </c>
      <c r="D24" s="15" t="s">
        <v>12</v>
      </c>
      <c r="E24" s="8">
        <f>858.4/10.764</f>
        <v>79.747305834262363</v>
      </c>
      <c r="F24" s="8">
        <f>32.4/10.764</f>
        <v>3.0100334448160537</v>
      </c>
      <c r="G24" s="8">
        <v>0</v>
      </c>
      <c r="H24" s="10">
        <f t="shared" si="0"/>
        <v>82.757339279078423</v>
      </c>
      <c r="I24" s="8">
        <f t="shared" si="1"/>
        <v>13.471661319586442</v>
      </c>
      <c r="J24" s="10">
        <f t="shared" si="2"/>
        <v>96.229000598664868</v>
      </c>
      <c r="K24" s="8">
        <v>382.31</v>
      </c>
      <c r="L24" s="7">
        <v>1</v>
      </c>
      <c r="M24" s="7"/>
      <c r="N24" s="6"/>
      <c r="O24" s="6"/>
      <c r="P24" s="6"/>
      <c r="V24" s="12"/>
    </row>
    <row r="25" spans="1:24" ht="18" x14ac:dyDescent="0.35">
      <c r="A25" s="7">
        <v>20</v>
      </c>
      <c r="B25" s="7" t="s">
        <v>7</v>
      </c>
      <c r="C25" s="7">
        <v>504</v>
      </c>
      <c r="D25" s="15" t="s">
        <v>17</v>
      </c>
      <c r="E25" s="8">
        <f>757.5/10.764</f>
        <v>70.373467112597552</v>
      </c>
      <c r="F25" s="8">
        <f>72.3/10.764</f>
        <v>6.7168338907469343</v>
      </c>
      <c r="G25" s="8">
        <v>0</v>
      </c>
      <c r="H25" s="10">
        <f t="shared" si="0"/>
        <v>77.090301003344493</v>
      </c>
      <c r="I25" s="8">
        <f t="shared" si="1"/>
        <v>11.8881447455577</v>
      </c>
      <c r="J25" s="10">
        <f t="shared" si="2"/>
        <v>88.978445748902189</v>
      </c>
      <c r="K25" s="8">
        <v>356.39</v>
      </c>
      <c r="L25" s="7">
        <v>1</v>
      </c>
      <c r="M25" s="7"/>
      <c r="N25" s="6"/>
      <c r="O25" s="6"/>
      <c r="P25" s="6"/>
      <c r="R25" s="12"/>
    </row>
    <row r="26" spans="1:24" ht="18" x14ac:dyDescent="0.35">
      <c r="A26" s="7"/>
      <c r="B26" s="7"/>
      <c r="C26" s="7"/>
      <c r="D26" s="9"/>
      <c r="E26" s="10">
        <f>SUM(E6:E25)</f>
        <v>1612.9227053140098</v>
      </c>
      <c r="F26" s="10">
        <f>SUM(F6:F25)</f>
        <v>79.663693794128591</v>
      </c>
      <c r="G26" s="10">
        <f>SUM(G6:G25)</f>
        <v>0</v>
      </c>
      <c r="H26" s="10">
        <f>SUM(H6:H25)</f>
        <v>1692.5863991081385</v>
      </c>
      <c r="I26" s="10">
        <f>SUM(I6:I25)</f>
        <v>272.47000000000003</v>
      </c>
      <c r="J26" s="10">
        <f t="shared" si="2"/>
        <v>1965.0563991081385</v>
      </c>
      <c r="K26" s="8">
        <f>SUM(K6:K25)</f>
        <v>7797.9500000000025</v>
      </c>
      <c r="L26" s="19">
        <f>SUM(L6:L25)</f>
        <v>17</v>
      </c>
      <c r="M26" s="19">
        <f>+M12+M10+M8</f>
        <v>3</v>
      </c>
      <c r="N26" s="6"/>
      <c r="O26" s="6"/>
      <c r="P26" s="6"/>
      <c r="R26" s="12"/>
    </row>
    <row r="27" spans="1:24" ht="18" x14ac:dyDescent="0.35">
      <c r="A27" s="6"/>
      <c r="B27" s="6"/>
      <c r="C27"/>
      <c r="H27" s="4"/>
      <c r="I27"/>
      <c r="J27"/>
      <c r="K27"/>
      <c r="N27" s="6"/>
      <c r="O27" s="6"/>
      <c r="P27" s="6"/>
    </row>
    <row r="28" spans="1:24" ht="18" x14ac:dyDescent="0.35">
      <c r="A28" s="6"/>
      <c r="B28" s="6"/>
      <c r="C28"/>
      <c r="H28" s="4"/>
      <c r="I28"/>
      <c r="J28" s="17"/>
      <c r="K28"/>
    </row>
    <row r="29" spans="1:24" ht="18" x14ac:dyDescent="0.35">
      <c r="A29" s="6"/>
      <c r="B29" s="11"/>
      <c r="C29"/>
      <c r="H29" s="4"/>
      <c r="I29"/>
      <c r="J29"/>
      <c r="K29"/>
    </row>
    <row r="30" spans="1:24" ht="18" x14ac:dyDescent="0.35">
      <c r="A30" s="6"/>
      <c r="B30" s="6"/>
      <c r="C30"/>
      <c r="H30" s="4"/>
      <c r="I30"/>
      <c r="J30"/>
      <c r="K30"/>
    </row>
    <row r="31" spans="1:24" ht="18" x14ac:dyDescent="0.35">
      <c r="A31" s="6"/>
      <c r="B31" s="6"/>
      <c r="C31"/>
      <c r="H31" s="4"/>
      <c r="I31"/>
      <c r="J31"/>
      <c r="K31"/>
    </row>
    <row r="32" spans="1:24" ht="18" x14ac:dyDescent="0.35">
      <c r="A32" s="6"/>
      <c r="B32" s="6"/>
      <c r="C32"/>
      <c r="D32" s="12"/>
      <c r="H32" s="4"/>
      <c r="I32"/>
      <c r="J32"/>
      <c r="K32"/>
    </row>
    <row r="33" spans="1:22" ht="18" x14ac:dyDescent="0.35">
      <c r="A33" s="6"/>
      <c r="B33" s="11"/>
      <c r="C33"/>
      <c r="H33" s="4"/>
      <c r="I33"/>
      <c r="J33"/>
      <c r="K33"/>
    </row>
    <row r="35" spans="1:22" ht="18" x14ac:dyDescent="0.35">
      <c r="N35" s="6"/>
      <c r="O35" s="6"/>
      <c r="P35" s="6"/>
    </row>
    <row r="36" spans="1:22" ht="18" x14ac:dyDescent="0.35">
      <c r="N36" s="6"/>
      <c r="O36" s="6"/>
      <c r="P36" s="6"/>
      <c r="R36" s="12"/>
    </row>
    <row r="37" spans="1:22" ht="18" x14ac:dyDescent="0.35">
      <c r="N37" s="6"/>
      <c r="O37" s="6"/>
      <c r="P37" s="6"/>
    </row>
    <row r="38" spans="1:22" ht="18" x14ac:dyDescent="0.35">
      <c r="N38" s="6"/>
      <c r="O38" s="6"/>
      <c r="P38" s="11"/>
    </row>
    <row r="39" spans="1:22" ht="18" x14ac:dyDescent="0.35">
      <c r="N39" s="6"/>
      <c r="O39" s="6"/>
      <c r="P39" s="6"/>
    </row>
    <row r="40" spans="1:22" ht="18" x14ac:dyDescent="0.35">
      <c r="N40" s="6"/>
      <c r="O40" s="6"/>
      <c r="P40" s="6"/>
      <c r="R40" s="12"/>
    </row>
    <row r="41" spans="1:22" ht="18" x14ac:dyDescent="0.35">
      <c r="N41" s="6"/>
      <c r="O41" s="6"/>
      <c r="P41" s="6"/>
    </row>
    <row r="42" spans="1:22" ht="18" x14ac:dyDescent="0.35">
      <c r="N42" s="6"/>
      <c r="O42" s="6"/>
      <c r="P42" s="6"/>
    </row>
    <row r="43" spans="1:22" ht="18" x14ac:dyDescent="0.35">
      <c r="N43" s="6"/>
      <c r="O43" s="6"/>
      <c r="P43" s="6"/>
    </row>
    <row r="44" spans="1:22" ht="18" x14ac:dyDescent="0.35">
      <c r="N44" s="6"/>
      <c r="O44" s="6"/>
      <c r="V44" s="4"/>
    </row>
    <row r="45" spans="1:22" ht="18" x14ac:dyDescent="0.35">
      <c r="N45" s="6"/>
      <c r="O45" s="6"/>
    </row>
    <row r="46" spans="1:22" ht="18" x14ac:dyDescent="0.35">
      <c r="N46" s="6"/>
      <c r="O46" s="6"/>
    </row>
    <row r="47" spans="1:22" ht="18" x14ac:dyDescent="0.35">
      <c r="N47" s="6"/>
      <c r="O47" s="6"/>
    </row>
    <row r="48" spans="1:22" ht="18" x14ac:dyDescent="0.35">
      <c r="N48" s="6"/>
      <c r="O48" s="6"/>
    </row>
    <row r="49" spans="14:15" ht="18" x14ac:dyDescent="0.35">
      <c r="N49" s="6"/>
      <c r="O49" s="6"/>
    </row>
    <row r="50" spans="14:15" ht="18" x14ac:dyDescent="0.35">
      <c r="N50" s="6"/>
      <c r="O50" s="6"/>
    </row>
    <row r="51" spans="14:15" ht="18" x14ac:dyDescent="0.35">
      <c r="O51" s="6"/>
    </row>
    <row r="52" spans="14:15" ht="18" x14ac:dyDescent="0.35">
      <c r="O52" s="6"/>
    </row>
    <row r="53" spans="14:15" ht="18" x14ac:dyDescent="0.35">
      <c r="O53" s="6"/>
    </row>
  </sheetData>
  <mergeCells count="13">
    <mergeCell ref="K4:K5"/>
    <mergeCell ref="L4:M4"/>
    <mergeCell ref="A1:M2"/>
    <mergeCell ref="A4:A5"/>
    <mergeCell ref="B4:B5"/>
    <mergeCell ref="C4:C5"/>
    <mergeCell ref="D4:D5"/>
    <mergeCell ref="E4:E5"/>
    <mergeCell ref="F4:F5"/>
    <mergeCell ref="G4:G5"/>
    <mergeCell ref="J4:J5"/>
    <mergeCell ref="H4:H5"/>
    <mergeCell ref="A3:M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DELL</cp:lastModifiedBy>
  <cp:lastPrinted>2024-12-21T07:18:38Z</cp:lastPrinted>
  <dcterms:created xsi:type="dcterms:W3CDTF">2020-03-06T08:09:26Z</dcterms:created>
  <dcterms:modified xsi:type="dcterms:W3CDTF">2024-12-21T07:20:55Z</dcterms:modified>
</cp:coreProperties>
</file>