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961\Downloads\"/>
    </mc:Choice>
  </mc:AlternateContent>
  <xr:revisionPtr revIDLastSave="0" documentId="13_ncr:1_{DE0F3F9A-E1DA-4381-82F4-7DF780BC13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5" i="1" l="1"/>
  <c r="I65" i="1"/>
  <c r="H65" i="1"/>
  <c r="I64" i="1"/>
  <c r="E7" i="1" l="1"/>
  <c r="E47" i="1"/>
  <c r="E48" i="1"/>
  <c r="E55" i="1"/>
  <c r="E54" i="1"/>
  <c r="E53" i="1"/>
  <c r="E52" i="1"/>
  <c r="E51" i="1"/>
  <c r="E50" i="1"/>
  <c r="E49" i="1"/>
  <c r="E56" i="1"/>
  <c r="E57" i="1"/>
  <c r="E58" i="1"/>
  <c r="E59" i="1"/>
  <c r="E61" i="1"/>
  <c r="E62" i="1"/>
  <c r="E63" i="1"/>
  <c r="E16" i="1"/>
  <c r="E6" i="1"/>
  <c r="E5" i="1"/>
  <c r="E4" i="1"/>
  <c r="E15" i="1"/>
  <c r="E14" i="1"/>
  <c r="E13" i="1"/>
  <c r="E12" i="1"/>
  <c r="E11" i="1"/>
  <c r="E10" i="1"/>
  <c r="E9" i="1"/>
  <c r="E8" i="1"/>
  <c r="E21" i="1"/>
  <c r="E20" i="1"/>
  <c r="E19" i="1"/>
  <c r="E18" i="1"/>
  <c r="E17" i="1"/>
  <c r="E22" i="1"/>
  <c r="E23" i="1"/>
  <c r="E24" i="1"/>
  <c r="E29" i="1"/>
  <c r="E28" i="1"/>
  <c r="E27" i="1"/>
  <c r="E26" i="1"/>
  <c r="E25" i="1"/>
  <c r="E30" i="1"/>
  <c r="E31" i="1"/>
  <c r="E32" i="1"/>
  <c r="E37" i="1"/>
  <c r="E36" i="1"/>
  <c r="E35" i="1"/>
  <c r="E34" i="1"/>
  <c r="E33" i="1"/>
  <c r="E38" i="1"/>
  <c r="E39" i="1"/>
  <c r="E40" i="1"/>
  <c r="E41" i="1"/>
  <c r="E42" i="1"/>
  <c r="E43" i="1"/>
  <c r="E44" i="1"/>
  <c r="E45" i="1"/>
  <c r="E46" i="1"/>
  <c r="E60" i="1"/>
</calcChain>
</file>

<file path=xl/sharedStrings.xml><?xml version="1.0" encoding="utf-8"?>
<sst xmlns="http://schemas.openxmlformats.org/spreadsheetml/2006/main" count="258" uniqueCount="26">
  <si>
    <t>Sl.No</t>
  </si>
  <si>
    <t>PLOT FACING</t>
  </si>
  <si>
    <t>VILLA FACING</t>
  </si>
  <si>
    <t>EAST</t>
  </si>
  <si>
    <t>NORTH / EAST CORNER PLOT</t>
  </si>
  <si>
    <t>NORTH</t>
  </si>
  <si>
    <t>SOUTH / EAST CORNER PLOT</t>
  </si>
  <si>
    <t>WEST</t>
  </si>
  <si>
    <t>SOUTH / WEST CORNER PLOT</t>
  </si>
  <si>
    <t>SOUTH</t>
  </si>
  <si>
    <t>Floor</t>
  </si>
  <si>
    <t>Villa No.</t>
  </si>
  <si>
    <t>Type</t>
  </si>
  <si>
    <t>RERA Carpet Area (Sq.m)</t>
  </si>
  <si>
    <t>Exculsive Balcony (Sq.m)</t>
  </si>
  <si>
    <t>Exculsive Verandha/Utility/Service/Open Terrace (Sq.m)</t>
  </si>
  <si>
    <t>Total Build up Area (Sq.m)</t>
  </si>
  <si>
    <t>Covered       Car Parking (Nos.)</t>
  </si>
  <si>
    <t>Open          Car Parking (Nos.)</t>
  </si>
  <si>
    <t>Ground &amp; First     Floor</t>
  </si>
  <si>
    <t>Residential</t>
  </si>
  <si>
    <t xml:space="preserve"> -</t>
  </si>
  <si>
    <t xml:space="preserve">Stilt, First, Second &amp; Third Floor </t>
  </si>
  <si>
    <t>Plot Area      (Sq.m)</t>
  </si>
  <si>
    <t>TOTAL</t>
  </si>
  <si>
    <t>CARPET AREA STATEMENT FOR RESIDENTAL BUILDING S.NO. 112/1A1, 112/2, 112/3B, 112/4 &amp; 121/1A SITUATED AT ARASANKAZHANI VILLAGE, 
ST.THOMAS MOUNT PANCHAYT UNION, TAMBARAM TALUK, CHENGALPATTU DISTRICT.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</si>
</sst>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Swis721 Cn BT"/>
      <family val="2"/>
    </font>
    <font>
      <sz val="11"/>
      <color theme="1"/>
      <name val="Swis721 Cn BT"/>
      <family val="2"/>
    </font>
    <font>
      <sz val="11"/>
      <color indexed="8"/>
      <name val="Calibri"/>
      <family val="2"/>
      <charset val="1"/>
    </font>
    <font>
      <b/>
      <sz val="11"/>
      <color theme="1"/>
      <name val="Swis721 Cn BT"/>
      <family val="2"/>
    </font>
    <font>
      <b/>
      <sz val="14"/>
      <color theme="1"/>
      <name val="Swis721 Cn BT"/>
      <family val="2"/>
    </font>
    <font>
      <sz val="12"/>
      <color theme="1"/>
      <name val="Swis721 Cn BT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4" fontId="4" fillId="0" borderId="5" xfId="0" applyNumberFormat="1" applyFon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4" fontId="4" fillId="0" borderId="5" xfId="0" applyNumberFormat="1" applyFont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1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2" fontId="4" fillId="0" borderId="5" xfId="1" applyNumberFormat="1" applyFont="1" applyFill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 wrapText="1"/>
    </xf>
    <xf numFmtId="164" fontId="4" fillId="0" borderId="5" xfId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65" fontId="4" fillId="0" borderId="5" xfId="3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2" fontId="4" fillId="0" borderId="5" xfId="1" applyNumberFormat="1" applyFont="1" applyFill="1" applyBorder="1" applyAlignment="1">
      <alignment horizontal="right" vertical="center"/>
    </xf>
    <xf numFmtId="164" fontId="7" fillId="2" borderId="5" xfId="1" applyFont="1" applyFill="1" applyBorder="1" applyAlignment="1">
      <alignment horizontal="center" vertical="center" wrapText="1"/>
    </xf>
    <xf numFmtId="164" fontId="7" fillId="2" borderId="5" xfId="1" applyFont="1" applyFill="1" applyBorder="1" applyAlignment="1">
      <alignment horizontal="center" vertical="center"/>
    </xf>
    <xf numFmtId="164" fontId="7" fillId="2" borderId="6" xfId="1" applyFont="1" applyFill="1" applyBorder="1" applyAlignment="1">
      <alignment horizontal="center" vertical="center"/>
    </xf>
    <xf numFmtId="165" fontId="7" fillId="2" borderId="4" xfId="1" applyNumberFormat="1" applyFont="1" applyFill="1" applyBorder="1" applyAlignment="1">
      <alignment horizontal="center" vertical="center"/>
    </xf>
    <xf numFmtId="165" fontId="8" fillId="0" borderId="5" xfId="1" applyNumberFormat="1" applyFont="1" applyFill="1" applyBorder="1" applyAlignment="1">
      <alignment horizontal="center" vertical="center" wrapText="1"/>
    </xf>
    <xf numFmtId="0" fontId="8" fillId="0" borderId="4" xfId="1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65" fontId="6" fillId="0" borderId="9" xfId="0" applyNumberFormat="1" applyFont="1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/>
    </xf>
    <xf numFmtId="165" fontId="6" fillId="0" borderId="11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vertical="center"/>
    </xf>
    <xf numFmtId="2" fontId="6" fillId="0" borderId="7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3" xr:uid="{00000000-0005-0000-0000-000001000000}"/>
    <cellStyle name="Excel Built-in Normal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5"/>
  <sheetViews>
    <sheetView tabSelected="1" view="pageBreakPreview" zoomScaleNormal="100" zoomScaleSheetLayoutView="100" workbookViewId="0">
      <pane ySplit="3" topLeftCell="A4" activePane="bottomLeft" state="frozen"/>
      <selection pane="bottomLeft" activeCell="A2" sqref="A2:A3"/>
    </sheetView>
  </sheetViews>
  <sheetFormatPr defaultRowHeight="21" customHeight="1" x14ac:dyDescent="0.25"/>
  <cols>
    <col min="1" max="1" width="7.85546875" style="2" bestFit="1" customWidth="1"/>
    <col min="2" max="2" width="15.85546875" style="8" customWidth="1"/>
    <col min="3" max="3" width="10.42578125" style="8" customWidth="1"/>
    <col min="4" max="4" width="13.140625" style="8" customWidth="1"/>
    <col min="5" max="5" width="21.7109375" style="1" customWidth="1"/>
    <col min="6" max="6" width="15.7109375" style="1" customWidth="1"/>
    <col min="7" max="7" width="19" style="1" customWidth="1"/>
    <col min="8" max="8" width="14" style="1" customWidth="1"/>
    <col min="9" max="10" width="15.85546875" style="1" customWidth="1"/>
    <col min="11" max="11" width="15.7109375" style="9" customWidth="1"/>
    <col min="12" max="12" width="11.85546875" style="1" hidden="1" customWidth="1"/>
    <col min="13" max="13" width="15.85546875" style="1" hidden="1" customWidth="1"/>
    <col min="14" max="16384" width="9.140625" style="1"/>
  </cols>
  <sheetData>
    <row r="1" spans="1:13" ht="77.25" customHeight="1" x14ac:dyDescent="0.25">
      <c r="A1" s="35" t="s">
        <v>25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s="6" customFormat="1" ht="30" customHeight="1" x14ac:dyDescent="0.25">
      <c r="A2" s="24" t="s">
        <v>0</v>
      </c>
      <c r="B2" s="22" t="s">
        <v>10</v>
      </c>
      <c r="C2" s="22" t="s">
        <v>11</v>
      </c>
      <c r="D2" s="22" t="s">
        <v>12</v>
      </c>
      <c r="E2" s="21" t="s">
        <v>13</v>
      </c>
      <c r="F2" s="21" t="s">
        <v>14</v>
      </c>
      <c r="G2" s="21" t="s">
        <v>15</v>
      </c>
      <c r="H2" s="21" t="s">
        <v>23</v>
      </c>
      <c r="I2" s="21" t="s">
        <v>16</v>
      </c>
      <c r="J2" s="21" t="s">
        <v>17</v>
      </c>
      <c r="K2" s="21" t="s">
        <v>18</v>
      </c>
      <c r="L2" s="22" t="s">
        <v>1</v>
      </c>
      <c r="M2" s="23" t="s">
        <v>2</v>
      </c>
    </row>
    <row r="3" spans="1:13" s="7" customFormat="1" ht="66" customHeight="1" x14ac:dyDescent="0.25">
      <c r="A3" s="24"/>
      <c r="B3" s="22"/>
      <c r="C3" s="22"/>
      <c r="D3" s="22"/>
      <c r="E3" s="21"/>
      <c r="F3" s="21"/>
      <c r="G3" s="21"/>
      <c r="H3" s="21"/>
      <c r="I3" s="21"/>
      <c r="J3" s="21"/>
      <c r="K3" s="21"/>
      <c r="L3" s="22"/>
      <c r="M3" s="23"/>
    </row>
    <row r="4" spans="1:13" ht="42" customHeight="1" x14ac:dyDescent="0.25">
      <c r="A4" s="26">
        <v>1</v>
      </c>
      <c r="B4" s="11" t="s">
        <v>19</v>
      </c>
      <c r="C4" s="13">
        <v>1</v>
      </c>
      <c r="D4" s="25" t="s">
        <v>20</v>
      </c>
      <c r="E4" s="14">
        <f>61.58+68.92+16.5</f>
        <v>147</v>
      </c>
      <c r="F4" s="17">
        <v>4.4800000000000004</v>
      </c>
      <c r="G4" s="17">
        <v>11.21</v>
      </c>
      <c r="H4" s="16">
        <v>125.38</v>
      </c>
      <c r="I4" s="17">
        <v>186.733556298774</v>
      </c>
      <c r="J4" s="13">
        <v>1</v>
      </c>
      <c r="K4" s="15" t="s">
        <v>21</v>
      </c>
      <c r="L4" s="3" t="s">
        <v>3</v>
      </c>
      <c r="M4" s="4" t="s">
        <v>3</v>
      </c>
    </row>
    <row r="5" spans="1:13" ht="35.1" customHeight="1" x14ac:dyDescent="0.25">
      <c r="A5" s="10">
        <v>2</v>
      </c>
      <c r="B5" s="11" t="s">
        <v>19</v>
      </c>
      <c r="C5" s="12">
        <v>2</v>
      </c>
      <c r="D5" s="25" t="s">
        <v>20</v>
      </c>
      <c r="E5" s="14">
        <f>60.44+67.35+16.5</f>
        <v>144.29</v>
      </c>
      <c r="F5" s="17">
        <v>4.22</v>
      </c>
      <c r="G5" s="17">
        <v>15.01</v>
      </c>
      <c r="H5" s="16">
        <v>122.58</v>
      </c>
      <c r="I5" s="17">
        <v>186.73355629877369</v>
      </c>
      <c r="J5" s="13">
        <v>1</v>
      </c>
      <c r="K5" s="15" t="s">
        <v>21</v>
      </c>
      <c r="L5" s="3" t="s">
        <v>3</v>
      </c>
      <c r="M5" s="4" t="s">
        <v>3</v>
      </c>
    </row>
    <row r="6" spans="1:13" ht="35.1" customHeight="1" x14ac:dyDescent="0.25">
      <c r="A6" s="10">
        <v>3</v>
      </c>
      <c r="B6" s="11" t="s">
        <v>19</v>
      </c>
      <c r="C6" s="13">
        <v>3</v>
      </c>
      <c r="D6" s="25" t="s">
        <v>20</v>
      </c>
      <c r="E6" s="14">
        <f>60.44+67.35+16.5</f>
        <v>144.29</v>
      </c>
      <c r="F6" s="17">
        <v>4.22</v>
      </c>
      <c r="G6" s="17">
        <v>15.01</v>
      </c>
      <c r="H6" s="16">
        <v>122.58</v>
      </c>
      <c r="I6" s="17">
        <v>186.73355629877369</v>
      </c>
      <c r="J6" s="13">
        <v>1</v>
      </c>
      <c r="K6" s="15" t="s">
        <v>21</v>
      </c>
      <c r="L6" s="3" t="s">
        <v>3</v>
      </c>
      <c r="M6" s="4" t="s">
        <v>3</v>
      </c>
    </row>
    <row r="7" spans="1:13" ht="35.1" customHeight="1" x14ac:dyDescent="0.25">
      <c r="A7" s="10">
        <v>4</v>
      </c>
      <c r="B7" s="11" t="s">
        <v>19</v>
      </c>
      <c r="C7" s="12">
        <v>4</v>
      </c>
      <c r="D7" s="25" t="s">
        <v>20</v>
      </c>
      <c r="E7" s="14">
        <f>62.68+70.84+16.5</f>
        <v>150.02000000000001</v>
      </c>
      <c r="F7" s="17">
        <v>4.71</v>
      </c>
      <c r="G7" s="17">
        <v>6.71</v>
      </c>
      <c r="H7" s="16">
        <v>126.86</v>
      </c>
      <c r="I7" s="17">
        <v>186.73355629877369</v>
      </c>
      <c r="J7" s="13">
        <v>1</v>
      </c>
      <c r="K7" s="15" t="s">
        <v>21</v>
      </c>
      <c r="L7" s="5" t="s">
        <v>4</v>
      </c>
      <c r="M7" s="4" t="s">
        <v>3</v>
      </c>
    </row>
    <row r="8" spans="1:13" ht="35.1" customHeight="1" x14ac:dyDescent="0.25">
      <c r="A8" s="10">
        <v>5</v>
      </c>
      <c r="B8" s="11" t="s">
        <v>19</v>
      </c>
      <c r="C8" s="13">
        <v>5</v>
      </c>
      <c r="D8" s="25" t="s">
        <v>20</v>
      </c>
      <c r="E8" s="14">
        <f>50.42+54.11+15.56</f>
        <v>120.09</v>
      </c>
      <c r="F8" s="17">
        <v>4.53</v>
      </c>
      <c r="G8" s="17">
        <v>1.62</v>
      </c>
      <c r="H8" s="16">
        <v>100.61</v>
      </c>
      <c r="I8" s="17">
        <v>146.04236343366779</v>
      </c>
      <c r="J8" s="13">
        <v>1</v>
      </c>
      <c r="K8" s="15" t="s">
        <v>21</v>
      </c>
      <c r="L8" s="3" t="s">
        <v>5</v>
      </c>
      <c r="M8" s="4" t="s">
        <v>5</v>
      </c>
    </row>
    <row r="9" spans="1:13" ht="35.1" customHeight="1" x14ac:dyDescent="0.25">
      <c r="A9" s="10">
        <v>6</v>
      </c>
      <c r="B9" s="11" t="s">
        <v>19</v>
      </c>
      <c r="C9" s="12">
        <v>6</v>
      </c>
      <c r="D9" s="25" t="s">
        <v>20</v>
      </c>
      <c r="E9" s="14">
        <f t="shared" ref="E9:E15" si="0">50.42+54.11+15.56</f>
        <v>120.09</v>
      </c>
      <c r="F9" s="17">
        <v>4.53</v>
      </c>
      <c r="G9" s="17">
        <v>1.72</v>
      </c>
      <c r="H9" s="16">
        <v>92.48</v>
      </c>
      <c r="I9" s="17">
        <v>146.04236343366779</v>
      </c>
      <c r="J9" s="13">
        <v>1</v>
      </c>
      <c r="K9" s="15" t="s">
        <v>21</v>
      </c>
      <c r="L9" s="3" t="s">
        <v>5</v>
      </c>
      <c r="M9" s="4" t="s">
        <v>5</v>
      </c>
    </row>
    <row r="10" spans="1:13" ht="35.1" customHeight="1" x14ac:dyDescent="0.25">
      <c r="A10" s="10">
        <v>7</v>
      </c>
      <c r="B10" s="11" t="s">
        <v>19</v>
      </c>
      <c r="C10" s="13">
        <v>7</v>
      </c>
      <c r="D10" s="25" t="s">
        <v>20</v>
      </c>
      <c r="E10" s="14">
        <f t="shared" si="0"/>
        <v>120.09</v>
      </c>
      <c r="F10" s="17">
        <v>4.53</v>
      </c>
      <c r="G10" s="17">
        <v>1.72</v>
      </c>
      <c r="H10" s="16">
        <v>92.48</v>
      </c>
      <c r="I10" s="17">
        <v>146.04236343366779</v>
      </c>
      <c r="J10" s="13">
        <v>1</v>
      </c>
      <c r="K10" s="15" t="s">
        <v>21</v>
      </c>
      <c r="L10" s="3" t="s">
        <v>5</v>
      </c>
      <c r="M10" s="4" t="s">
        <v>5</v>
      </c>
    </row>
    <row r="11" spans="1:13" ht="35.1" customHeight="1" x14ac:dyDescent="0.25">
      <c r="A11" s="10">
        <v>8</v>
      </c>
      <c r="B11" s="11" t="s">
        <v>19</v>
      </c>
      <c r="C11" s="12">
        <v>8</v>
      </c>
      <c r="D11" s="25" t="s">
        <v>20</v>
      </c>
      <c r="E11" s="14">
        <f t="shared" si="0"/>
        <v>120.09</v>
      </c>
      <c r="F11" s="17">
        <v>4.53</v>
      </c>
      <c r="G11" s="17">
        <v>1.72</v>
      </c>
      <c r="H11" s="16">
        <v>92.48</v>
      </c>
      <c r="I11" s="17">
        <v>146.04236343366779</v>
      </c>
      <c r="J11" s="13">
        <v>1</v>
      </c>
      <c r="K11" s="15" t="s">
        <v>21</v>
      </c>
      <c r="L11" s="3" t="s">
        <v>5</v>
      </c>
      <c r="M11" s="4" t="s">
        <v>5</v>
      </c>
    </row>
    <row r="12" spans="1:13" ht="35.1" customHeight="1" x14ac:dyDescent="0.25">
      <c r="A12" s="10">
        <v>9</v>
      </c>
      <c r="B12" s="11" t="s">
        <v>19</v>
      </c>
      <c r="C12" s="13">
        <v>9</v>
      </c>
      <c r="D12" s="25" t="s">
        <v>20</v>
      </c>
      <c r="E12" s="14">
        <f t="shared" si="0"/>
        <v>120.09</v>
      </c>
      <c r="F12" s="17">
        <v>4.53</v>
      </c>
      <c r="G12" s="17">
        <v>1.72</v>
      </c>
      <c r="H12" s="16">
        <v>92.48</v>
      </c>
      <c r="I12" s="17">
        <v>146.04236343366779</v>
      </c>
      <c r="J12" s="13">
        <v>1</v>
      </c>
      <c r="K12" s="15" t="s">
        <v>21</v>
      </c>
      <c r="L12" s="3" t="s">
        <v>5</v>
      </c>
      <c r="M12" s="4" t="s">
        <v>3</v>
      </c>
    </row>
    <row r="13" spans="1:13" ht="35.1" customHeight="1" x14ac:dyDescent="0.25">
      <c r="A13" s="10">
        <v>10</v>
      </c>
      <c r="B13" s="11" t="s">
        <v>19</v>
      </c>
      <c r="C13" s="12">
        <v>10</v>
      </c>
      <c r="D13" s="25" t="s">
        <v>20</v>
      </c>
      <c r="E13" s="14">
        <f t="shared" si="0"/>
        <v>120.09</v>
      </c>
      <c r="F13" s="17">
        <v>4.53</v>
      </c>
      <c r="G13" s="17">
        <v>1.72</v>
      </c>
      <c r="H13" s="16">
        <v>92.48</v>
      </c>
      <c r="I13" s="17">
        <v>146.04236343366779</v>
      </c>
      <c r="J13" s="13">
        <v>1</v>
      </c>
      <c r="K13" s="15" t="s">
        <v>21</v>
      </c>
      <c r="L13" s="3" t="s">
        <v>5</v>
      </c>
      <c r="M13" s="4" t="s">
        <v>5</v>
      </c>
    </row>
    <row r="14" spans="1:13" ht="35.1" customHeight="1" x14ac:dyDescent="0.25">
      <c r="A14" s="10">
        <v>11</v>
      </c>
      <c r="B14" s="11" t="s">
        <v>19</v>
      </c>
      <c r="C14" s="13">
        <v>11</v>
      </c>
      <c r="D14" s="25" t="s">
        <v>20</v>
      </c>
      <c r="E14" s="14">
        <f t="shared" si="0"/>
        <v>120.09</v>
      </c>
      <c r="F14" s="17">
        <v>4.53</v>
      </c>
      <c r="G14" s="17">
        <v>1.72</v>
      </c>
      <c r="H14" s="16">
        <v>92.48</v>
      </c>
      <c r="I14" s="17">
        <v>146.04236343366779</v>
      </c>
      <c r="J14" s="13">
        <v>1</v>
      </c>
      <c r="K14" s="15" t="s">
        <v>21</v>
      </c>
      <c r="L14" s="3" t="s">
        <v>5</v>
      </c>
      <c r="M14" s="4" t="s">
        <v>5</v>
      </c>
    </row>
    <row r="15" spans="1:13" ht="35.1" customHeight="1" x14ac:dyDescent="0.25">
      <c r="A15" s="10">
        <v>12</v>
      </c>
      <c r="B15" s="11" t="s">
        <v>19</v>
      </c>
      <c r="C15" s="12">
        <v>12</v>
      </c>
      <c r="D15" s="25" t="s">
        <v>20</v>
      </c>
      <c r="E15" s="14">
        <f t="shared" si="0"/>
        <v>120.09</v>
      </c>
      <c r="F15" s="17">
        <v>4.53</v>
      </c>
      <c r="G15" s="17">
        <v>1.72</v>
      </c>
      <c r="H15" s="16">
        <v>112.25</v>
      </c>
      <c r="I15" s="17">
        <v>146.04236343366779</v>
      </c>
      <c r="J15" s="13">
        <v>1</v>
      </c>
      <c r="K15" s="15" t="s">
        <v>21</v>
      </c>
      <c r="L15" s="3" t="s">
        <v>3</v>
      </c>
      <c r="M15" s="4" t="s">
        <v>5</v>
      </c>
    </row>
    <row r="16" spans="1:13" ht="35.1" customHeight="1" x14ac:dyDescent="0.25">
      <c r="A16" s="10">
        <v>13</v>
      </c>
      <c r="B16" s="11" t="s">
        <v>19</v>
      </c>
      <c r="C16" s="13">
        <v>13</v>
      </c>
      <c r="D16" s="25" t="s">
        <v>20</v>
      </c>
      <c r="E16" s="14">
        <f>59.99+70.74+12.19</f>
        <v>142.91999999999999</v>
      </c>
      <c r="F16" s="17">
        <v>6.75</v>
      </c>
      <c r="G16" s="17">
        <v>16.55</v>
      </c>
      <c r="H16" s="16">
        <v>131.41999999999999</v>
      </c>
      <c r="I16" s="17">
        <v>180.23039762170197</v>
      </c>
      <c r="J16" s="13">
        <v>2</v>
      </c>
      <c r="K16" s="15" t="s">
        <v>21</v>
      </c>
      <c r="L16" s="3" t="s">
        <v>3</v>
      </c>
      <c r="M16" s="4" t="s">
        <v>3</v>
      </c>
    </row>
    <row r="17" spans="1:13" ht="35.1" customHeight="1" x14ac:dyDescent="0.25">
      <c r="A17" s="10">
        <v>14</v>
      </c>
      <c r="B17" s="11" t="s">
        <v>19</v>
      </c>
      <c r="C17" s="12">
        <v>14</v>
      </c>
      <c r="D17" s="25" t="s">
        <v>20</v>
      </c>
      <c r="E17" s="14">
        <f t="shared" ref="E17:E21" si="1">50.67+54.35+15.56</f>
        <v>120.58000000000001</v>
      </c>
      <c r="F17" s="17">
        <v>4.51</v>
      </c>
      <c r="G17" s="17">
        <v>1.0900000000000001</v>
      </c>
      <c r="H17" s="16">
        <v>92.48</v>
      </c>
      <c r="I17" s="17">
        <v>146.04236343366779</v>
      </c>
      <c r="J17" s="13">
        <v>1</v>
      </c>
      <c r="K17" s="15" t="s">
        <v>21</v>
      </c>
      <c r="L17" s="5" t="s">
        <v>6</v>
      </c>
      <c r="M17" s="4" t="s">
        <v>3</v>
      </c>
    </row>
    <row r="18" spans="1:13" ht="35.1" customHeight="1" x14ac:dyDescent="0.25">
      <c r="A18" s="10">
        <v>15</v>
      </c>
      <c r="B18" s="11" t="s">
        <v>19</v>
      </c>
      <c r="C18" s="13">
        <v>15</v>
      </c>
      <c r="D18" s="25" t="s">
        <v>20</v>
      </c>
      <c r="E18" s="14">
        <f t="shared" si="1"/>
        <v>120.58000000000001</v>
      </c>
      <c r="F18" s="17">
        <v>4.51</v>
      </c>
      <c r="G18" s="17">
        <v>1.0900000000000001</v>
      </c>
      <c r="H18" s="16">
        <v>92.48</v>
      </c>
      <c r="I18" s="17">
        <v>146.04236343366779</v>
      </c>
      <c r="J18" s="13">
        <v>1</v>
      </c>
      <c r="K18" s="15" t="s">
        <v>21</v>
      </c>
      <c r="L18" s="3" t="s">
        <v>3</v>
      </c>
      <c r="M18" s="4" t="s">
        <v>3</v>
      </c>
    </row>
    <row r="19" spans="1:13" ht="35.1" customHeight="1" x14ac:dyDescent="0.25">
      <c r="A19" s="10">
        <v>16</v>
      </c>
      <c r="B19" s="11" t="s">
        <v>19</v>
      </c>
      <c r="C19" s="12">
        <v>16</v>
      </c>
      <c r="D19" s="25" t="s">
        <v>20</v>
      </c>
      <c r="E19" s="14">
        <f t="shared" si="1"/>
        <v>120.58000000000001</v>
      </c>
      <c r="F19" s="17">
        <v>4.51</v>
      </c>
      <c r="G19" s="17">
        <v>1.0900000000000001</v>
      </c>
      <c r="H19" s="16">
        <v>92.48</v>
      </c>
      <c r="I19" s="17">
        <v>146.04236343366779</v>
      </c>
      <c r="J19" s="13">
        <v>1</v>
      </c>
      <c r="K19" s="15" t="s">
        <v>21</v>
      </c>
      <c r="L19" s="3" t="s">
        <v>7</v>
      </c>
      <c r="M19" s="4" t="s">
        <v>5</v>
      </c>
    </row>
    <row r="20" spans="1:13" ht="35.1" customHeight="1" x14ac:dyDescent="0.25">
      <c r="A20" s="10">
        <v>17</v>
      </c>
      <c r="B20" s="11" t="s">
        <v>19</v>
      </c>
      <c r="C20" s="13">
        <v>17</v>
      </c>
      <c r="D20" s="25" t="s">
        <v>20</v>
      </c>
      <c r="E20" s="14">
        <f t="shared" si="1"/>
        <v>120.58000000000001</v>
      </c>
      <c r="F20" s="17">
        <v>4.51</v>
      </c>
      <c r="G20" s="17">
        <v>1.0900000000000001</v>
      </c>
      <c r="H20" s="16">
        <v>92.48</v>
      </c>
      <c r="I20" s="17">
        <v>146.04236343366779</v>
      </c>
      <c r="J20" s="13">
        <v>1</v>
      </c>
      <c r="K20" s="15" t="s">
        <v>21</v>
      </c>
      <c r="L20" s="3" t="s">
        <v>7</v>
      </c>
      <c r="M20" s="4" t="s">
        <v>5</v>
      </c>
    </row>
    <row r="21" spans="1:13" ht="35.1" customHeight="1" x14ac:dyDescent="0.25">
      <c r="A21" s="10">
        <v>18</v>
      </c>
      <c r="B21" s="11" t="s">
        <v>19</v>
      </c>
      <c r="C21" s="12">
        <v>18</v>
      </c>
      <c r="D21" s="25" t="s">
        <v>20</v>
      </c>
      <c r="E21" s="14">
        <f t="shared" si="1"/>
        <v>120.58000000000001</v>
      </c>
      <c r="F21" s="17">
        <v>4.51</v>
      </c>
      <c r="G21" s="17">
        <v>1.0900000000000001</v>
      </c>
      <c r="H21" s="16">
        <v>92.48</v>
      </c>
      <c r="I21" s="17">
        <v>146.04236343366779</v>
      </c>
      <c r="J21" s="13">
        <v>1</v>
      </c>
      <c r="K21" s="15" t="s">
        <v>21</v>
      </c>
      <c r="L21" s="3" t="s">
        <v>7</v>
      </c>
      <c r="M21" s="4" t="s">
        <v>5</v>
      </c>
    </row>
    <row r="22" spans="1:13" ht="35.1" customHeight="1" x14ac:dyDescent="0.25">
      <c r="A22" s="10">
        <v>19</v>
      </c>
      <c r="B22" s="11" t="s">
        <v>19</v>
      </c>
      <c r="C22" s="13">
        <v>19</v>
      </c>
      <c r="D22" s="25" t="s">
        <v>20</v>
      </c>
      <c r="E22" s="14">
        <f>50.67+54.35+15.56</f>
        <v>120.58000000000001</v>
      </c>
      <c r="F22" s="17">
        <v>4.51</v>
      </c>
      <c r="G22" s="17">
        <v>1.0900000000000001</v>
      </c>
      <c r="H22" s="16">
        <v>92.48</v>
      </c>
      <c r="I22" s="17">
        <v>146.04236343366779</v>
      </c>
      <c r="J22" s="13">
        <v>1</v>
      </c>
      <c r="K22" s="15" t="s">
        <v>21</v>
      </c>
      <c r="L22" s="3" t="s">
        <v>7</v>
      </c>
      <c r="M22" s="4" t="s">
        <v>5</v>
      </c>
    </row>
    <row r="23" spans="1:13" ht="35.1" customHeight="1" x14ac:dyDescent="0.25">
      <c r="A23" s="10">
        <v>20</v>
      </c>
      <c r="B23" s="11" t="s">
        <v>19</v>
      </c>
      <c r="C23" s="12">
        <v>20</v>
      </c>
      <c r="D23" s="25" t="s">
        <v>20</v>
      </c>
      <c r="E23" s="14">
        <f>50.35+54.18+15.56</f>
        <v>120.09</v>
      </c>
      <c r="F23" s="17">
        <v>4.3899999999999997</v>
      </c>
      <c r="G23" s="17">
        <v>1.79</v>
      </c>
      <c r="H23" s="16">
        <v>96.42</v>
      </c>
      <c r="I23" s="17">
        <v>146.04236343366779</v>
      </c>
      <c r="J23" s="13">
        <v>1</v>
      </c>
      <c r="K23" s="15" t="s">
        <v>21</v>
      </c>
      <c r="L23" s="3" t="s">
        <v>7</v>
      </c>
      <c r="M23" s="4" t="s">
        <v>5</v>
      </c>
    </row>
    <row r="24" spans="1:13" ht="35.1" customHeight="1" x14ac:dyDescent="0.25">
      <c r="A24" s="10">
        <v>21</v>
      </c>
      <c r="B24" s="11" t="s">
        <v>19</v>
      </c>
      <c r="C24" s="13">
        <v>21</v>
      </c>
      <c r="D24" s="25" t="s">
        <v>20</v>
      </c>
      <c r="E24" s="14">
        <f>50.7+54.34+15.56</f>
        <v>120.60000000000001</v>
      </c>
      <c r="F24" s="17">
        <v>4.5</v>
      </c>
      <c r="G24" s="17">
        <v>1.1399999999999999</v>
      </c>
      <c r="H24" s="16">
        <v>102.3</v>
      </c>
      <c r="I24" s="17">
        <v>146.04236343366779</v>
      </c>
      <c r="J24" s="13">
        <v>1</v>
      </c>
      <c r="K24" s="15" t="s">
        <v>21</v>
      </c>
      <c r="L24" s="5" t="s">
        <v>8</v>
      </c>
      <c r="M24" s="4" t="s">
        <v>3</v>
      </c>
    </row>
    <row r="25" spans="1:13" ht="35.1" customHeight="1" x14ac:dyDescent="0.25">
      <c r="A25" s="10">
        <v>22</v>
      </c>
      <c r="B25" s="11" t="s">
        <v>19</v>
      </c>
      <c r="C25" s="12">
        <v>22</v>
      </c>
      <c r="D25" s="25" t="s">
        <v>20</v>
      </c>
      <c r="E25" s="14">
        <f t="shared" ref="E25:E29" si="2">50.57+54.35+15.56</f>
        <v>120.48</v>
      </c>
      <c r="F25" s="17">
        <v>4.51</v>
      </c>
      <c r="G25" s="17">
        <v>1.1399999999999999</v>
      </c>
      <c r="H25" s="16">
        <v>92.48</v>
      </c>
      <c r="I25" s="17">
        <v>146.04236343366779</v>
      </c>
      <c r="J25" s="13">
        <v>1</v>
      </c>
      <c r="K25" s="15" t="s">
        <v>21</v>
      </c>
      <c r="L25" s="3" t="s">
        <v>9</v>
      </c>
      <c r="M25" s="4" t="s">
        <v>3</v>
      </c>
    </row>
    <row r="26" spans="1:13" ht="35.1" customHeight="1" x14ac:dyDescent="0.25">
      <c r="A26" s="10">
        <v>23</v>
      </c>
      <c r="B26" s="11" t="s">
        <v>19</v>
      </c>
      <c r="C26" s="13">
        <v>23</v>
      </c>
      <c r="D26" s="25" t="s">
        <v>20</v>
      </c>
      <c r="E26" s="14">
        <f t="shared" si="2"/>
        <v>120.48</v>
      </c>
      <c r="F26" s="17">
        <v>4.51</v>
      </c>
      <c r="G26" s="17">
        <v>1.1399999999999999</v>
      </c>
      <c r="H26" s="17">
        <v>92.48</v>
      </c>
      <c r="I26" s="17">
        <v>146.04236343366779</v>
      </c>
      <c r="J26" s="13">
        <v>1</v>
      </c>
      <c r="K26" s="15" t="s">
        <v>21</v>
      </c>
      <c r="L26" s="5" t="s">
        <v>6</v>
      </c>
      <c r="M26" s="4" t="s">
        <v>3</v>
      </c>
    </row>
    <row r="27" spans="1:13" ht="35.1" customHeight="1" x14ac:dyDescent="0.25">
      <c r="A27" s="10">
        <v>24</v>
      </c>
      <c r="B27" s="11" t="s">
        <v>19</v>
      </c>
      <c r="C27" s="12">
        <v>24</v>
      </c>
      <c r="D27" s="25" t="s">
        <v>20</v>
      </c>
      <c r="E27" s="14">
        <f t="shared" si="2"/>
        <v>120.48</v>
      </c>
      <c r="F27" s="17">
        <v>4.51</v>
      </c>
      <c r="G27" s="17">
        <v>1.1399999999999999</v>
      </c>
      <c r="H27" s="17">
        <v>92.48</v>
      </c>
      <c r="I27" s="17">
        <v>146.04236343366779</v>
      </c>
      <c r="J27" s="13">
        <v>1</v>
      </c>
      <c r="K27" s="15" t="s">
        <v>21</v>
      </c>
      <c r="L27" s="3" t="s">
        <v>3</v>
      </c>
      <c r="M27" s="4" t="s">
        <v>3</v>
      </c>
    </row>
    <row r="28" spans="1:13" ht="35.1" customHeight="1" x14ac:dyDescent="0.25">
      <c r="A28" s="10">
        <v>25</v>
      </c>
      <c r="B28" s="11" t="s">
        <v>19</v>
      </c>
      <c r="C28" s="13">
        <v>25</v>
      </c>
      <c r="D28" s="25" t="s">
        <v>20</v>
      </c>
      <c r="E28" s="14">
        <f t="shared" si="2"/>
        <v>120.48</v>
      </c>
      <c r="F28" s="17">
        <v>4.51</v>
      </c>
      <c r="G28" s="17">
        <v>1.1399999999999999</v>
      </c>
      <c r="H28" s="17">
        <v>92.48</v>
      </c>
      <c r="I28" s="17">
        <v>146.04236343366779</v>
      </c>
      <c r="J28" s="13">
        <v>1</v>
      </c>
      <c r="K28" s="15" t="s">
        <v>21</v>
      </c>
      <c r="L28" s="3" t="s">
        <v>3</v>
      </c>
      <c r="M28" s="4" t="s">
        <v>3</v>
      </c>
    </row>
    <row r="29" spans="1:13" ht="35.1" customHeight="1" x14ac:dyDescent="0.25">
      <c r="A29" s="10">
        <v>26</v>
      </c>
      <c r="B29" s="11" t="s">
        <v>19</v>
      </c>
      <c r="C29" s="12">
        <v>26</v>
      </c>
      <c r="D29" s="25" t="s">
        <v>20</v>
      </c>
      <c r="E29" s="14">
        <f t="shared" si="2"/>
        <v>120.48</v>
      </c>
      <c r="F29" s="17">
        <v>4.51</v>
      </c>
      <c r="G29" s="17">
        <v>1.1399999999999999</v>
      </c>
      <c r="H29" s="17">
        <v>92.48</v>
      </c>
      <c r="I29" s="17">
        <v>146.04236343366779</v>
      </c>
      <c r="J29" s="13">
        <v>1</v>
      </c>
      <c r="K29" s="15" t="s">
        <v>21</v>
      </c>
      <c r="L29" s="3" t="s">
        <v>3</v>
      </c>
      <c r="M29" s="4" t="s">
        <v>3</v>
      </c>
    </row>
    <row r="30" spans="1:13" ht="35.1" customHeight="1" x14ac:dyDescent="0.25">
      <c r="A30" s="10">
        <v>27</v>
      </c>
      <c r="B30" s="11" t="s">
        <v>19</v>
      </c>
      <c r="C30" s="13">
        <v>27</v>
      </c>
      <c r="D30" s="25" t="s">
        <v>20</v>
      </c>
      <c r="E30" s="14">
        <f>50.57+54.35+15.56</f>
        <v>120.48</v>
      </c>
      <c r="F30" s="17">
        <v>4.51</v>
      </c>
      <c r="G30" s="17">
        <v>1.1399999999999999</v>
      </c>
      <c r="H30" s="17">
        <v>92.48</v>
      </c>
      <c r="I30" s="17">
        <v>146.04236343366779</v>
      </c>
      <c r="J30" s="13">
        <v>1</v>
      </c>
      <c r="K30" s="15" t="s">
        <v>21</v>
      </c>
      <c r="L30" s="3" t="s">
        <v>3</v>
      </c>
      <c r="M30" s="4" t="s">
        <v>3</v>
      </c>
    </row>
    <row r="31" spans="1:13" ht="35.1" customHeight="1" x14ac:dyDescent="0.25">
      <c r="A31" s="10">
        <v>28</v>
      </c>
      <c r="B31" s="11" t="s">
        <v>19</v>
      </c>
      <c r="C31" s="12">
        <v>28</v>
      </c>
      <c r="D31" s="25" t="s">
        <v>20</v>
      </c>
      <c r="E31" s="14">
        <f>57.99+70.74+12.59</f>
        <v>141.32</v>
      </c>
      <c r="F31" s="17">
        <v>6.73</v>
      </c>
      <c r="G31" s="17">
        <v>0</v>
      </c>
      <c r="H31" s="17">
        <v>137.21</v>
      </c>
      <c r="I31" s="17">
        <v>180.23039762170197</v>
      </c>
      <c r="J31" s="13">
        <v>2</v>
      </c>
      <c r="K31" s="15" t="s">
        <v>21</v>
      </c>
      <c r="L31" s="3" t="s">
        <v>3</v>
      </c>
      <c r="M31" s="4" t="s">
        <v>3</v>
      </c>
    </row>
    <row r="32" spans="1:13" ht="35.1" customHeight="1" x14ac:dyDescent="0.25">
      <c r="A32" s="10">
        <v>29</v>
      </c>
      <c r="B32" s="11" t="s">
        <v>19</v>
      </c>
      <c r="C32" s="13">
        <v>29</v>
      </c>
      <c r="D32" s="25" t="s">
        <v>20</v>
      </c>
      <c r="E32" s="14">
        <f>59.19+70.29+12.59</f>
        <v>142.07000000000002</v>
      </c>
      <c r="F32" s="17">
        <v>6.48</v>
      </c>
      <c r="G32" s="17">
        <v>1.5</v>
      </c>
      <c r="H32" s="17">
        <v>135.53</v>
      </c>
      <c r="I32" s="17">
        <v>180.23039762170197</v>
      </c>
      <c r="J32" s="13">
        <v>2</v>
      </c>
      <c r="K32" s="15" t="s">
        <v>21</v>
      </c>
      <c r="L32" s="3" t="s">
        <v>7</v>
      </c>
      <c r="M32" s="4" t="s">
        <v>5</v>
      </c>
    </row>
    <row r="33" spans="1:13" ht="35.1" customHeight="1" x14ac:dyDescent="0.25">
      <c r="A33" s="10">
        <v>30</v>
      </c>
      <c r="B33" s="11" t="s">
        <v>19</v>
      </c>
      <c r="C33" s="12">
        <v>30</v>
      </c>
      <c r="D33" s="25" t="s">
        <v>20</v>
      </c>
      <c r="E33" s="14">
        <f t="shared" ref="E33:E37" si="3">50.67+54.35+15.56</f>
        <v>120.58000000000001</v>
      </c>
      <c r="F33" s="17">
        <v>4.51</v>
      </c>
      <c r="G33" s="17">
        <v>1.0900000000000001</v>
      </c>
      <c r="H33" s="17">
        <v>92.48</v>
      </c>
      <c r="I33" s="17">
        <v>146.04236343366779</v>
      </c>
      <c r="J33" s="13">
        <v>1</v>
      </c>
      <c r="K33" s="15" t="s">
        <v>21</v>
      </c>
      <c r="L33" s="3" t="s">
        <v>7</v>
      </c>
      <c r="M33" s="4" t="s">
        <v>5</v>
      </c>
    </row>
    <row r="34" spans="1:13" ht="35.1" customHeight="1" x14ac:dyDescent="0.25">
      <c r="A34" s="10">
        <v>31</v>
      </c>
      <c r="B34" s="11" t="s">
        <v>19</v>
      </c>
      <c r="C34" s="12">
        <v>31</v>
      </c>
      <c r="D34" s="25" t="s">
        <v>20</v>
      </c>
      <c r="E34" s="14">
        <f t="shared" si="3"/>
        <v>120.58000000000001</v>
      </c>
      <c r="F34" s="17">
        <v>4.51</v>
      </c>
      <c r="G34" s="17">
        <v>1.0900000000000001</v>
      </c>
      <c r="H34" s="17">
        <v>92.48</v>
      </c>
      <c r="I34" s="17">
        <v>146.04236343366779</v>
      </c>
      <c r="J34" s="13">
        <v>1</v>
      </c>
      <c r="K34" s="15" t="s">
        <v>21</v>
      </c>
      <c r="L34" s="3"/>
      <c r="M34" s="4"/>
    </row>
    <row r="35" spans="1:13" ht="35.1" customHeight="1" x14ac:dyDescent="0.25">
      <c r="A35" s="10">
        <v>32</v>
      </c>
      <c r="B35" s="11" t="s">
        <v>19</v>
      </c>
      <c r="C35" s="13">
        <v>32</v>
      </c>
      <c r="D35" s="25" t="s">
        <v>20</v>
      </c>
      <c r="E35" s="14">
        <f t="shared" si="3"/>
        <v>120.58000000000001</v>
      </c>
      <c r="F35" s="17">
        <v>4.51</v>
      </c>
      <c r="G35" s="17">
        <v>1.0900000000000001</v>
      </c>
      <c r="H35" s="17">
        <v>92.48</v>
      </c>
      <c r="I35" s="17">
        <v>146.04236343366779</v>
      </c>
      <c r="J35" s="13">
        <v>1</v>
      </c>
      <c r="K35" s="15" t="s">
        <v>21</v>
      </c>
      <c r="L35" s="3"/>
      <c r="M35" s="4"/>
    </row>
    <row r="36" spans="1:13" ht="35.1" customHeight="1" x14ac:dyDescent="0.25">
      <c r="A36" s="10">
        <v>33</v>
      </c>
      <c r="B36" s="11" t="s">
        <v>19</v>
      </c>
      <c r="C36" s="12">
        <v>33</v>
      </c>
      <c r="D36" s="25" t="s">
        <v>20</v>
      </c>
      <c r="E36" s="14">
        <f t="shared" si="3"/>
        <v>120.58000000000001</v>
      </c>
      <c r="F36" s="17">
        <v>4.51</v>
      </c>
      <c r="G36" s="17">
        <v>1.0900000000000001</v>
      </c>
      <c r="H36" s="17">
        <v>92.48</v>
      </c>
      <c r="I36" s="17">
        <v>146.04236343366779</v>
      </c>
      <c r="J36" s="13">
        <v>1</v>
      </c>
      <c r="K36" s="15" t="s">
        <v>21</v>
      </c>
      <c r="L36" s="3"/>
      <c r="M36" s="4"/>
    </row>
    <row r="37" spans="1:13" ht="35.1" customHeight="1" x14ac:dyDescent="0.25">
      <c r="A37" s="10">
        <v>34</v>
      </c>
      <c r="B37" s="11" t="s">
        <v>19</v>
      </c>
      <c r="C37" s="12">
        <v>34</v>
      </c>
      <c r="D37" s="25" t="s">
        <v>20</v>
      </c>
      <c r="E37" s="14">
        <f t="shared" si="3"/>
        <v>120.58000000000001</v>
      </c>
      <c r="F37" s="17">
        <v>4.51</v>
      </c>
      <c r="G37" s="17">
        <v>1.0900000000000001</v>
      </c>
      <c r="H37" s="17">
        <v>92.48</v>
      </c>
      <c r="I37" s="17">
        <v>146.04236343366779</v>
      </c>
      <c r="J37" s="13">
        <v>1</v>
      </c>
      <c r="K37" s="15" t="s">
        <v>21</v>
      </c>
      <c r="L37" s="3"/>
      <c r="M37" s="4"/>
    </row>
    <row r="38" spans="1:13" ht="35.1" customHeight="1" x14ac:dyDescent="0.25">
      <c r="A38" s="10">
        <v>35</v>
      </c>
      <c r="B38" s="11" t="s">
        <v>19</v>
      </c>
      <c r="C38" s="13">
        <v>35</v>
      </c>
      <c r="D38" s="25" t="s">
        <v>20</v>
      </c>
      <c r="E38" s="14">
        <f>50.67+54.35+15.56</f>
        <v>120.58000000000001</v>
      </c>
      <c r="F38" s="17">
        <v>4.51</v>
      </c>
      <c r="G38" s="17">
        <v>1.0900000000000001</v>
      </c>
      <c r="H38" s="17">
        <v>92.48</v>
      </c>
      <c r="I38" s="17">
        <v>146.04236343366779</v>
      </c>
      <c r="J38" s="13">
        <v>1</v>
      </c>
      <c r="K38" s="15" t="s">
        <v>21</v>
      </c>
      <c r="L38" s="3"/>
      <c r="M38" s="4"/>
    </row>
    <row r="39" spans="1:13" ht="35.1" customHeight="1" x14ac:dyDescent="0.25">
      <c r="A39" s="10">
        <v>36</v>
      </c>
      <c r="B39" s="11" t="s">
        <v>19</v>
      </c>
      <c r="C39" s="12">
        <v>36</v>
      </c>
      <c r="D39" s="25" t="s">
        <v>20</v>
      </c>
      <c r="E39" s="14">
        <f>59.31+64.59+12.59</f>
        <v>136.49</v>
      </c>
      <c r="F39" s="17">
        <v>4.37</v>
      </c>
      <c r="G39" s="17">
        <v>0</v>
      </c>
      <c r="H39" s="17">
        <v>112.62</v>
      </c>
      <c r="I39" s="17">
        <v>162.76477146042365</v>
      </c>
      <c r="J39" s="13">
        <v>1</v>
      </c>
      <c r="K39" s="15" t="s">
        <v>21</v>
      </c>
      <c r="L39" s="3"/>
      <c r="M39" s="4"/>
    </row>
    <row r="40" spans="1:13" ht="35.1" customHeight="1" x14ac:dyDescent="0.25">
      <c r="A40" s="10">
        <v>37</v>
      </c>
      <c r="B40" s="11" t="s">
        <v>19</v>
      </c>
      <c r="C40" s="12">
        <v>37</v>
      </c>
      <c r="D40" s="25" t="s">
        <v>20</v>
      </c>
      <c r="E40" s="14">
        <f>50.87+54.17+15.56</f>
        <v>120.6</v>
      </c>
      <c r="F40" s="17">
        <v>4.72</v>
      </c>
      <c r="G40" s="17">
        <v>1.05</v>
      </c>
      <c r="H40" s="17">
        <v>111.45</v>
      </c>
      <c r="I40" s="17">
        <v>146.04236343366779</v>
      </c>
      <c r="J40" s="13">
        <v>1</v>
      </c>
      <c r="K40" s="15" t="s">
        <v>21</v>
      </c>
      <c r="L40" s="3"/>
      <c r="M40" s="4"/>
    </row>
    <row r="41" spans="1:13" ht="35.1" customHeight="1" x14ac:dyDescent="0.25">
      <c r="A41" s="10">
        <v>38</v>
      </c>
      <c r="B41" s="11" t="s">
        <v>19</v>
      </c>
      <c r="C41" s="13">
        <v>38</v>
      </c>
      <c r="D41" s="25" t="s">
        <v>20</v>
      </c>
      <c r="E41" s="14">
        <f t="shared" ref="E41:E46" si="4">51.93+55.92+15.56</f>
        <v>123.41</v>
      </c>
      <c r="F41" s="17">
        <v>4.84</v>
      </c>
      <c r="G41" s="17">
        <v>0</v>
      </c>
      <c r="H41" s="17">
        <v>95.2</v>
      </c>
      <c r="I41" s="17">
        <v>146.04236343366779</v>
      </c>
      <c r="J41" s="13">
        <v>1</v>
      </c>
      <c r="K41" s="15" t="s">
        <v>21</v>
      </c>
      <c r="L41" s="3"/>
      <c r="M41" s="4"/>
    </row>
    <row r="42" spans="1:13" ht="35.1" customHeight="1" x14ac:dyDescent="0.25">
      <c r="A42" s="10">
        <v>39</v>
      </c>
      <c r="B42" s="11" t="s">
        <v>19</v>
      </c>
      <c r="C42" s="12">
        <v>39</v>
      </c>
      <c r="D42" s="25" t="s">
        <v>20</v>
      </c>
      <c r="E42" s="14">
        <f t="shared" si="4"/>
        <v>123.41</v>
      </c>
      <c r="F42" s="17">
        <v>4.84</v>
      </c>
      <c r="G42" s="17">
        <v>0</v>
      </c>
      <c r="H42" s="17">
        <v>95.2</v>
      </c>
      <c r="I42" s="17">
        <v>146.04236343366779</v>
      </c>
      <c r="J42" s="13">
        <v>1</v>
      </c>
      <c r="K42" s="15" t="s">
        <v>21</v>
      </c>
      <c r="L42" s="3"/>
      <c r="M42" s="4"/>
    </row>
    <row r="43" spans="1:13" ht="35.1" customHeight="1" x14ac:dyDescent="0.25">
      <c r="A43" s="10">
        <v>40</v>
      </c>
      <c r="B43" s="11" t="s">
        <v>19</v>
      </c>
      <c r="C43" s="12">
        <v>40</v>
      </c>
      <c r="D43" s="25" t="s">
        <v>20</v>
      </c>
      <c r="E43" s="14">
        <f t="shared" si="4"/>
        <v>123.41</v>
      </c>
      <c r="F43" s="17">
        <v>4.84</v>
      </c>
      <c r="G43" s="17">
        <v>0</v>
      </c>
      <c r="H43" s="17">
        <v>95.2</v>
      </c>
      <c r="I43" s="17">
        <v>146.04236343366779</v>
      </c>
      <c r="J43" s="13">
        <v>1</v>
      </c>
      <c r="K43" s="15" t="s">
        <v>21</v>
      </c>
      <c r="L43" s="3"/>
      <c r="M43" s="4"/>
    </row>
    <row r="44" spans="1:13" ht="35.1" customHeight="1" x14ac:dyDescent="0.25">
      <c r="A44" s="10">
        <v>41</v>
      </c>
      <c r="B44" s="11" t="s">
        <v>19</v>
      </c>
      <c r="C44" s="13">
        <v>41</v>
      </c>
      <c r="D44" s="25" t="s">
        <v>20</v>
      </c>
      <c r="E44" s="14">
        <f t="shared" si="4"/>
        <v>123.41</v>
      </c>
      <c r="F44" s="17">
        <v>4.84</v>
      </c>
      <c r="G44" s="17">
        <v>0</v>
      </c>
      <c r="H44" s="17">
        <v>95.2</v>
      </c>
      <c r="I44" s="17">
        <v>146.04236343366779</v>
      </c>
      <c r="J44" s="13">
        <v>1</v>
      </c>
      <c r="K44" s="15" t="s">
        <v>21</v>
      </c>
      <c r="L44" s="3"/>
      <c r="M44" s="4"/>
    </row>
    <row r="45" spans="1:13" ht="35.1" customHeight="1" x14ac:dyDescent="0.25">
      <c r="A45" s="10">
        <v>42</v>
      </c>
      <c r="B45" s="11" t="s">
        <v>19</v>
      </c>
      <c r="C45" s="12">
        <v>42</v>
      </c>
      <c r="D45" s="25" t="s">
        <v>20</v>
      </c>
      <c r="E45" s="14">
        <f t="shared" si="4"/>
        <v>123.41</v>
      </c>
      <c r="F45" s="17">
        <v>4.84</v>
      </c>
      <c r="G45" s="17">
        <v>0</v>
      </c>
      <c r="H45" s="17">
        <v>95.2</v>
      </c>
      <c r="I45" s="17">
        <v>146.04236343366779</v>
      </c>
      <c r="J45" s="13">
        <v>1</v>
      </c>
      <c r="K45" s="15" t="s">
        <v>21</v>
      </c>
      <c r="L45" s="3"/>
      <c r="M45" s="4"/>
    </row>
    <row r="46" spans="1:13" ht="35.1" customHeight="1" x14ac:dyDescent="0.25">
      <c r="A46" s="10">
        <v>43</v>
      </c>
      <c r="B46" s="11" t="s">
        <v>19</v>
      </c>
      <c r="C46" s="12">
        <v>43</v>
      </c>
      <c r="D46" s="25" t="s">
        <v>20</v>
      </c>
      <c r="E46" s="14">
        <f t="shared" si="4"/>
        <v>123.41</v>
      </c>
      <c r="F46" s="17">
        <v>4.84</v>
      </c>
      <c r="G46" s="17">
        <v>0</v>
      </c>
      <c r="H46" s="17">
        <v>95.2</v>
      </c>
      <c r="I46" s="17">
        <v>146.04236343366779</v>
      </c>
      <c r="J46" s="13">
        <v>1</v>
      </c>
      <c r="K46" s="15" t="s">
        <v>21</v>
      </c>
      <c r="L46" s="3"/>
      <c r="M46" s="4"/>
    </row>
    <row r="47" spans="1:13" ht="35.1" customHeight="1" x14ac:dyDescent="0.25">
      <c r="A47" s="10">
        <v>44</v>
      </c>
      <c r="B47" s="11" t="s">
        <v>19</v>
      </c>
      <c r="C47" s="13">
        <v>44</v>
      </c>
      <c r="D47" s="25" t="s">
        <v>20</v>
      </c>
      <c r="E47" s="14">
        <f>57.99+70.04+12.59</f>
        <v>140.62</v>
      </c>
      <c r="F47" s="17">
        <v>6.75</v>
      </c>
      <c r="G47" s="17">
        <v>1.5</v>
      </c>
      <c r="H47" s="17">
        <v>144.29</v>
      </c>
      <c r="I47" s="17">
        <v>180.23039762170197</v>
      </c>
      <c r="J47" s="13">
        <v>2</v>
      </c>
      <c r="K47" s="15" t="s">
        <v>21</v>
      </c>
      <c r="L47" s="3"/>
      <c r="M47" s="4"/>
    </row>
    <row r="48" spans="1:13" ht="35.1" customHeight="1" x14ac:dyDescent="0.25">
      <c r="A48" s="10">
        <v>45</v>
      </c>
      <c r="B48" s="11" t="s">
        <v>19</v>
      </c>
      <c r="C48" s="12">
        <v>45</v>
      </c>
      <c r="D48" s="25" t="s">
        <v>20</v>
      </c>
      <c r="E48" s="14">
        <f>57.12+59.94+13.46</f>
        <v>130.52000000000001</v>
      </c>
      <c r="F48" s="17">
        <v>5.51</v>
      </c>
      <c r="G48" s="17">
        <v>0</v>
      </c>
      <c r="H48" s="17">
        <v>102.24</v>
      </c>
      <c r="I48" s="17">
        <v>156.35451505016724</v>
      </c>
      <c r="J48" s="13">
        <v>1</v>
      </c>
      <c r="K48" s="15" t="s">
        <v>21</v>
      </c>
      <c r="L48" s="3"/>
      <c r="M48" s="4"/>
    </row>
    <row r="49" spans="1:13" ht="35.1" customHeight="1" x14ac:dyDescent="0.25">
      <c r="A49" s="10">
        <v>46</v>
      </c>
      <c r="B49" s="11" t="s">
        <v>19</v>
      </c>
      <c r="C49" s="12">
        <v>46</v>
      </c>
      <c r="D49" s="25" t="s">
        <v>20</v>
      </c>
      <c r="E49" s="14">
        <f>50.67+54.35+15.61</f>
        <v>120.63000000000001</v>
      </c>
      <c r="F49" s="17">
        <v>4.51</v>
      </c>
      <c r="G49" s="17">
        <v>1.0900000000000001</v>
      </c>
      <c r="H49" s="17">
        <v>92.48</v>
      </c>
      <c r="I49" s="17">
        <v>146.04236343366779</v>
      </c>
      <c r="J49" s="13">
        <v>1</v>
      </c>
      <c r="K49" s="15" t="s">
        <v>21</v>
      </c>
      <c r="L49" s="3"/>
      <c r="M49" s="4"/>
    </row>
    <row r="50" spans="1:13" ht="35.1" customHeight="1" x14ac:dyDescent="0.25">
      <c r="A50" s="10">
        <v>47</v>
      </c>
      <c r="B50" s="11" t="s">
        <v>19</v>
      </c>
      <c r="C50" s="13">
        <v>47</v>
      </c>
      <c r="D50" s="25" t="s">
        <v>20</v>
      </c>
      <c r="E50" s="14">
        <f t="shared" ref="E50:E55" si="5">50.67+54.35+15.61</f>
        <v>120.63000000000001</v>
      </c>
      <c r="F50" s="17">
        <v>4.51</v>
      </c>
      <c r="G50" s="17">
        <v>1.0900000000000001</v>
      </c>
      <c r="H50" s="17">
        <v>92.48</v>
      </c>
      <c r="I50" s="17">
        <v>146.04236343366779</v>
      </c>
      <c r="J50" s="13">
        <v>1</v>
      </c>
      <c r="K50" s="15" t="s">
        <v>21</v>
      </c>
      <c r="L50" s="3"/>
      <c r="M50" s="4"/>
    </row>
    <row r="51" spans="1:13" ht="35.1" customHeight="1" x14ac:dyDescent="0.25">
      <c r="A51" s="10">
        <v>48</v>
      </c>
      <c r="B51" s="11" t="s">
        <v>19</v>
      </c>
      <c r="C51" s="12">
        <v>48</v>
      </c>
      <c r="D51" s="25" t="s">
        <v>20</v>
      </c>
      <c r="E51" s="14">
        <f t="shared" si="5"/>
        <v>120.63000000000001</v>
      </c>
      <c r="F51" s="17">
        <v>4.51</v>
      </c>
      <c r="G51" s="17">
        <v>1.0900000000000001</v>
      </c>
      <c r="H51" s="17">
        <v>92.48</v>
      </c>
      <c r="I51" s="17">
        <v>146.04236343366779</v>
      </c>
      <c r="J51" s="13">
        <v>1</v>
      </c>
      <c r="K51" s="15" t="s">
        <v>21</v>
      </c>
      <c r="L51" s="3"/>
      <c r="M51" s="4"/>
    </row>
    <row r="52" spans="1:13" ht="35.1" customHeight="1" x14ac:dyDescent="0.25">
      <c r="A52" s="10">
        <v>49</v>
      </c>
      <c r="B52" s="11" t="s">
        <v>19</v>
      </c>
      <c r="C52" s="12">
        <v>49</v>
      </c>
      <c r="D52" s="25" t="s">
        <v>20</v>
      </c>
      <c r="E52" s="14">
        <f t="shared" si="5"/>
        <v>120.63000000000001</v>
      </c>
      <c r="F52" s="17">
        <v>4.51</v>
      </c>
      <c r="G52" s="17">
        <v>1.0900000000000001</v>
      </c>
      <c r="H52" s="17">
        <v>92.48</v>
      </c>
      <c r="I52" s="17">
        <v>146.04236343366779</v>
      </c>
      <c r="J52" s="13">
        <v>1</v>
      </c>
      <c r="K52" s="15" t="s">
        <v>21</v>
      </c>
      <c r="L52" s="3"/>
      <c r="M52" s="4"/>
    </row>
    <row r="53" spans="1:13" ht="35.1" customHeight="1" x14ac:dyDescent="0.25">
      <c r="A53" s="10">
        <v>50</v>
      </c>
      <c r="B53" s="11" t="s">
        <v>19</v>
      </c>
      <c r="C53" s="13">
        <v>50</v>
      </c>
      <c r="D53" s="25" t="s">
        <v>20</v>
      </c>
      <c r="E53" s="14">
        <f t="shared" si="5"/>
        <v>120.63000000000001</v>
      </c>
      <c r="F53" s="17">
        <v>4.51</v>
      </c>
      <c r="G53" s="17">
        <v>1.0900000000000001</v>
      </c>
      <c r="H53" s="17">
        <v>92.48</v>
      </c>
      <c r="I53" s="17">
        <v>146.04236343366779</v>
      </c>
      <c r="J53" s="13">
        <v>1</v>
      </c>
      <c r="K53" s="15" t="s">
        <v>21</v>
      </c>
      <c r="L53" s="3"/>
      <c r="M53" s="4"/>
    </row>
    <row r="54" spans="1:13" ht="35.1" customHeight="1" x14ac:dyDescent="0.25">
      <c r="A54" s="10">
        <v>51</v>
      </c>
      <c r="B54" s="11" t="s">
        <v>19</v>
      </c>
      <c r="C54" s="12">
        <v>51</v>
      </c>
      <c r="D54" s="25" t="s">
        <v>20</v>
      </c>
      <c r="E54" s="14">
        <f t="shared" si="5"/>
        <v>120.63000000000001</v>
      </c>
      <c r="F54" s="17">
        <v>4.51</v>
      </c>
      <c r="G54" s="17">
        <v>1.0900000000000001</v>
      </c>
      <c r="H54" s="17">
        <v>92.48</v>
      </c>
      <c r="I54" s="17">
        <v>146.04236343366779</v>
      </c>
      <c r="J54" s="13">
        <v>1</v>
      </c>
      <c r="K54" s="15" t="s">
        <v>21</v>
      </c>
      <c r="L54" s="3"/>
      <c r="M54" s="4"/>
    </row>
    <row r="55" spans="1:13" ht="35.1" customHeight="1" x14ac:dyDescent="0.25">
      <c r="A55" s="10">
        <v>52</v>
      </c>
      <c r="B55" s="11" t="s">
        <v>19</v>
      </c>
      <c r="C55" s="12">
        <v>52</v>
      </c>
      <c r="D55" s="25" t="s">
        <v>20</v>
      </c>
      <c r="E55" s="14">
        <f t="shared" si="5"/>
        <v>120.63000000000001</v>
      </c>
      <c r="F55" s="17">
        <v>4.51</v>
      </c>
      <c r="G55" s="17">
        <v>1.0900000000000001</v>
      </c>
      <c r="H55" s="17">
        <v>92.48</v>
      </c>
      <c r="I55" s="17">
        <v>146.04236343366779</v>
      </c>
      <c r="J55" s="13">
        <v>1</v>
      </c>
      <c r="K55" s="15" t="s">
        <v>21</v>
      </c>
      <c r="L55" s="3"/>
      <c r="M55" s="4"/>
    </row>
    <row r="56" spans="1:13" ht="35.1" customHeight="1" x14ac:dyDescent="0.25">
      <c r="A56" s="10">
        <v>53</v>
      </c>
      <c r="B56" s="11" t="s">
        <v>19</v>
      </c>
      <c r="C56" s="13">
        <v>53</v>
      </c>
      <c r="D56" s="25" t="s">
        <v>20</v>
      </c>
      <c r="E56" s="14">
        <f>50.87+54.35+15.56</f>
        <v>120.78</v>
      </c>
      <c r="F56" s="17">
        <v>4.51</v>
      </c>
      <c r="G56" s="17">
        <v>1.1399999999999999</v>
      </c>
      <c r="H56" s="17">
        <v>105.08</v>
      </c>
      <c r="I56" s="17">
        <v>146.04236343366779</v>
      </c>
      <c r="J56" s="13">
        <v>1</v>
      </c>
      <c r="K56" s="15" t="s">
        <v>21</v>
      </c>
      <c r="L56" s="3"/>
      <c r="M56" s="4"/>
    </row>
    <row r="57" spans="1:13" ht="35.1" customHeight="1" x14ac:dyDescent="0.25">
      <c r="A57" s="10">
        <v>54</v>
      </c>
      <c r="B57" s="11" t="s">
        <v>19</v>
      </c>
      <c r="C57" s="12">
        <v>54</v>
      </c>
      <c r="D57" s="25" t="s">
        <v>20</v>
      </c>
      <c r="E57" s="14">
        <f>44.745+48.517+10.168</f>
        <v>103.43</v>
      </c>
      <c r="F57" s="17">
        <v>2.5619999999999998</v>
      </c>
      <c r="G57" s="17">
        <v>10.61</v>
      </c>
      <c r="H57" s="17">
        <v>86.57</v>
      </c>
      <c r="I57" s="17">
        <v>134.24377554812338</v>
      </c>
      <c r="J57" s="13">
        <v>1</v>
      </c>
      <c r="K57" s="15" t="s">
        <v>21</v>
      </c>
      <c r="L57" s="3"/>
      <c r="M57" s="4"/>
    </row>
    <row r="58" spans="1:13" ht="35.1" customHeight="1" x14ac:dyDescent="0.25">
      <c r="A58" s="10">
        <v>55</v>
      </c>
      <c r="B58" s="11" t="s">
        <v>19</v>
      </c>
      <c r="C58" s="12">
        <v>55</v>
      </c>
      <c r="D58" s="25" t="s">
        <v>20</v>
      </c>
      <c r="E58" s="14">
        <f>45.007+49.214+10.168</f>
        <v>104.38900000000001</v>
      </c>
      <c r="F58" s="17">
        <v>2.5619999999999998</v>
      </c>
      <c r="G58" s="17">
        <v>10.220000000000001</v>
      </c>
      <c r="H58" s="17">
        <v>76.930000000000007</v>
      </c>
      <c r="I58" s="19">
        <v>134.70828688219993</v>
      </c>
      <c r="J58" s="13">
        <v>1</v>
      </c>
      <c r="K58" s="15" t="s">
        <v>21</v>
      </c>
      <c r="L58" s="3"/>
      <c r="M58" s="4"/>
    </row>
    <row r="59" spans="1:13" ht="35.1" customHeight="1" x14ac:dyDescent="0.25">
      <c r="A59" s="10">
        <v>56</v>
      </c>
      <c r="B59" s="11" t="s">
        <v>19</v>
      </c>
      <c r="C59" s="13">
        <v>56</v>
      </c>
      <c r="D59" s="25" t="s">
        <v>20</v>
      </c>
      <c r="E59" s="14">
        <f>45.307+49.307+10.167</f>
        <v>104.78100000000001</v>
      </c>
      <c r="F59" s="17">
        <v>2.972</v>
      </c>
      <c r="G59" s="17">
        <v>9.9600000000000009</v>
      </c>
      <c r="H59" s="17">
        <v>77.47</v>
      </c>
      <c r="I59" s="19">
        <v>135.45150501672242</v>
      </c>
      <c r="J59" s="13">
        <v>1</v>
      </c>
      <c r="K59" s="15" t="s">
        <v>21</v>
      </c>
      <c r="L59" s="3"/>
      <c r="M59" s="4"/>
    </row>
    <row r="60" spans="1:13" ht="35.1" customHeight="1" x14ac:dyDescent="0.25">
      <c r="A60" s="10">
        <v>57</v>
      </c>
      <c r="B60" s="11" t="s">
        <v>19</v>
      </c>
      <c r="C60" s="12">
        <v>57</v>
      </c>
      <c r="D60" s="25" t="s">
        <v>20</v>
      </c>
      <c r="E60" s="14">
        <f>44.996+49.115+10.167</f>
        <v>104.27800000000001</v>
      </c>
      <c r="F60" s="17">
        <v>3.1160000000000001</v>
      </c>
      <c r="G60" s="17">
        <v>10.220000000000001</v>
      </c>
      <c r="H60" s="17">
        <v>78</v>
      </c>
      <c r="I60" s="19">
        <v>136.56633221850615</v>
      </c>
      <c r="J60" s="13">
        <v>1</v>
      </c>
      <c r="K60" s="15" t="s">
        <v>21</v>
      </c>
      <c r="L60" s="3"/>
      <c r="M60" s="4"/>
    </row>
    <row r="61" spans="1:13" ht="35.1" customHeight="1" x14ac:dyDescent="0.25">
      <c r="A61" s="10">
        <v>58</v>
      </c>
      <c r="B61" s="11" t="s">
        <v>19</v>
      </c>
      <c r="C61" s="12">
        <v>58</v>
      </c>
      <c r="D61" s="25" t="s">
        <v>20</v>
      </c>
      <c r="E61" s="14">
        <f>45.46+49.9+10.168</f>
        <v>105.52799999999999</v>
      </c>
      <c r="F61" s="17">
        <v>3.28</v>
      </c>
      <c r="G61" s="17">
        <v>9.9600000000000009</v>
      </c>
      <c r="H61" s="17">
        <v>78.55</v>
      </c>
      <c r="I61" s="19">
        <v>137.30955035302861</v>
      </c>
      <c r="J61" s="13">
        <v>1</v>
      </c>
      <c r="K61" s="15" t="s">
        <v>21</v>
      </c>
      <c r="L61" s="3"/>
      <c r="M61" s="4"/>
    </row>
    <row r="62" spans="1:13" ht="35.1" customHeight="1" x14ac:dyDescent="0.25">
      <c r="A62" s="10">
        <v>59</v>
      </c>
      <c r="B62" s="11" t="s">
        <v>19</v>
      </c>
      <c r="C62" s="13">
        <v>59</v>
      </c>
      <c r="D62" s="25" t="s">
        <v>20</v>
      </c>
      <c r="E62" s="14">
        <f>46.132+50.177+10.168</f>
        <v>106.477</v>
      </c>
      <c r="F62" s="17">
        <v>3.423</v>
      </c>
      <c r="G62" s="17">
        <v>10.4</v>
      </c>
      <c r="H62" s="17">
        <v>79.069999999999993</v>
      </c>
      <c r="I62" s="19">
        <v>138.61018208844297</v>
      </c>
      <c r="J62" s="13">
        <v>1</v>
      </c>
      <c r="K62" s="15" t="s">
        <v>21</v>
      </c>
      <c r="L62" s="3"/>
      <c r="M62" s="4"/>
    </row>
    <row r="63" spans="1:13" ht="35.1" customHeight="1" x14ac:dyDescent="0.25">
      <c r="A63" s="10">
        <v>60</v>
      </c>
      <c r="B63" s="11" t="s">
        <v>19</v>
      </c>
      <c r="C63" s="12">
        <v>60</v>
      </c>
      <c r="D63" s="25" t="s">
        <v>20</v>
      </c>
      <c r="E63" s="14">
        <f>46.395+50.453+10.168</f>
        <v>107.01600000000002</v>
      </c>
      <c r="F63" s="17">
        <v>3.5670000000000002</v>
      </c>
      <c r="G63" s="17">
        <v>10.08</v>
      </c>
      <c r="H63" s="17">
        <v>79.61</v>
      </c>
      <c r="I63" s="19">
        <v>139.16759568933483</v>
      </c>
      <c r="J63" s="13">
        <v>1</v>
      </c>
      <c r="K63" s="15" t="s">
        <v>21</v>
      </c>
      <c r="L63" s="3"/>
      <c r="M63" s="4"/>
    </row>
    <row r="64" spans="1:13" ht="46.5" customHeight="1" x14ac:dyDescent="0.25">
      <c r="A64" s="10">
        <v>61</v>
      </c>
      <c r="B64" s="18" t="s">
        <v>22</v>
      </c>
      <c r="C64" s="12">
        <v>61</v>
      </c>
      <c r="D64" s="25" t="s">
        <v>20</v>
      </c>
      <c r="E64" s="14">
        <v>135.41</v>
      </c>
      <c r="F64" s="17">
        <v>4.37</v>
      </c>
      <c r="G64" s="20">
        <v>0</v>
      </c>
      <c r="H64" s="17">
        <v>104.27</v>
      </c>
      <c r="I64" s="17">
        <f>53.64+53.64+53.64+13.13</f>
        <v>174.05</v>
      </c>
      <c r="J64" s="13">
        <v>2</v>
      </c>
      <c r="K64" s="15" t="s">
        <v>21</v>
      </c>
      <c r="L64" s="3"/>
      <c r="M64" s="4"/>
    </row>
    <row r="65" spans="1:13" ht="27.75" customHeight="1" thickBot="1" x14ac:dyDescent="0.3">
      <c r="A65" s="30" t="s">
        <v>24</v>
      </c>
      <c r="B65" s="31"/>
      <c r="C65" s="31"/>
      <c r="D65" s="31"/>
      <c r="E65" s="31"/>
      <c r="F65" s="31"/>
      <c r="G65" s="32"/>
      <c r="H65" s="33">
        <f>SUM(H4:H64)</f>
        <v>5987.3699999999963</v>
      </c>
      <c r="I65" s="33">
        <f>SUM(I4:I64)</f>
        <v>9196.9039576365594</v>
      </c>
      <c r="J65" s="34">
        <f>SUM(J4:J64)</f>
        <v>66</v>
      </c>
      <c r="K65" s="28"/>
      <c r="L65" s="27"/>
      <c r="M65" s="29"/>
    </row>
  </sheetData>
  <mergeCells count="15">
    <mergeCell ref="A65:G65"/>
    <mergeCell ref="I2:I3"/>
    <mergeCell ref="J2:J3"/>
    <mergeCell ref="L2:L3"/>
    <mergeCell ref="M2:M3"/>
    <mergeCell ref="A1:M1"/>
    <mergeCell ref="A2:A3"/>
    <mergeCell ref="B2:B3"/>
    <mergeCell ref="K2:K3"/>
    <mergeCell ref="G2:G3"/>
    <mergeCell ref="C2:C3"/>
    <mergeCell ref="D2:D3"/>
    <mergeCell ref="E2:E3"/>
    <mergeCell ref="F2:F3"/>
    <mergeCell ref="H2:H3"/>
  </mergeCells>
  <phoneticPr fontId="2" type="noConversion"/>
  <printOptions horizontalCentered="1"/>
  <pageMargins left="0.98425196850393704" right="0.98425196850393704" top="0.98425196850393704" bottom="0.98425196850393704" header="0.51181102362204722" footer="0.51181102362204722"/>
  <pageSetup paperSize="8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MURUGAN</dc:creator>
  <cp:lastModifiedBy>Divya</cp:lastModifiedBy>
  <cp:lastPrinted>2025-09-05T07:01:05Z</cp:lastPrinted>
  <dcterms:created xsi:type="dcterms:W3CDTF">2015-06-05T18:17:20Z</dcterms:created>
  <dcterms:modified xsi:type="dcterms:W3CDTF">2025-09-05T07:01:56Z</dcterms:modified>
</cp:coreProperties>
</file>