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" i="1"/>
  <c r="E7" l="1"/>
  <c r="E8"/>
  <c r="I8" s="1"/>
  <c r="K8" s="1"/>
  <c r="E9"/>
  <c r="I9" s="1"/>
  <c r="K9" s="1"/>
  <c r="E6"/>
  <c r="T11"/>
  <c r="L11"/>
  <c r="W3"/>
  <c r="V11"/>
  <c r="I7"/>
  <c r="K7" s="1"/>
  <c r="I6"/>
  <c r="K6" s="1"/>
  <c r="V4" l="1"/>
</calcChain>
</file>

<file path=xl/sharedStrings.xml><?xml version="1.0" encoding="utf-8"?>
<sst xmlns="http://schemas.openxmlformats.org/spreadsheetml/2006/main" count="40" uniqueCount="37">
  <si>
    <t>1A</t>
  </si>
  <si>
    <t>2A</t>
  </si>
  <si>
    <t>3A</t>
  </si>
  <si>
    <t>4A</t>
  </si>
  <si>
    <t>TOTAL</t>
  </si>
  <si>
    <t>SINGLE BLOCK</t>
  </si>
  <si>
    <t>FIRST FLOOR</t>
  </si>
  <si>
    <t>Note :</t>
  </si>
  <si>
    <t>Parking Details:</t>
  </si>
  <si>
    <t>Visitors Parking</t>
  </si>
  <si>
    <t>As Per Patta           =   660.00 Sq.m</t>
  </si>
  <si>
    <t>As Per Document   =   660.54 Sq.m</t>
  </si>
  <si>
    <t>Car Parking Provided - 26 nos</t>
  </si>
  <si>
    <t>Two Wheeler Parking Provided - 54 nos</t>
  </si>
  <si>
    <t>Car Parking Reqired -26</t>
  </si>
  <si>
    <t>Two Wheeler Required - 51 nos</t>
  </si>
  <si>
    <t>Date: 16.06.2026</t>
  </si>
  <si>
    <t xml:space="preserve">PLAN SHOWING THE PROPOSED CONSTRUCTION OF BASEMENT FLOOR (FULLY AUTOMATED MECHANIZED SHUTTLE CAR PARKING) + STILT FLOOR (PART) (PARKING) / GROUND FLOOR (PART) + 4 FLOORS (HEIGHT – 18.30 M HEIGHT) IT/ITES BUILDING AVAILING PREMIUM FSI WITH TOD BENEFIT AT PLOT NO. TYPE II – 30, DR. VIKRAM SARABAI INSTRONIC INDUSTRIAL ESTATE, 4TH MAIN ROAD, THIRUVANMIYUR, CHENNAI 600041 COMPRISED IN S.NO.296/2A1B &amp; 296/10 OF KOTTIVAKKAM VILLAGE WITHIN THE LIMIT OF GREATER CHENNAI CORPORATION.
</t>
  </si>
  <si>
    <t>Carpet Area Statement</t>
  </si>
  <si>
    <t>Apartment No.</t>
  </si>
  <si>
    <t>(a)
Carpet Area (as per Sec 2(k) of the RERA Act)
(sq.m)</t>
  </si>
  <si>
    <t>(b)
Exclusive
Balcony
(sq.m)</t>
  </si>
  <si>
    <t>(c)
Exclusive Verandah/Utility/ Service/ Open Terrace
(sq.m)</t>
  </si>
  <si>
    <t>(d)
Area of External walls
(sq.m)</t>
  </si>
  <si>
    <t>e = (a + b + c+ d)
Floor area of the apartment
(sq.m)</t>
  </si>
  <si>
    <t>(f)
Proportionate Common Area (sq.m)</t>
  </si>
  <si>
    <t>g = (e + f) Gross Area of the
apartment
(sq.m)</t>
  </si>
  <si>
    <t>(h)
UDS land
Area (sq.m)</t>
  </si>
  <si>
    <t>SECOND FLOOR</t>
  </si>
  <si>
    <t>THIRD FLOOR</t>
  </si>
  <si>
    <t>FOURTH FLOOR</t>
  </si>
  <si>
    <r>
      <rPr>
        <b/>
        <sz val="18"/>
        <rFont val="Calibri"/>
        <family val="1"/>
      </rPr>
      <t>SI.No.</t>
    </r>
  </si>
  <si>
    <r>
      <rPr>
        <b/>
        <sz val="18"/>
        <rFont val="Calibri"/>
        <family val="1"/>
      </rPr>
      <t>Block</t>
    </r>
  </si>
  <si>
    <r>
      <rPr>
        <b/>
        <sz val="18"/>
        <rFont val="Calibri"/>
        <family val="1"/>
      </rPr>
      <t>Floor</t>
    </r>
  </si>
  <si>
    <r>
      <rPr>
        <b/>
        <sz val="18"/>
        <rFont val="Calibri"/>
        <family val="1"/>
      </rPr>
      <t>Car Parking (Nos.)</t>
    </r>
  </si>
  <si>
    <r>
      <rPr>
        <b/>
        <sz val="18"/>
        <rFont val="Calibri"/>
        <family val="1"/>
      </rPr>
      <t>Covered</t>
    </r>
  </si>
  <si>
    <r>
      <rPr>
        <b/>
        <sz val="18"/>
        <rFont val="Calibri"/>
        <family val="1"/>
      </rPr>
      <t>Open</t>
    </r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</si>
</sst>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5">
    <font>
      <sz val="10"/>
      <color rgb="FF000000"/>
      <name val="Times New Roman"/>
      <charset val="204"/>
    </font>
    <font>
      <sz val="11"/>
      <color rgb="FF9C0006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C00000"/>
      <name val="Times New Roman"/>
      <family val="1"/>
    </font>
    <font>
      <b/>
      <sz val="12"/>
      <name val="Calibri"/>
      <family val="2"/>
    </font>
    <font>
      <sz val="12"/>
      <color rgb="FF9C0006"/>
      <name val="Calibri"/>
      <family val="2"/>
      <scheme val="minor"/>
    </font>
    <font>
      <b/>
      <sz val="12"/>
      <color rgb="FFC00000"/>
      <name val="Times New Roman"/>
      <family val="1"/>
    </font>
    <font>
      <b/>
      <sz val="18"/>
      <color rgb="FF000000"/>
      <name val="Times New Roman"/>
      <family val="1"/>
    </font>
    <font>
      <b/>
      <sz val="18"/>
      <name val="Times New Roman"/>
      <family val="1"/>
    </font>
    <font>
      <b/>
      <sz val="18"/>
      <name val="Calibri"/>
      <family val="2"/>
    </font>
    <font>
      <b/>
      <sz val="18"/>
      <name val="Calibri"/>
      <family val="1"/>
    </font>
    <font>
      <sz val="18"/>
      <name val="Times New Roman"/>
      <family val="1"/>
    </font>
    <font>
      <sz val="18"/>
      <color rgb="FF000000"/>
      <name val="Times New Roman"/>
      <family val="1"/>
    </font>
    <font>
      <b/>
      <u/>
      <sz val="1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1" fontId="2" fillId="3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64" fontId="6" fillId="2" borderId="0" xfId="1" applyNumberFormat="1" applyFont="1" applyBorder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"/>
  <sheetViews>
    <sheetView tabSelected="1" zoomScale="70" zoomScaleNormal="70" workbookViewId="0">
      <selection activeCell="N15" sqref="A1:N15"/>
    </sheetView>
  </sheetViews>
  <sheetFormatPr defaultRowHeight="15.75"/>
  <cols>
    <col min="1" max="1" width="11.33203125" style="1" customWidth="1"/>
    <col min="2" max="2" width="21.6640625" style="1" customWidth="1"/>
    <col min="3" max="3" width="22.83203125" style="1" customWidth="1"/>
    <col min="4" max="4" width="14.83203125" style="1" customWidth="1"/>
    <col min="5" max="5" width="14.5" style="1" customWidth="1"/>
    <col min="6" max="6" width="15.6640625" style="1" customWidth="1"/>
    <col min="7" max="7" width="20.1640625" style="1" customWidth="1"/>
    <col min="8" max="8" width="26.5" style="1" customWidth="1"/>
    <col min="9" max="9" width="22" style="1" customWidth="1"/>
    <col min="10" max="11" width="21.83203125" style="1" customWidth="1"/>
    <col min="12" max="12" width="19.5" style="1" customWidth="1"/>
    <col min="13" max="13" width="17.33203125" style="1" customWidth="1"/>
    <col min="14" max="14" width="14" style="1" customWidth="1"/>
    <col min="15" max="15" width="13.1640625" style="1" customWidth="1"/>
    <col min="16" max="17" width="17.1640625" style="1" bestFit="1" customWidth="1"/>
    <col min="18" max="18" width="25.1640625" style="1" customWidth="1"/>
    <col min="19" max="19" width="25.83203125" style="1" customWidth="1"/>
    <col min="20" max="20" width="21.5" style="1" customWidth="1"/>
    <col min="21" max="21" width="25.1640625" style="1" bestFit="1" customWidth="1"/>
    <col min="22" max="22" width="16.1640625" style="1" customWidth="1"/>
    <col min="23" max="23" width="11.6640625" style="1" customWidth="1"/>
    <col min="24" max="16384" width="9.33203125" style="1"/>
  </cols>
  <sheetData>
    <row r="1" spans="1:24" ht="30.7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24" ht="83.25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4" ht="144.75" customHeight="1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U3" s="2"/>
      <c r="V3" s="3">
        <f>W5/W6</f>
        <v>7104.1808750284163</v>
      </c>
      <c r="W3" s="4">
        <f>V10*10.76</f>
        <v>18278.4424</v>
      </c>
      <c r="X3" s="2"/>
    </row>
    <row r="4" spans="1:24" ht="84.75" customHeight="1">
      <c r="A4" s="22" t="s">
        <v>31</v>
      </c>
      <c r="B4" s="22" t="s">
        <v>32</v>
      </c>
      <c r="C4" s="22" t="s">
        <v>33</v>
      </c>
      <c r="D4" s="23" t="s">
        <v>19</v>
      </c>
      <c r="E4" s="23" t="s">
        <v>20</v>
      </c>
      <c r="F4" s="24" t="s">
        <v>21</v>
      </c>
      <c r="G4" s="23" t="s">
        <v>22</v>
      </c>
      <c r="H4" s="24" t="s">
        <v>23</v>
      </c>
      <c r="I4" s="25" t="s">
        <v>24</v>
      </c>
      <c r="J4" s="23" t="s">
        <v>25</v>
      </c>
      <c r="K4" s="24" t="s">
        <v>26</v>
      </c>
      <c r="L4" s="24" t="s">
        <v>27</v>
      </c>
      <c r="M4" s="25" t="s">
        <v>34</v>
      </c>
      <c r="N4" s="25"/>
      <c r="O4" s="5"/>
      <c r="P4" s="6"/>
      <c r="Q4" s="4"/>
      <c r="R4" s="4"/>
      <c r="S4" s="4"/>
      <c r="T4" s="4"/>
      <c r="V4" s="7">
        <f>V3/W3</f>
        <v>0.38866445616987672</v>
      </c>
    </row>
    <row r="5" spans="1:24" ht="183.75" customHeight="1">
      <c r="A5" s="22"/>
      <c r="B5" s="22"/>
      <c r="C5" s="22"/>
      <c r="D5" s="22"/>
      <c r="E5" s="22"/>
      <c r="F5" s="26"/>
      <c r="G5" s="22"/>
      <c r="H5" s="25"/>
      <c r="I5" s="25"/>
      <c r="J5" s="22"/>
      <c r="K5" s="25"/>
      <c r="L5" s="25"/>
      <c r="M5" s="27" t="s">
        <v>35</v>
      </c>
      <c r="N5" s="27" t="s">
        <v>36</v>
      </c>
      <c r="P5" s="6"/>
      <c r="Q5" s="4"/>
      <c r="R5" s="4"/>
      <c r="S5" s="4"/>
      <c r="T5" s="4"/>
      <c r="W5" s="1">
        <v>660</v>
      </c>
    </row>
    <row r="6" spans="1:24" ht="46.5">
      <c r="A6" s="28">
        <v>1</v>
      </c>
      <c r="B6" s="29" t="s">
        <v>5</v>
      </c>
      <c r="C6" s="29" t="s">
        <v>6</v>
      </c>
      <c r="D6" s="29" t="s">
        <v>0</v>
      </c>
      <c r="E6" s="29">
        <f>375.23</f>
        <v>375.23</v>
      </c>
      <c r="F6" s="29">
        <v>0</v>
      </c>
      <c r="G6" s="29">
        <v>0</v>
      </c>
      <c r="H6" s="29">
        <v>0</v>
      </c>
      <c r="I6" s="30">
        <f>E6+F6+G6+H6</f>
        <v>375.23</v>
      </c>
      <c r="J6" s="30">
        <v>0</v>
      </c>
      <c r="K6" s="30">
        <f>I6+J6</f>
        <v>375.23</v>
      </c>
      <c r="L6" s="30">
        <v>165</v>
      </c>
      <c r="M6" s="31"/>
      <c r="N6" s="31"/>
      <c r="P6" s="6"/>
      <c r="Q6" s="4"/>
      <c r="R6" s="4"/>
      <c r="S6" s="4"/>
      <c r="T6" s="4"/>
      <c r="V6" s="8"/>
      <c r="W6" s="1">
        <v>9.2903040000000006E-2</v>
      </c>
    </row>
    <row r="7" spans="1:24" ht="46.5">
      <c r="A7" s="28">
        <v>2</v>
      </c>
      <c r="B7" s="29" t="s">
        <v>5</v>
      </c>
      <c r="C7" s="29" t="s">
        <v>28</v>
      </c>
      <c r="D7" s="29" t="s">
        <v>1</v>
      </c>
      <c r="E7" s="29">
        <f t="shared" ref="E7:E9" si="0">375.23</f>
        <v>375.23</v>
      </c>
      <c r="F7" s="29">
        <v>0</v>
      </c>
      <c r="G7" s="29">
        <v>0</v>
      </c>
      <c r="H7" s="31">
        <v>0</v>
      </c>
      <c r="I7" s="30">
        <f>E7+F7+G7+H7</f>
        <v>375.23</v>
      </c>
      <c r="J7" s="30">
        <v>0</v>
      </c>
      <c r="K7" s="30">
        <f t="shared" ref="K7:K9" si="1">I7+J7</f>
        <v>375.23</v>
      </c>
      <c r="L7" s="30">
        <v>165</v>
      </c>
      <c r="M7" s="31"/>
      <c r="N7" s="31"/>
      <c r="P7" s="6"/>
      <c r="Q7" s="4"/>
      <c r="R7" s="4"/>
      <c r="S7" s="4"/>
      <c r="T7" s="4"/>
      <c r="U7" s="9"/>
      <c r="V7" s="8"/>
    </row>
    <row r="8" spans="1:24" ht="46.5">
      <c r="A8" s="28">
        <v>3</v>
      </c>
      <c r="B8" s="29" t="s">
        <v>5</v>
      </c>
      <c r="C8" s="29" t="s">
        <v>29</v>
      </c>
      <c r="D8" s="29" t="s">
        <v>2</v>
      </c>
      <c r="E8" s="29">
        <f t="shared" si="0"/>
        <v>375.23</v>
      </c>
      <c r="F8" s="29">
        <v>0</v>
      </c>
      <c r="G8" s="29">
        <v>0</v>
      </c>
      <c r="H8" s="31">
        <v>0</v>
      </c>
      <c r="I8" s="30">
        <f>E8+F8+G8+H8</f>
        <v>375.23</v>
      </c>
      <c r="J8" s="30">
        <v>0</v>
      </c>
      <c r="K8" s="30">
        <f t="shared" si="1"/>
        <v>375.23</v>
      </c>
      <c r="L8" s="30">
        <v>165</v>
      </c>
      <c r="M8" s="31"/>
      <c r="N8" s="31"/>
      <c r="P8" s="6"/>
      <c r="Q8" s="4"/>
      <c r="R8" s="4"/>
      <c r="S8" s="4"/>
      <c r="T8" s="4"/>
      <c r="V8" s="8"/>
    </row>
    <row r="9" spans="1:24" ht="46.5">
      <c r="A9" s="28">
        <v>4</v>
      </c>
      <c r="B9" s="29" t="s">
        <v>5</v>
      </c>
      <c r="C9" s="29" t="s">
        <v>30</v>
      </c>
      <c r="D9" s="29" t="s">
        <v>3</v>
      </c>
      <c r="E9" s="29">
        <f t="shared" si="0"/>
        <v>375.23</v>
      </c>
      <c r="F9" s="29">
        <v>0</v>
      </c>
      <c r="G9" s="29">
        <v>0</v>
      </c>
      <c r="H9" s="31">
        <v>0</v>
      </c>
      <c r="I9" s="30">
        <f>E9+F9+G9+H9</f>
        <v>375.23</v>
      </c>
      <c r="J9" s="30">
        <v>0</v>
      </c>
      <c r="K9" s="30">
        <f t="shared" si="1"/>
        <v>375.23</v>
      </c>
      <c r="L9" s="30">
        <v>165</v>
      </c>
      <c r="M9" s="31"/>
      <c r="N9" s="31"/>
      <c r="P9" s="6"/>
      <c r="Q9" s="4"/>
      <c r="R9" s="4"/>
      <c r="S9" s="4"/>
      <c r="T9" s="4"/>
      <c r="V9" s="8"/>
    </row>
    <row r="10" spans="1:24" ht="37.5" customHeight="1">
      <c r="A10" s="28"/>
      <c r="B10" s="21" t="s">
        <v>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2"/>
      <c r="N10" s="31"/>
      <c r="Q10" s="10"/>
      <c r="R10" s="8"/>
      <c r="V10" s="1">
        <v>1698.74</v>
      </c>
    </row>
    <row r="11" spans="1:24" ht="60" customHeight="1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  <c r="K11" s="33"/>
      <c r="L11" s="33">
        <f>SUM(L6:L9)</f>
        <v>660</v>
      </c>
      <c r="M11" s="34">
        <v>26</v>
      </c>
      <c r="N11" s="34"/>
      <c r="T11" s="1">
        <f>660/4</f>
        <v>165</v>
      </c>
      <c r="V11" s="1">
        <f>V10*10.76</f>
        <v>18278.4424</v>
      </c>
    </row>
    <row r="12" spans="1:24" ht="50.2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Q12" s="10"/>
    </row>
    <row r="13" spans="1:24" ht="51.75" customHeight="1">
      <c r="A13" s="36" t="s">
        <v>7</v>
      </c>
      <c r="B13" s="36"/>
      <c r="C13" s="36"/>
      <c r="D13" s="35"/>
      <c r="E13" s="37" t="s">
        <v>8</v>
      </c>
      <c r="F13" s="37"/>
      <c r="G13" s="37"/>
      <c r="H13" s="37"/>
      <c r="I13" s="37"/>
      <c r="J13" s="37"/>
      <c r="K13" s="37"/>
      <c r="L13" s="37"/>
      <c r="M13" s="37"/>
      <c r="N13" s="35"/>
      <c r="P13" s="4"/>
      <c r="Q13" s="12"/>
      <c r="R13" s="4"/>
      <c r="S13" s="4"/>
      <c r="T13" s="13"/>
    </row>
    <row r="14" spans="1:24" ht="157.5">
      <c r="A14" s="38" t="s">
        <v>10</v>
      </c>
      <c r="B14" s="39"/>
      <c r="C14" s="35"/>
      <c r="D14" s="35"/>
      <c r="E14" s="40" t="s">
        <v>14</v>
      </c>
      <c r="F14" s="40"/>
      <c r="G14" s="40"/>
      <c r="H14" s="40"/>
      <c r="I14" s="40" t="s">
        <v>12</v>
      </c>
      <c r="J14" s="40"/>
      <c r="K14" s="40"/>
      <c r="L14" s="40"/>
      <c r="M14" s="40"/>
      <c r="N14" s="41"/>
      <c r="P14" s="4"/>
      <c r="Q14" s="4"/>
      <c r="R14" s="15"/>
      <c r="S14" s="16"/>
    </row>
    <row r="15" spans="1:24" ht="180">
      <c r="A15" s="38" t="s">
        <v>11</v>
      </c>
      <c r="B15" s="39"/>
      <c r="C15" s="35"/>
      <c r="D15" s="35"/>
      <c r="E15" s="40" t="s">
        <v>15</v>
      </c>
      <c r="F15" s="40"/>
      <c r="G15" s="40"/>
      <c r="H15" s="40"/>
      <c r="I15" s="40" t="s">
        <v>13</v>
      </c>
      <c r="J15" s="40"/>
      <c r="K15" s="40"/>
      <c r="L15" s="40"/>
      <c r="M15" s="40"/>
      <c r="N15" s="35"/>
    </row>
    <row r="16" spans="1:24">
      <c r="A16" s="14"/>
      <c r="B16" s="11"/>
      <c r="M16" s="17"/>
    </row>
    <row r="17" spans="12:12" ht="20.25" customHeight="1"/>
    <row r="18" spans="12:12" ht="32.25" customHeight="1"/>
    <row r="19" spans="12:12" ht="24.75" customHeight="1"/>
    <row r="20" spans="12:12" ht="42" customHeight="1">
      <c r="L20" s="18"/>
    </row>
  </sheetData>
  <mergeCells count="25">
    <mergeCell ref="E4:E5"/>
    <mergeCell ref="I14:M14"/>
    <mergeCell ref="I15:M15"/>
    <mergeCell ref="B10:L10"/>
    <mergeCell ref="E13:M13"/>
    <mergeCell ref="E14:H14"/>
    <mergeCell ref="A13:C13"/>
    <mergeCell ref="E15:H15"/>
    <mergeCell ref="K4:K5"/>
    <mergeCell ref="A2:N2"/>
    <mergeCell ref="A1:N1"/>
    <mergeCell ref="A11:J11"/>
    <mergeCell ref="M11:N11"/>
    <mergeCell ref="M4:N4"/>
    <mergeCell ref="L4:L5"/>
    <mergeCell ref="J4:J5"/>
    <mergeCell ref="A3:N3"/>
    <mergeCell ref="D4:D5"/>
    <mergeCell ref="C4:C5"/>
    <mergeCell ref="B4:B5"/>
    <mergeCell ref="A4:A5"/>
    <mergeCell ref="I4:I5"/>
    <mergeCell ref="H4:H5"/>
    <mergeCell ref="G4:G5"/>
    <mergeCell ref="F4:F5"/>
  </mergeCells>
  <pageMargins left="0.70866141732283472" right="0.70866141732283472" top="0.74803149606299213" bottom="0.74803149606299213" header="0.31496062992125984" footer="0.31496062992125984"/>
  <pageSetup paperSize="9" scale="5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</dc:creator>
  <cp:lastModifiedBy>SRINI</cp:lastModifiedBy>
  <cp:lastPrinted>2026-06-18T07:16:26Z</cp:lastPrinted>
  <dcterms:created xsi:type="dcterms:W3CDTF">2023-10-25T07:05:58Z</dcterms:created>
  <dcterms:modified xsi:type="dcterms:W3CDTF">2026-06-18T07:18:55Z</dcterms:modified>
</cp:coreProperties>
</file>