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03"/>
  <workbookPr filterPrivacy="1"/>
  <xr:revisionPtr revIDLastSave="0" documentId="8_{927D4F47-C219-C446-A311-6FC88DAB9B1F}" xr6:coauthVersionLast="47" xr6:coauthVersionMax="47" xr10:uidLastSave="{00000000-0000-0000-0000-000000000000}"/>
  <bookViews>
    <workbookView xWindow="0" yWindow="600" windowWidth="23260" windowHeight="12460" xr2:uid="{00000000-000D-0000-FFFF-FFFF00000000}"/>
  </bookViews>
  <sheets>
    <sheet name="Summary" sheetId="8" r:id="rId1"/>
    <sheet name="BLOCK A1 &amp; BLOCK A2" sheetId="1" r:id="rId2"/>
    <sheet name="BLOCK A2" sheetId="2" state="hidden" r:id="rId3"/>
    <sheet name="BLOCK B1 &amp; BLOCK B2" sheetId="3" r:id="rId4"/>
    <sheet name="BLOCK B2" sheetId="4" state="hidden" r:id="rId5"/>
    <sheet name="BLOCK C1 &amp; BLOCK C2" sheetId="5" r:id="rId6"/>
    <sheet name="BLOCK C2" sheetId="6" state="hidden" r:id="rId7"/>
    <sheet name="BLISS-SURVEY NO AREA" sheetId="7" r:id="rId8"/>
    <sheet name="Happiness Towers" sheetId="9" r:id="rId9"/>
    <sheet name="Pride Towers" sheetId="10" r:id="rId10"/>
  </sheets>
  <definedNames>
    <definedName name="_xlnm.Print_Area" localSheetId="7">'BLISS-SURVEY NO AREA'!$A$1:$O$72</definedName>
    <definedName name="_xlnm.Print_Area" localSheetId="1">'BLOCK A1 &amp; BLOCK A2'!$F$315:$J$343</definedName>
    <definedName name="_xlnm.Print_Area" localSheetId="2">'BLOCK A2'!$A$1:$O$144</definedName>
    <definedName name="_xlnm.Print_Area" localSheetId="3">'BLOCK B1 &amp; BLOCK B2'!$F$439:$J$468</definedName>
    <definedName name="_xlnm.Print_Area" localSheetId="5">'BLOCK C1 &amp; BLOCK C2'!$A$200:$O$321</definedName>
    <definedName name="_xlnm.Print_Titles" localSheetId="5">'BLOCK C1 &amp; BLOCK C2'!$205:$206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8" l="1"/>
  <c r="C34" i="8"/>
  <c r="C4" i="8"/>
  <c r="C6" i="8" s="1"/>
  <c r="G8" i="3" l="1"/>
  <c r="J8" i="3" s="1"/>
  <c r="J182" i="1" l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181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5" i="1"/>
  <c r="M174" i="1" l="1"/>
  <c r="K174" i="1"/>
  <c r="L174" i="1" s="1"/>
  <c r="M142" i="1"/>
  <c r="K142" i="1"/>
  <c r="L142" i="1" s="1"/>
  <c r="M118" i="1"/>
  <c r="K118" i="1"/>
  <c r="L118" i="1" s="1"/>
  <c r="M94" i="1"/>
  <c r="K94" i="1"/>
  <c r="L94" i="1" s="1"/>
  <c r="M78" i="1"/>
  <c r="K78" i="1"/>
  <c r="L78" i="1" s="1"/>
  <c r="M54" i="1"/>
  <c r="K54" i="1"/>
  <c r="L54" i="1" s="1"/>
  <c r="M30" i="1"/>
  <c r="K30" i="1"/>
  <c r="L30" i="1" s="1"/>
  <c r="M6" i="1"/>
  <c r="K6" i="1"/>
  <c r="L6" i="1" s="1"/>
  <c r="K173" i="1"/>
  <c r="L173" i="1" s="1"/>
  <c r="M173" i="1"/>
  <c r="K149" i="1"/>
  <c r="L149" i="1" s="1"/>
  <c r="M149" i="1"/>
  <c r="K141" i="1"/>
  <c r="L141" i="1" s="1"/>
  <c r="M141" i="1"/>
  <c r="K125" i="1"/>
  <c r="L125" i="1" s="1"/>
  <c r="M125" i="1"/>
  <c r="K109" i="1"/>
  <c r="L109" i="1" s="1"/>
  <c r="M109" i="1"/>
  <c r="K85" i="1"/>
  <c r="L85" i="1" s="1"/>
  <c r="M85" i="1"/>
  <c r="K53" i="1"/>
  <c r="L53" i="1" s="1"/>
  <c r="M53" i="1"/>
  <c r="K29" i="1"/>
  <c r="L29" i="1" s="1"/>
  <c r="M29" i="1"/>
  <c r="K164" i="1"/>
  <c r="L164" i="1" s="1"/>
  <c r="M164" i="1"/>
  <c r="K140" i="1"/>
  <c r="L140" i="1" s="1"/>
  <c r="M140" i="1"/>
  <c r="K116" i="1"/>
  <c r="L116" i="1" s="1"/>
  <c r="M116" i="1"/>
  <c r="K100" i="1"/>
  <c r="L100" i="1" s="1"/>
  <c r="M100" i="1"/>
  <c r="K84" i="1"/>
  <c r="L84" i="1" s="1"/>
  <c r="M84" i="1"/>
  <c r="K60" i="1"/>
  <c r="L60" i="1" s="1"/>
  <c r="M60" i="1"/>
  <c r="K36" i="1"/>
  <c r="L36" i="1" s="1"/>
  <c r="M36" i="1"/>
  <c r="K12" i="1"/>
  <c r="L12" i="1" s="1"/>
  <c r="M12" i="1"/>
  <c r="K163" i="1"/>
  <c r="L163" i="1" s="1"/>
  <c r="M163" i="1"/>
  <c r="M139" i="1"/>
  <c r="K139" i="1"/>
  <c r="L139" i="1" s="1"/>
  <c r="K115" i="1"/>
  <c r="L115" i="1" s="1"/>
  <c r="M115" i="1"/>
  <c r="M91" i="1"/>
  <c r="K91" i="1"/>
  <c r="L91" i="1" s="1"/>
  <c r="M67" i="1"/>
  <c r="K67" i="1"/>
  <c r="L67" i="1" s="1"/>
  <c r="M35" i="1"/>
  <c r="K35" i="1"/>
  <c r="L35" i="1" s="1"/>
  <c r="K19" i="1"/>
  <c r="L19" i="1" s="1"/>
  <c r="M19" i="1"/>
  <c r="M146" i="1"/>
  <c r="K146" i="1"/>
  <c r="L146" i="1" s="1"/>
  <c r="M130" i="1"/>
  <c r="K130" i="1"/>
  <c r="L130" i="1" s="1"/>
  <c r="M98" i="1"/>
  <c r="K98" i="1"/>
  <c r="L98" i="1" s="1"/>
  <c r="K82" i="1"/>
  <c r="L82" i="1" s="1"/>
  <c r="M82" i="1"/>
  <c r="M58" i="1"/>
  <c r="K58" i="1"/>
  <c r="L58" i="1" s="1"/>
  <c r="K34" i="1"/>
  <c r="L34" i="1" s="1"/>
  <c r="M34" i="1"/>
  <c r="K18" i="1"/>
  <c r="L18" i="1" s="1"/>
  <c r="M18" i="1"/>
  <c r="M169" i="1"/>
  <c r="K169" i="1"/>
  <c r="L169" i="1" s="1"/>
  <c r="M161" i="1"/>
  <c r="K161" i="1"/>
  <c r="L161" i="1" s="1"/>
  <c r="M153" i="1"/>
  <c r="K153" i="1"/>
  <c r="L153" i="1" s="1"/>
  <c r="M145" i="1"/>
  <c r="K145" i="1"/>
  <c r="L145" i="1" s="1"/>
  <c r="M137" i="1"/>
  <c r="K137" i="1"/>
  <c r="L137" i="1" s="1"/>
  <c r="M129" i="1"/>
  <c r="K129" i="1"/>
  <c r="L129" i="1" s="1"/>
  <c r="M121" i="1"/>
  <c r="K121" i="1"/>
  <c r="L121" i="1" s="1"/>
  <c r="M113" i="1"/>
  <c r="K113" i="1"/>
  <c r="L113" i="1" s="1"/>
  <c r="M105" i="1"/>
  <c r="K105" i="1"/>
  <c r="L105" i="1" s="1"/>
  <c r="M97" i="1"/>
  <c r="K97" i="1"/>
  <c r="L97" i="1" s="1"/>
  <c r="M89" i="1"/>
  <c r="K89" i="1"/>
  <c r="L89" i="1" s="1"/>
  <c r="M81" i="1"/>
  <c r="K81" i="1"/>
  <c r="L81" i="1" s="1"/>
  <c r="M73" i="1"/>
  <c r="K73" i="1"/>
  <c r="L73" i="1" s="1"/>
  <c r="M65" i="1"/>
  <c r="K65" i="1"/>
  <c r="L65" i="1" s="1"/>
  <c r="M57" i="1"/>
  <c r="K57" i="1"/>
  <c r="L57" i="1" s="1"/>
  <c r="M49" i="1"/>
  <c r="K49" i="1"/>
  <c r="L49" i="1" s="1"/>
  <c r="M41" i="1"/>
  <c r="K41" i="1"/>
  <c r="L41" i="1" s="1"/>
  <c r="M33" i="1"/>
  <c r="K33" i="1"/>
  <c r="L33" i="1" s="1"/>
  <c r="M25" i="1"/>
  <c r="K25" i="1"/>
  <c r="L25" i="1" s="1"/>
  <c r="M17" i="1"/>
  <c r="K17" i="1"/>
  <c r="L17" i="1" s="1"/>
  <c r="M9" i="1"/>
  <c r="K9" i="1"/>
  <c r="L9" i="1" s="1"/>
  <c r="M158" i="1"/>
  <c r="K158" i="1"/>
  <c r="L158" i="1" s="1"/>
  <c r="M134" i="1"/>
  <c r="K134" i="1"/>
  <c r="L134" i="1" s="1"/>
  <c r="M110" i="1"/>
  <c r="K110" i="1"/>
  <c r="L110" i="1" s="1"/>
  <c r="M86" i="1"/>
  <c r="K86" i="1"/>
  <c r="L86" i="1" s="1"/>
  <c r="M62" i="1"/>
  <c r="K62" i="1"/>
  <c r="L62" i="1" s="1"/>
  <c r="M38" i="1"/>
  <c r="K38" i="1"/>
  <c r="L38" i="1" s="1"/>
  <c r="M14" i="1"/>
  <c r="K14" i="1"/>
  <c r="L14" i="1" s="1"/>
  <c r="K165" i="1"/>
  <c r="L165" i="1" s="1"/>
  <c r="M165" i="1"/>
  <c r="K133" i="1"/>
  <c r="L133" i="1" s="1"/>
  <c r="M133" i="1"/>
  <c r="K93" i="1"/>
  <c r="L93" i="1" s="1"/>
  <c r="M93" i="1"/>
  <c r="K69" i="1"/>
  <c r="L69" i="1" s="1"/>
  <c r="M69" i="1"/>
  <c r="K45" i="1"/>
  <c r="L45" i="1" s="1"/>
  <c r="M45" i="1"/>
  <c r="K21" i="1"/>
  <c r="L21" i="1" s="1"/>
  <c r="M21" i="1"/>
  <c r="K172" i="1"/>
  <c r="L172" i="1" s="1"/>
  <c r="M172" i="1"/>
  <c r="K148" i="1"/>
  <c r="L148" i="1" s="1"/>
  <c r="M148" i="1"/>
  <c r="K124" i="1"/>
  <c r="L124" i="1" s="1"/>
  <c r="M124" i="1"/>
  <c r="K92" i="1"/>
  <c r="L92" i="1" s="1"/>
  <c r="M92" i="1"/>
  <c r="K68" i="1"/>
  <c r="L68" i="1" s="1"/>
  <c r="M68" i="1"/>
  <c r="K44" i="1"/>
  <c r="L44" i="1" s="1"/>
  <c r="M44" i="1"/>
  <c r="K20" i="1"/>
  <c r="L20" i="1" s="1"/>
  <c r="M20" i="1"/>
  <c r="M147" i="1"/>
  <c r="K147" i="1"/>
  <c r="L147" i="1" s="1"/>
  <c r="K123" i="1"/>
  <c r="L123" i="1" s="1"/>
  <c r="M123" i="1"/>
  <c r="M99" i="1"/>
  <c r="K99" i="1"/>
  <c r="L99" i="1" s="1"/>
  <c r="M75" i="1"/>
  <c r="K75" i="1"/>
  <c r="L75" i="1" s="1"/>
  <c r="K51" i="1"/>
  <c r="L51" i="1" s="1"/>
  <c r="M51" i="1"/>
  <c r="M11" i="1"/>
  <c r="K11" i="1"/>
  <c r="L11" i="1" s="1"/>
  <c r="K162" i="1"/>
  <c r="L162" i="1" s="1"/>
  <c r="M162" i="1"/>
  <c r="M138" i="1"/>
  <c r="K138" i="1"/>
  <c r="L138" i="1" s="1"/>
  <c r="M106" i="1"/>
  <c r="K106" i="1"/>
  <c r="L106" i="1" s="1"/>
  <c r="M74" i="1"/>
  <c r="K74" i="1"/>
  <c r="L74" i="1" s="1"/>
  <c r="K50" i="1"/>
  <c r="L50" i="1" s="1"/>
  <c r="M50" i="1"/>
  <c r="M26" i="1"/>
  <c r="K26" i="1"/>
  <c r="L26" i="1" s="1"/>
  <c r="M160" i="1"/>
  <c r="K160" i="1"/>
  <c r="L160" i="1" s="1"/>
  <c r="M152" i="1"/>
  <c r="K152" i="1"/>
  <c r="L152" i="1" s="1"/>
  <c r="M144" i="1"/>
  <c r="K144" i="1"/>
  <c r="L144" i="1" s="1"/>
  <c r="M136" i="1"/>
  <c r="K136" i="1"/>
  <c r="L136" i="1" s="1"/>
  <c r="M128" i="1"/>
  <c r="K128" i="1"/>
  <c r="L128" i="1" s="1"/>
  <c r="M120" i="1"/>
  <c r="K120" i="1"/>
  <c r="L120" i="1" s="1"/>
  <c r="M112" i="1"/>
  <c r="K112" i="1"/>
  <c r="L112" i="1" s="1"/>
  <c r="M104" i="1"/>
  <c r="K104" i="1"/>
  <c r="L104" i="1" s="1"/>
  <c r="M96" i="1"/>
  <c r="K96" i="1"/>
  <c r="L96" i="1" s="1"/>
  <c r="M88" i="1"/>
  <c r="K88" i="1"/>
  <c r="L88" i="1" s="1"/>
  <c r="M80" i="1"/>
  <c r="K80" i="1"/>
  <c r="L80" i="1" s="1"/>
  <c r="M72" i="1"/>
  <c r="K72" i="1"/>
  <c r="L72" i="1" s="1"/>
  <c r="M64" i="1"/>
  <c r="K64" i="1"/>
  <c r="L64" i="1" s="1"/>
  <c r="M56" i="1"/>
  <c r="K56" i="1"/>
  <c r="L56" i="1" s="1"/>
  <c r="M48" i="1"/>
  <c r="K48" i="1"/>
  <c r="L48" i="1" s="1"/>
  <c r="M40" i="1"/>
  <c r="K40" i="1"/>
  <c r="L40" i="1" s="1"/>
  <c r="M32" i="1"/>
  <c r="K32" i="1"/>
  <c r="L32" i="1" s="1"/>
  <c r="M24" i="1"/>
  <c r="K24" i="1"/>
  <c r="L24" i="1" s="1"/>
  <c r="M16" i="1"/>
  <c r="K16" i="1"/>
  <c r="L16" i="1" s="1"/>
  <c r="M8" i="1"/>
  <c r="K8" i="1"/>
  <c r="L8" i="1" s="1"/>
  <c r="M166" i="1"/>
  <c r="K166" i="1"/>
  <c r="L166" i="1" s="1"/>
  <c r="M150" i="1"/>
  <c r="K150" i="1"/>
  <c r="L150" i="1" s="1"/>
  <c r="M126" i="1"/>
  <c r="K126" i="1"/>
  <c r="L126" i="1" s="1"/>
  <c r="M102" i="1"/>
  <c r="K102" i="1"/>
  <c r="L102" i="1" s="1"/>
  <c r="M70" i="1"/>
  <c r="K70" i="1"/>
  <c r="L70" i="1" s="1"/>
  <c r="M46" i="1"/>
  <c r="K46" i="1"/>
  <c r="L46" i="1" s="1"/>
  <c r="M22" i="1"/>
  <c r="K22" i="1"/>
  <c r="L22" i="1" s="1"/>
  <c r="K157" i="1"/>
  <c r="L157" i="1" s="1"/>
  <c r="M157" i="1"/>
  <c r="K117" i="1"/>
  <c r="L117" i="1" s="1"/>
  <c r="M117" i="1"/>
  <c r="K101" i="1"/>
  <c r="L101" i="1" s="1"/>
  <c r="M101" i="1"/>
  <c r="K77" i="1"/>
  <c r="L77" i="1" s="1"/>
  <c r="M77" i="1"/>
  <c r="K61" i="1"/>
  <c r="L61" i="1" s="1"/>
  <c r="M61" i="1"/>
  <c r="K37" i="1"/>
  <c r="L37" i="1" s="1"/>
  <c r="M37" i="1"/>
  <c r="K13" i="1"/>
  <c r="L13" i="1" s="1"/>
  <c r="M13" i="1"/>
  <c r="K156" i="1"/>
  <c r="L156" i="1" s="1"/>
  <c r="M156" i="1"/>
  <c r="K132" i="1"/>
  <c r="L132" i="1" s="1"/>
  <c r="M132" i="1"/>
  <c r="K108" i="1"/>
  <c r="L108" i="1" s="1"/>
  <c r="M108" i="1"/>
  <c r="K76" i="1"/>
  <c r="L76" i="1" s="1"/>
  <c r="M76" i="1"/>
  <c r="K52" i="1"/>
  <c r="L52" i="1" s="1"/>
  <c r="M52" i="1"/>
  <c r="K28" i="1"/>
  <c r="L28" i="1" s="1"/>
  <c r="M28" i="1"/>
  <c r="M171" i="1"/>
  <c r="K171" i="1"/>
  <c r="L171" i="1" s="1"/>
  <c r="M155" i="1"/>
  <c r="K155" i="1"/>
  <c r="L155" i="1" s="1"/>
  <c r="M131" i="1"/>
  <c r="K131" i="1"/>
  <c r="L131" i="1" s="1"/>
  <c r="M107" i="1"/>
  <c r="K107" i="1"/>
  <c r="L107" i="1" s="1"/>
  <c r="K83" i="1"/>
  <c r="L83" i="1" s="1"/>
  <c r="M83" i="1"/>
  <c r="M59" i="1"/>
  <c r="K59" i="1"/>
  <c r="L59" i="1" s="1"/>
  <c r="M43" i="1"/>
  <c r="K43" i="1"/>
  <c r="L43" i="1" s="1"/>
  <c r="M27" i="1"/>
  <c r="K27" i="1"/>
  <c r="L27" i="1" s="1"/>
  <c r="M170" i="1"/>
  <c r="K170" i="1"/>
  <c r="L170" i="1" s="1"/>
  <c r="M154" i="1"/>
  <c r="K154" i="1"/>
  <c r="L154" i="1" s="1"/>
  <c r="M122" i="1"/>
  <c r="K122" i="1"/>
  <c r="L122" i="1" s="1"/>
  <c r="K114" i="1"/>
  <c r="L114" i="1" s="1"/>
  <c r="M114" i="1"/>
  <c r="M90" i="1"/>
  <c r="K90" i="1"/>
  <c r="L90" i="1" s="1"/>
  <c r="K66" i="1"/>
  <c r="L66" i="1" s="1"/>
  <c r="M66" i="1"/>
  <c r="M42" i="1"/>
  <c r="K42" i="1"/>
  <c r="L42" i="1" s="1"/>
  <c r="M10" i="1"/>
  <c r="K10" i="1"/>
  <c r="L10" i="1" s="1"/>
  <c r="M168" i="1"/>
  <c r="K168" i="1"/>
  <c r="L168" i="1" s="1"/>
  <c r="M5" i="1"/>
  <c r="K5" i="1"/>
  <c r="L5" i="1" s="1"/>
  <c r="M167" i="1"/>
  <c r="K167" i="1"/>
  <c r="L167" i="1" s="1"/>
  <c r="M159" i="1"/>
  <c r="K159" i="1"/>
  <c r="L159" i="1" s="1"/>
  <c r="M151" i="1"/>
  <c r="K151" i="1"/>
  <c r="L151" i="1" s="1"/>
  <c r="M143" i="1"/>
  <c r="K143" i="1"/>
  <c r="L143" i="1" s="1"/>
  <c r="M135" i="1"/>
  <c r="K135" i="1"/>
  <c r="L135" i="1" s="1"/>
  <c r="M127" i="1"/>
  <c r="K127" i="1"/>
  <c r="L127" i="1" s="1"/>
  <c r="M119" i="1"/>
  <c r="K119" i="1"/>
  <c r="L119" i="1" s="1"/>
  <c r="M111" i="1"/>
  <c r="K111" i="1"/>
  <c r="L111" i="1" s="1"/>
  <c r="M103" i="1"/>
  <c r="K103" i="1"/>
  <c r="L103" i="1" s="1"/>
  <c r="K95" i="1"/>
  <c r="L95" i="1" s="1"/>
  <c r="M95" i="1"/>
  <c r="M87" i="1"/>
  <c r="K87" i="1"/>
  <c r="L87" i="1" s="1"/>
  <c r="M79" i="1"/>
  <c r="K79" i="1"/>
  <c r="L79" i="1" s="1"/>
  <c r="M71" i="1"/>
  <c r="K71" i="1"/>
  <c r="L71" i="1" s="1"/>
  <c r="M63" i="1"/>
  <c r="K63" i="1"/>
  <c r="L63" i="1" s="1"/>
  <c r="K55" i="1"/>
  <c r="L55" i="1" s="1"/>
  <c r="M55" i="1"/>
  <c r="M47" i="1"/>
  <c r="K47" i="1"/>
  <c r="L47" i="1" s="1"/>
  <c r="M39" i="1"/>
  <c r="K39" i="1"/>
  <c r="L39" i="1" s="1"/>
  <c r="M31" i="1"/>
  <c r="K31" i="1"/>
  <c r="L31" i="1" s="1"/>
  <c r="M23" i="1"/>
  <c r="K23" i="1"/>
  <c r="L23" i="1" s="1"/>
  <c r="K15" i="1"/>
  <c r="L15" i="1" s="1"/>
  <c r="M15" i="1"/>
  <c r="M7" i="1"/>
  <c r="K7" i="1"/>
  <c r="L7" i="1" s="1"/>
  <c r="O320" i="5"/>
  <c r="N320" i="5"/>
  <c r="I320" i="5"/>
  <c r="H320" i="5"/>
  <c r="F320" i="5"/>
  <c r="G319" i="5"/>
  <c r="J319" i="5" s="1"/>
  <c r="G318" i="5"/>
  <c r="J318" i="5" s="1"/>
  <c r="G317" i="5"/>
  <c r="J317" i="5" s="1"/>
  <c r="G316" i="5"/>
  <c r="J316" i="5" s="1"/>
  <c r="G315" i="5"/>
  <c r="J315" i="5" s="1"/>
  <c r="G314" i="5"/>
  <c r="J314" i="5" s="1"/>
  <c r="G313" i="5"/>
  <c r="J313" i="5" s="1"/>
  <c r="G312" i="5"/>
  <c r="J312" i="5" s="1"/>
  <c r="G311" i="5"/>
  <c r="J311" i="5" s="1"/>
  <c r="G310" i="5"/>
  <c r="J310" i="5" s="1"/>
  <c r="G309" i="5"/>
  <c r="J309" i="5" s="1"/>
  <c r="G308" i="5"/>
  <c r="J308" i="5" s="1"/>
  <c r="G307" i="5"/>
  <c r="J307" i="5" s="1"/>
  <c r="G306" i="5"/>
  <c r="J306" i="5" s="1"/>
  <c r="G305" i="5"/>
  <c r="J305" i="5" s="1"/>
  <c r="G304" i="5"/>
  <c r="J304" i="5" s="1"/>
  <c r="G303" i="5"/>
  <c r="J303" i="5" s="1"/>
  <c r="G302" i="5"/>
  <c r="J302" i="5" s="1"/>
  <c r="G301" i="5"/>
  <c r="J301" i="5" s="1"/>
  <c r="G300" i="5"/>
  <c r="J300" i="5" s="1"/>
  <c r="G299" i="5"/>
  <c r="J299" i="5" s="1"/>
  <c r="G298" i="5"/>
  <c r="J298" i="5" s="1"/>
  <c r="G297" i="5"/>
  <c r="J297" i="5" s="1"/>
  <c r="G296" i="5"/>
  <c r="J296" i="5" s="1"/>
  <c r="G295" i="5"/>
  <c r="J295" i="5" s="1"/>
  <c r="G294" i="5"/>
  <c r="J294" i="5" s="1"/>
  <c r="G293" i="5"/>
  <c r="J293" i="5" s="1"/>
  <c r="G292" i="5"/>
  <c r="J292" i="5" s="1"/>
  <c r="G291" i="5"/>
  <c r="J291" i="5" s="1"/>
  <c r="G290" i="5"/>
  <c r="J290" i="5" s="1"/>
  <c r="G289" i="5"/>
  <c r="J289" i="5" s="1"/>
  <c r="G288" i="5"/>
  <c r="J288" i="5" s="1"/>
  <c r="G287" i="5"/>
  <c r="J287" i="5" s="1"/>
  <c r="G286" i="5"/>
  <c r="J286" i="5" s="1"/>
  <c r="G285" i="5"/>
  <c r="J285" i="5" s="1"/>
  <c r="G284" i="5"/>
  <c r="J284" i="5" s="1"/>
  <c r="G283" i="5"/>
  <c r="J283" i="5" s="1"/>
  <c r="G282" i="5"/>
  <c r="J282" i="5" s="1"/>
  <c r="G281" i="5"/>
  <c r="J281" i="5" s="1"/>
  <c r="G280" i="5"/>
  <c r="J280" i="5" s="1"/>
  <c r="G279" i="5"/>
  <c r="J279" i="5" s="1"/>
  <c r="G278" i="5"/>
  <c r="J278" i="5" s="1"/>
  <c r="G277" i="5"/>
  <c r="J277" i="5" s="1"/>
  <c r="G276" i="5"/>
  <c r="J276" i="5" s="1"/>
  <c r="G275" i="5"/>
  <c r="J275" i="5" s="1"/>
  <c r="G274" i="5"/>
  <c r="J274" i="5" s="1"/>
  <c r="G273" i="5"/>
  <c r="J273" i="5" s="1"/>
  <c r="G272" i="5"/>
  <c r="J272" i="5" s="1"/>
  <c r="G271" i="5"/>
  <c r="J271" i="5" s="1"/>
  <c r="G270" i="5"/>
  <c r="J270" i="5" s="1"/>
  <c r="G269" i="5"/>
  <c r="J269" i="5" s="1"/>
  <c r="G268" i="5"/>
  <c r="J268" i="5" s="1"/>
  <c r="G267" i="5"/>
  <c r="J267" i="5" s="1"/>
  <c r="G266" i="5"/>
  <c r="J266" i="5" s="1"/>
  <c r="G265" i="5"/>
  <c r="J265" i="5" s="1"/>
  <c r="G264" i="5"/>
  <c r="J264" i="5" s="1"/>
  <c r="G263" i="5"/>
  <c r="J263" i="5" s="1"/>
  <c r="G262" i="5"/>
  <c r="J262" i="5" s="1"/>
  <c r="G261" i="5"/>
  <c r="J261" i="5" s="1"/>
  <c r="G260" i="5"/>
  <c r="J260" i="5" s="1"/>
  <c r="G259" i="5"/>
  <c r="J259" i="5" s="1"/>
  <c r="G258" i="5"/>
  <c r="J258" i="5" s="1"/>
  <c r="G257" i="5"/>
  <c r="J257" i="5" s="1"/>
  <c r="G256" i="5"/>
  <c r="J256" i="5" s="1"/>
  <c r="G255" i="5"/>
  <c r="J255" i="5" s="1"/>
  <c r="G254" i="5"/>
  <c r="J254" i="5" s="1"/>
  <c r="G253" i="5"/>
  <c r="J253" i="5" s="1"/>
  <c r="G252" i="5"/>
  <c r="J252" i="5" s="1"/>
  <c r="G251" i="5"/>
  <c r="J251" i="5" s="1"/>
  <c r="G250" i="5"/>
  <c r="J250" i="5" s="1"/>
  <c r="G249" i="5"/>
  <c r="J249" i="5" s="1"/>
  <c r="G248" i="5"/>
  <c r="J248" i="5" s="1"/>
  <c r="G247" i="5"/>
  <c r="J247" i="5" s="1"/>
  <c r="G246" i="5"/>
  <c r="J246" i="5" s="1"/>
  <c r="G245" i="5"/>
  <c r="J245" i="5" s="1"/>
  <c r="G244" i="5"/>
  <c r="J244" i="5" s="1"/>
  <c r="G243" i="5"/>
  <c r="J243" i="5" s="1"/>
  <c r="G242" i="5"/>
  <c r="J242" i="5" s="1"/>
  <c r="G241" i="5"/>
  <c r="J241" i="5" s="1"/>
  <c r="G240" i="5"/>
  <c r="J240" i="5" s="1"/>
  <c r="G239" i="5"/>
  <c r="J239" i="5" s="1"/>
  <c r="G238" i="5"/>
  <c r="J238" i="5" s="1"/>
  <c r="G237" i="5"/>
  <c r="J237" i="5" s="1"/>
  <c r="G236" i="5"/>
  <c r="J236" i="5" s="1"/>
  <c r="G235" i="5"/>
  <c r="J235" i="5" s="1"/>
  <c r="G234" i="5"/>
  <c r="J234" i="5" s="1"/>
  <c r="G233" i="5"/>
  <c r="J233" i="5" s="1"/>
  <c r="G232" i="5"/>
  <c r="J232" i="5" s="1"/>
  <c r="G231" i="5"/>
  <c r="J231" i="5" s="1"/>
  <c r="G230" i="5"/>
  <c r="J230" i="5" s="1"/>
  <c r="G229" i="5"/>
  <c r="J229" i="5" s="1"/>
  <c r="G228" i="5"/>
  <c r="J228" i="5" s="1"/>
  <c r="G227" i="5"/>
  <c r="J227" i="5" s="1"/>
  <c r="G226" i="5"/>
  <c r="J226" i="5" s="1"/>
  <c r="G225" i="5"/>
  <c r="J225" i="5" s="1"/>
  <c r="G224" i="5"/>
  <c r="J224" i="5" s="1"/>
  <c r="G223" i="5"/>
  <c r="J223" i="5" s="1"/>
  <c r="G222" i="5"/>
  <c r="J222" i="5" s="1"/>
  <c r="G221" i="5"/>
  <c r="J221" i="5" s="1"/>
  <c r="G220" i="5"/>
  <c r="J220" i="5" s="1"/>
  <c r="G219" i="5"/>
  <c r="J219" i="5" s="1"/>
  <c r="G218" i="5"/>
  <c r="J218" i="5" s="1"/>
  <c r="G217" i="5"/>
  <c r="J217" i="5" s="1"/>
  <c r="G216" i="5"/>
  <c r="J216" i="5" s="1"/>
  <c r="G215" i="5"/>
  <c r="J215" i="5" s="1"/>
  <c r="G214" i="5"/>
  <c r="J214" i="5" s="1"/>
  <c r="G213" i="5"/>
  <c r="J213" i="5" s="1"/>
  <c r="G212" i="5"/>
  <c r="J212" i="5" s="1"/>
  <c r="G211" i="5"/>
  <c r="J211" i="5" s="1"/>
  <c r="G210" i="5"/>
  <c r="J210" i="5" s="1"/>
  <c r="G209" i="5"/>
  <c r="J209" i="5" s="1"/>
  <c r="G208" i="5"/>
  <c r="J208" i="5" s="1"/>
  <c r="G207" i="5"/>
  <c r="J207" i="5" s="1"/>
  <c r="O433" i="3"/>
  <c r="N433" i="3"/>
  <c r="I433" i="3"/>
  <c r="H433" i="3"/>
  <c r="F433" i="3"/>
  <c r="G432" i="3"/>
  <c r="J432" i="3" s="1"/>
  <c r="G431" i="3"/>
  <c r="J431" i="3" s="1"/>
  <c r="G430" i="3"/>
  <c r="J430" i="3" s="1"/>
  <c r="G429" i="3"/>
  <c r="J429" i="3" s="1"/>
  <c r="G428" i="3"/>
  <c r="J428" i="3" s="1"/>
  <c r="G427" i="3"/>
  <c r="J427" i="3" s="1"/>
  <c r="G426" i="3"/>
  <c r="J426" i="3" s="1"/>
  <c r="G425" i="3"/>
  <c r="J425" i="3" s="1"/>
  <c r="G424" i="3"/>
  <c r="J424" i="3" s="1"/>
  <c r="G423" i="3"/>
  <c r="J423" i="3" s="1"/>
  <c r="G422" i="3"/>
  <c r="J422" i="3" s="1"/>
  <c r="G421" i="3"/>
  <c r="J421" i="3" s="1"/>
  <c r="G420" i="3"/>
  <c r="J420" i="3" s="1"/>
  <c r="G419" i="3"/>
  <c r="J419" i="3" s="1"/>
  <c r="G418" i="3"/>
  <c r="J418" i="3" s="1"/>
  <c r="G417" i="3"/>
  <c r="J417" i="3" s="1"/>
  <c r="G416" i="3"/>
  <c r="J416" i="3" s="1"/>
  <c r="G415" i="3"/>
  <c r="J415" i="3" s="1"/>
  <c r="G414" i="3"/>
  <c r="J414" i="3" s="1"/>
  <c r="G413" i="3"/>
  <c r="J413" i="3" s="1"/>
  <c r="G412" i="3"/>
  <c r="J412" i="3" s="1"/>
  <c r="G411" i="3"/>
  <c r="J411" i="3" s="1"/>
  <c r="G410" i="3"/>
  <c r="J410" i="3" s="1"/>
  <c r="G409" i="3"/>
  <c r="J409" i="3" s="1"/>
  <c r="G408" i="3"/>
  <c r="J408" i="3" s="1"/>
  <c r="G407" i="3"/>
  <c r="J407" i="3" s="1"/>
  <c r="G406" i="3"/>
  <c r="J406" i="3" s="1"/>
  <c r="G405" i="3"/>
  <c r="J405" i="3" s="1"/>
  <c r="G404" i="3"/>
  <c r="J404" i="3" s="1"/>
  <c r="G403" i="3"/>
  <c r="J403" i="3" s="1"/>
  <c r="G402" i="3"/>
  <c r="J402" i="3" s="1"/>
  <c r="G401" i="3"/>
  <c r="J401" i="3" s="1"/>
  <c r="G400" i="3"/>
  <c r="J400" i="3" s="1"/>
  <c r="G399" i="3"/>
  <c r="J399" i="3" s="1"/>
  <c r="G398" i="3"/>
  <c r="J398" i="3" s="1"/>
  <c r="G397" i="3"/>
  <c r="J397" i="3" s="1"/>
  <c r="G396" i="3"/>
  <c r="J396" i="3" s="1"/>
  <c r="G395" i="3"/>
  <c r="J395" i="3" s="1"/>
  <c r="G394" i="3"/>
  <c r="J394" i="3" s="1"/>
  <c r="G393" i="3"/>
  <c r="J393" i="3" s="1"/>
  <c r="G392" i="3"/>
  <c r="J392" i="3" s="1"/>
  <c r="G391" i="3"/>
  <c r="J391" i="3" s="1"/>
  <c r="G390" i="3"/>
  <c r="J390" i="3" s="1"/>
  <c r="G389" i="3"/>
  <c r="J389" i="3" s="1"/>
  <c r="G388" i="3"/>
  <c r="J388" i="3" s="1"/>
  <c r="G387" i="3"/>
  <c r="J387" i="3" s="1"/>
  <c r="G386" i="3"/>
  <c r="J386" i="3" s="1"/>
  <c r="G385" i="3"/>
  <c r="J385" i="3" s="1"/>
  <c r="G384" i="3"/>
  <c r="J384" i="3" s="1"/>
  <c r="G383" i="3"/>
  <c r="J383" i="3" s="1"/>
  <c r="G382" i="3"/>
  <c r="J382" i="3" s="1"/>
  <c r="G381" i="3"/>
  <c r="J381" i="3" s="1"/>
  <c r="G380" i="3"/>
  <c r="J380" i="3" s="1"/>
  <c r="G379" i="3"/>
  <c r="J379" i="3" s="1"/>
  <c r="G378" i="3"/>
  <c r="J378" i="3" s="1"/>
  <c r="G377" i="3"/>
  <c r="J377" i="3" s="1"/>
  <c r="G376" i="3"/>
  <c r="J376" i="3" s="1"/>
  <c r="G375" i="3"/>
  <c r="J375" i="3" s="1"/>
  <c r="G374" i="3"/>
  <c r="J374" i="3" s="1"/>
  <c r="G373" i="3"/>
  <c r="J373" i="3" s="1"/>
  <c r="G372" i="3"/>
  <c r="J372" i="3" s="1"/>
  <c r="G371" i="3"/>
  <c r="J371" i="3" s="1"/>
  <c r="G370" i="3"/>
  <c r="J370" i="3" s="1"/>
  <c r="G369" i="3"/>
  <c r="J369" i="3" s="1"/>
  <c r="G368" i="3"/>
  <c r="J368" i="3" s="1"/>
  <c r="G367" i="3"/>
  <c r="J367" i="3" s="1"/>
  <c r="G366" i="3"/>
  <c r="J366" i="3" s="1"/>
  <c r="G365" i="3"/>
  <c r="J365" i="3" s="1"/>
  <c r="G364" i="3"/>
  <c r="J364" i="3" s="1"/>
  <c r="G363" i="3"/>
  <c r="J363" i="3" s="1"/>
  <c r="G362" i="3"/>
  <c r="J362" i="3" s="1"/>
  <c r="G361" i="3"/>
  <c r="J361" i="3" s="1"/>
  <c r="G360" i="3"/>
  <c r="J360" i="3" s="1"/>
  <c r="G359" i="3"/>
  <c r="J359" i="3" s="1"/>
  <c r="G358" i="3"/>
  <c r="J358" i="3" s="1"/>
  <c r="G357" i="3"/>
  <c r="J357" i="3" s="1"/>
  <c r="G356" i="3"/>
  <c r="J356" i="3" s="1"/>
  <c r="G355" i="3"/>
  <c r="J355" i="3" s="1"/>
  <c r="G354" i="3"/>
  <c r="J354" i="3" s="1"/>
  <c r="G353" i="3"/>
  <c r="J353" i="3" s="1"/>
  <c r="G352" i="3"/>
  <c r="J352" i="3" s="1"/>
  <c r="G351" i="3"/>
  <c r="J351" i="3" s="1"/>
  <c r="G350" i="3"/>
  <c r="J350" i="3" s="1"/>
  <c r="G349" i="3"/>
  <c r="J349" i="3" s="1"/>
  <c r="G348" i="3"/>
  <c r="J348" i="3" s="1"/>
  <c r="G347" i="3"/>
  <c r="J347" i="3" s="1"/>
  <c r="G346" i="3"/>
  <c r="J346" i="3" s="1"/>
  <c r="G345" i="3"/>
  <c r="J345" i="3" s="1"/>
  <c r="G344" i="3"/>
  <c r="J344" i="3" s="1"/>
  <c r="G343" i="3"/>
  <c r="J343" i="3" s="1"/>
  <c r="G342" i="3"/>
  <c r="J342" i="3" s="1"/>
  <c r="G341" i="3"/>
  <c r="J341" i="3" s="1"/>
  <c r="G340" i="3"/>
  <c r="J340" i="3" s="1"/>
  <c r="G339" i="3"/>
  <c r="J339" i="3" s="1"/>
  <c r="G338" i="3"/>
  <c r="J338" i="3" s="1"/>
  <c r="G337" i="3"/>
  <c r="J337" i="3" s="1"/>
  <c r="G336" i="3"/>
  <c r="J336" i="3" s="1"/>
  <c r="G335" i="3"/>
  <c r="J335" i="3" s="1"/>
  <c r="G334" i="3"/>
  <c r="J334" i="3" s="1"/>
  <c r="G333" i="3"/>
  <c r="J333" i="3" s="1"/>
  <c r="G332" i="3"/>
  <c r="J332" i="3" s="1"/>
  <c r="G331" i="3"/>
  <c r="J331" i="3" s="1"/>
  <c r="G330" i="3"/>
  <c r="J330" i="3" s="1"/>
  <c r="G329" i="3"/>
  <c r="J329" i="3" s="1"/>
  <c r="G328" i="3"/>
  <c r="J328" i="3" s="1"/>
  <c r="G327" i="3"/>
  <c r="J327" i="3" s="1"/>
  <c r="G326" i="3"/>
  <c r="J326" i="3" s="1"/>
  <c r="G325" i="3"/>
  <c r="J325" i="3" s="1"/>
  <c r="G324" i="3"/>
  <c r="J324" i="3" s="1"/>
  <c r="G323" i="3"/>
  <c r="J323" i="3" s="1"/>
  <c r="G322" i="3"/>
  <c r="J322" i="3" s="1"/>
  <c r="G321" i="3"/>
  <c r="J321" i="3" s="1"/>
  <c r="G320" i="3"/>
  <c r="J320" i="3" s="1"/>
  <c r="G319" i="3"/>
  <c r="J319" i="3" s="1"/>
  <c r="G318" i="3"/>
  <c r="J318" i="3" s="1"/>
  <c r="G317" i="3"/>
  <c r="J317" i="3" s="1"/>
  <c r="G316" i="3"/>
  <c r="J316" i="3" s="1"/>
  <c r="G315" i="3"/>
  <c r="J315" i="3" s="1"/>
  <c r="G314" i="3"/>
  <c r="J314" i="3" s="1"/>
  <c r="G313" i="3"/>
  <c r="J313" i="3" s="1"/>
  <c r="G312" i="3"/>
  <c r="J312" i="3" s="1"/>
  <c r="G311" i="3"/>
  <c r="J311" i="3" s="1"/>
  <c r="G310" i="3"/>
  <c r="J310" i="3" s="1"/>
  <c r="G309" i="3"/>
  <c r="J309" i="3" s="1"/>
  <c r="G308" i="3"/>
  <c r="J308" i="3" s="1"/>
  <c r="G307" i="3"/>
  <c r="J307" i="3" s="1"/>
  <c r="G306" i="3"/>
  <c r="J306" i="3" s="1"/>
  <c r="G305" i="3"/>
  <c r="J305" i="3" s="1"/>
  <c r="G304" i="3"/>
  <c r="J304" i="3" s="1"/>
  <c r="G303" i="3"/>
  <c r="J303" i="3" s="1"/>
  <c r="G302" i="3"/>
  <c r="J302" i="3" s="1"/>
  <c r="G301" i="3"/>
  <c r="J301" i="3" s="1"/>
  <c r="G300" i="3"/>
  <c r="J300" i="3" s="1"/>
  <c r="G299" i="3"/>
  <c r="J299" i="3" s="1"/>
  <c r="G298" i="3"/>
  <c r="J298" i="3" s="1"/>
  <c r="G297" i="3"/>
  <c r="J297" i="3" s="1"/>
  <c r="G296" i="3"/>
  <c r="J296" i="3" s="1"/>
  <c r="G295" i="3"/>
  <c r="J295" i="3" s="1"/>
  <c r="G294" i="3"/>
  <c r="J294" i="3" s="1"/>
  <c r="G293" i="3"/>
  <c r="J293" i="3" s="1"/>
  <c r="G292" i="3"/>
  <c r="J292" i="3" s="1"/>
  <c r="G291" i="3"/>
  <c r="J291" i="3" s="1"/>
  <c r="G290" i="3"/>
  <c r="J290" i="3" s="1"/>
  <c r="G289" i="3"/>
  <c r="J289" i="3" s="1"/>
  <c r="G288" i="3"/>
  <c r="J288" i="3" s="1"/>
  <c r="G287" i="3"/>
  <c r="J287" i="3" s="1"/>
  <c r="G286" i="3"/>
  <c r="J286" i="3" s="1"/>
  <c r="G285" i="3"/>
  <c r="J285" i="3" s="1"/>
  <c r="G284" i="3"/>
  <c r="J284" i="3" s="1"/>
  <c r="G283" i="3"/>
  <c r="J283" i="3" s="1"/>
  <c r="G282" i="3"/>
  <c r="J282" i="3" s="1"/>
  <c r="G281" i="3"/>
  <c r="J281" i="3" s="1"/>
  <c r="G280" i="3"/>
  <c r="J280" i="3" s="1"/>
  <c r="G279" i="3"/>
  <c r="J279" i="3" s="1"/>
  <c r="G278" i="3"/>
  <c r="J278" i="3" s="1"/>
  <c r="G277" i="3"/>
  <c r="J277" i="3" s="1"/>
  <c r="G276" i="3"/>
  <c r="J276" i="3" s="1"/>
  <c r="G275" i="3"/>
  <c r="J275" i="3" s="1"/>
  <c r="G274" i="3"/>
  <c r="J274" i="3" s="1"/>
  <c r="G273" i="3"/>
  <c r="J273" i="3" s="1"/>
  <c r="G272" i="3"/>
  <c r="J272" i="3" s="1"/>
  <c r="G271" i="3"/>
  <c r="J271" i="3" s="1"/>
  <c r="G270" i="3"/>
  <c r="J270" i="3" s="1"/>
  <c r="G269" i="3"/>
  <c r="J269" i="3" s="1"/>
  <c r="G268" i="3"/>
  <c r="J268" i="3" s="1"/>
  <c r="G267" i="3"/>
  <c r="J267" i="3" s="1"/>
  <c r="G266" i="3"/>
  <c r="J266" i="3" s="1"/>
  <c r="G265" i="3"/>
  <c r="J265" i="3" s="1"/>
  <c r="G264" i="3"/>
  <c r="J264" i="3" s="1"/>
  <c r="G263" i="3"/>
  <c r="J263" i="3" s="1"/>
  <c r="G262" i="3"/>
  <c r="J262" i="3" s="1"/>
  <c r="G261" i="3"/>
  <c r="J261" i="3" s="1"/>
  <c r="G260" i="3"/>
  <c r="J260" i="3" s="1"/>
  <c r="G259" i="3"/>
  <c r="J259" i="3" s="1"/>
  <c r="G258" i="3"/>
  <c r="J258" i="3" s="1"/>
  <c r="G257" i="3"/>
  <c r="J257" i="3" s="1"/>
  <c r="G256" i="3"/>
  <c r="J256" i="3" s="1"/>
  <c r="G255" i="3"/>
  <c r="J255" i="3" s="1"/>
  <c r="G254" i="3"/>
  <c r="J254" i="3" s="1"/>
  <c r="G253" i="3"/>
  <c r="J253" i="3" s="1"/>
  <c r="G252" i="3"/>
  <c r="J252" i="3" s="1"/>
  <c r="G251" i="3"/>
  <c r="J251" i="3" s="1"/>
  <c r="G250" i="3"/>
  <c r="J250" i="3" s="1"/>
  <c r="G249" i="3"/>
  <c r="J249" i="3" s="1"/>
  <c r="G248" i="3"/>
  <c r="J248" i="3" s="1"/>
  <c r="G247" i="3"/>
  <c r="J247" i="3" s="1"/>
  <c r="G246" i="3"/>
  <c r="J246" i="3" s="1"/>
  <c r="G245" i="3"/>
  <c r="J245" i="3" s="1"/>
  <c r="G244" i="3"/>
  <c r="J244" i="3" s="1"/>
  <c r="G243" i="3"/>
  <c r="J243" i="3" s="1"/>
  <c r="G242" i="3"/>
  <c r="J242" i="3" s="1"/>
  <c r="G241" i="3"/>
  <c r="J241" i="3" s="1"/>
  <c r="G240" i="3"/>
  <c r="J240" i="3" s="1"/>
  <c r="G239" i="3"/>
  <c r="J239" i="3" s="1"/>
  <c r="G238" i="3"/>
  <c r="J238" i="3" s="1"/>
  <c r="G237" i="3"/>
  <c r="J237" i="3" s="1"/>
  <c r="G236" i="3"/>
  <c r="J236" i="3" s="1"/>
  <c r="G235" i="3"/>
  <c r="J235" i="3" s="1"/>
  <c r="G234" i="3"/>
  <c r="J234" i="3" s="1"/>
  <c r="G233" i="3"/>
  <c r="J233" i="3" s="1"/>
  <c r="G232" i="3"/>
  <c r="J232" i="3" s="1"/>
  <c r="G231" i="3"/>
  <c r="J231" i="3" s="1"/>
  <c r="G230" i="3"/>
  <c r="J230" i="3" s="1"/>
  <c r="G229" i="3"/>
  <c r="J229" i="3" s="1"/>
  <c r="G228" i="3"/>
  <c r="J228" i="3" s="1"/>
  <c r="G227" i="3"/>
  <c r="J227" i="3" s="1"/>
  <c r="G226" i="3"/>
  <c r="J226" i="3" s="1"/>
  <c r="G225" i="3"/>
  <c r="J225" i="3" s="1"/>
  <c r="G224" i="3"/>
  <c r="J224" i="3" s="1"/>
  <c r="G223" i="3"/>
  <c r="J223" i="3" s="1"/>
  <c r="G222" i="3"/>
  <c r="J222" i="3" s="1"/>
  <c r="G221" i="3"/>
  <c r="J221" i="3" s="1"/>
  <c r="G220" i="3"/>
  <c r="J220" i="3" s="1"/>
  <c r="G219" i="3"/>
  <c r="J219" i="3" s="1"/>
  <c r="G218" i="3"/>
  <c r="J218" i="3" s="1"/>
  <c r="G217" i="3"/>
  <c r="J217" i="3" s="1"/>
  <c r="G216" i="3"/>
  <c r="J216" i="3" s="1"/>
  <c r="G215" i="3"/>
  <c r="J215" i="3" s="1"/>
  <c r="G214" i="3"/>
  <c r="J214" i="3" s="1"/>
  <c r="G213" i="3"/>
  <c r="J213" i="3" s="1"/>
  <c r="G212" i="3"/>
  <c r="J212" i="3" s="1"/>
  <c r="G211" i="3"/>
  <c r="J211" i="3" s="1"/>
  <c r="G210" i="3"/>
  <c r="J210" i="3" s="1"/>
  <c r="G209" i="3"/>
  <c r="J209" i="3" s="1"/>
  <c r="G208" i="3"/>
  <c r="J208" i="3" s="1"/>
  <c r="G207" i="3"/>
  <c r="J207" i="3" s="1"/>
  <c r="G206" i="3"/>
  <c r="J206" i="3" s="1"/>
  <c r="G205" i="3"/>
  <c r="J205" i="3" s="1"/>
  <c r="G204" i="3"/>
  <c r="J204" i="3" s="1"/>
  <c r="G203" i="3"/>
  <c r="J203" i="3" s="1"/>
  <c r="G202" i="3"/>
  <c r="J202" i="3" s="1"/>
  <c r="G201" i="3"/>
  <c r="J201" i="3" s="1"/>
  <c r="G200" i="3"/>
  <c r="J200" i="3" s="1"/>
  <c r="G199" i="3"/>
  <c r="J199" i="3" s="1"/>
  <c r="G198" i="3"/>
  <c r="J198" i="3" s="1"/>
  <c r="G197" i="3"/>
  <c r="J197" i="3" s="1"/>
  <c r="G196" i="3"/>
  <c r="J196" i="3" s="1"/>
  <c r="G195" i="3"/>
  <c r="J195" i="3" s="1"/>
  <c r="G194" i="3"/>
  <c r="J194" i="3" s="1"/>
  <c r="G193" i="3"/>
  <c r="J193" i="3" s="1"/>
  <c r="G192" i="3"/>
  <c r="J192" i="3" s="1"/>
  <c r="G191" i="3"/>
  <c r="J191" i="3" s="1"/>
  <c r="G190" i="3"/>
  <c r="J190" i="3" s="1"/>
  <c r="G189" i="3"/>
  <c r="J189" i="3" s="1"/>
  <c r="G188" i="3"/>
  <c r="J188" i="3" s="1"/>
  <c r="G187" i="3"/>
  <c r="J187" i="3" s="1"/>
  <c r="G186" i="3"/>
  <c r="J186" i="3" s="1"/>
  <c r="G185" i="3"/>
  <c r="J185" i="3" s="1"/>
  <c r="G184" i="3"/>
  <c r="J184" i="3" s="1"/>
  <c r="G183" i="3"/>
  <c r="J183" i="3" s="1"/>
  <c r="G182" i="3"/>
  <c r="J182" i="3" s="1"/>
  <c r="G181" i="3"/>
  <c r="J181" i="3" s="1"/>
  <c r="G180" i="3"/>
  <c r="J180" i="3" s="1"/>
  <c r="G179" i="3"/>
  <c r="J179" i="3" s="1"/>
  <c r="G178" i="3"/>
  <c r="J178" i="3" s="1"/>
  <c r="G177" i="3"/>
  <c r="J177" i="3" s="1"/>
  <c r="G176" i="3"/>
  <c r="J176" i="3" s="1"/>
  <c r="G175" i="3"/>
  <c r="J175" i="3" s="1"/>
  <c r="G174" i="3"/>
  <c r="J174" i="3" s="1"/>
  <c r="G173" i="3"/>
  <c r="J173" i="3" s="1"/>
  <c r="G172" i="3"/>
  <c r="J172" i="3" s="1"/>
  <c r="G171" i="3"/>
  <c r="J171" i="3" s="1"/>
  <c r="G170" i="3"/>
  <c r="J170" i="3" s="1"/>
  <c r="G169" i="3"/>
  <c r="J169" i="3" s="1"/>
  <c r="G168" i="3"/>
  <c r="J168" i="3" s="1"/>
  <c r="G167" i="3"/>
  <c r="J167" i="3" s="1"/>
  <c r="G166" i="3"/>
  <c r="J166" i="3" s="1"/>
  <c r="G165" i="3"/>
  <c r="J165" i="3" s="1"/>
  <c r="G164" i="3"/>
  <c r="J164" i="3" s="1"/>
  <c r="G163" i="3"/>
  <c r="J163" i="3" s="1"/>
  <c r="G162" i="3"/>
  <c r="J162" i="3" s="1"/>
  <c r="G161" i="3"/>
  <c r="J161" i="3" s="1"/>
  <c r="G160" i="3"/>
  <c r="J160" i="3" s="1"/>
  <c r="G159" i="3"/>
  <c r="J159" i="3" s="1"/>
  <c r="G158" i="3"/>
  <c r="J158" i="3" s="1"/>
  <c r="G157" i="3"/>
  <c r="J157" i="3" s="1"/>
  <c r="G156" i="3"/>
  <c r="J156" i="3" s="1"/>
  <c r="G155" i="3"/>
  <c r="J155" i="3" s="1"/>
  <c r="G154" i="3"/>
  <c r="J154" i="3" s="1"/>
  <c r="G153" i="3"/>
  <c r="J153" i="3" s="1"/>
  <c r="G152" i="3"/>
  <c r="J152" i="3" s="1"/>
  <c r="G151" i="3"/>
  <c r="J151" i="3" s="1"/>
  <c r="G150" i="3"/>
  <c r="J150" i="3" s="1"/>
  <c r="G149" i="3"/>
  <c r="J149" i="3" s="1"/>
  <c r="G148" i="3"/>
  <c r="J148" i="3" s="1"/>
  <c r="G147" i="3"/>
  <c r="J147" i="3" s="1"/>
  <c r="G146" i="3"/>
  <c r="J146" i="3" s="1"/>
  <c r="G145" i="3"/>
  <c r="J145" i="3" s="1"/>
  <c r="G144" i="3"/>
  <c r="J144" i="3" s="1"/>
  <c r="G143" i="3"/>
  <c r="J143" i="3" s="1"/>
  <c r="G142" i="3"/>
  <c r="J142" i="3" s="1"/>
  <c r="G141" i="3"/>
  <c r="J141" i="3" s="1"/>
  <c r="G140" i="3"/>
  <c r="J140" i="3" s="1"/>
  <c r="G139" i="3"/>
  <c r="J139" i="3" s="1"/>
  <c r="G138" i="3"/>
  <c r="J138" i="3" s="1"/>
  <c r="G137" i="3"/>
  <c r="J137" i="3" s="1"/>
  <c r="G136" i="3"/>
  <c r="J136" i="3" s="1"/>
  <c r="G135" i="3"/>
  <c r="J135" i="3" s="1"/>
  <c r="G134" i="3"/>
  <c r="J134" i="3" s="1"/>
  <c r="G133" i="3"/>
  <c r="J133" i="3" s="1"/>
  <c r="G132" i="3"/>
  <c r="J132" i="3" s="1"/>
  <c r="G131" i="3"/>
  <c r="J131" i="3" s="1"/>
  <c r="N313" i="1"/>
  <c r="I313" i="1"/>
  <c r="J313" i="1"/>
  <c r="K309" i="1" s="1"/>
  <c r="H313" i="1"/>
  <c r="G313" i="1"/>
  <c r="F313" i="1"/>
  <c r="E65" i="7"/>
  <c r="E64" i="7"/>
  <c r="E63" i="7"/>
  <c r="E62" i="7"/>
  <c r="E61" i="7"/>
  <c r="E60" i="7"/>
  <c r="D59" i="7"/>
  <c r="E59" i="7" s="1"/>
  <c r="E52" i="7"/>
  <c r="E51" i="7"/>
  <c r="D51" i="7"/>
  <c r="E50" i="7"/>
  <c r="E49" i="7"/>
  <c r="E48" i="7"/>
  <c r="D48" i="7"/>
  <c r="E47" i="7"/>
  <c r="D46" i="7"/>
  <c r="E46" i="7" s="1"/>
  <c r="D45" i="7"/>
  <c r="E45" i="7" s="1"/>
  <c r="D38" i="7"/>
  <c r="E38" i="7" s="1"/>
  <c r="E37" i="7"/>
  <c r="E36" i="7"/>
  <c r="E35" i="7"/>
  <c r="D34" i="7"/>
  <c r="E34" i="7" s="1"/>
  <c r="E26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E39" i="7" l="1"/>
  <c r="D39" i="7"/>
  <c r="F26" i="7"/>
  <c r="E66" i="7"/>
  <c r="K214" i="1"/>
  <c r="L214" i="1" s="1"/>
  <c r="K265" i="1"/>
  <c r="L265" i="1" s="1"/>
  <c r="M214" i="1"/>
  <c r="K278" i="1"/>
  <c r="L278" i="1" s="1"/>
  <c r="K277" i="1"/>
  <c r="L277" i="1" s="1"/>
  <c r="K242" i="1"/>
  <c r="M200" i="1"/>
  <c r="K279" i="1"/>
  <c r="L279" i="1" s="1"/>
  <c r="K306" i="1"/>
  <c r="L306" i="1" s="1"/>
  <c r="K215" i="1"/>
  <c r="L215" i="1" s="1"/>
  <c r="M273" i="1"/>
  <c r="K192" i="1"/>
  <c r="L192" i="1" s="1"/>
  <c r="K251" i="1"/>
  <c r="L251" i="1" s="1"/>
  <c r="K256" i="1"/>
  <c r="L256" i="1" s="1"/>
  <c r="K204" i="1"/>
  <c r="M244" i="1"/>
  <c r="K243" i="1"/>
  <c r="L243" i="1" s="1"/>
  <c r="K268" i="1"/>
  <c r="L268" i="1" s="1"/>
  <c r="M229" i="1"/>
  <c r="K201" i="1"/>
  <c r="L201" i="1" s="1"/>
  <c r="K205" i="1"/>
  <c r="L205" i="1" s="1"/>
  <c r="M302" i="1"/>
  <c r="M197" i="1"/>
  <c r="M239" i="1"/>
  <c r="M296" i="1"/>
  <c r="M274" i="1"/>
  <c r="M301" i="1"/>
  <c r="K222" i="1"/>
  <c r="L222" i="1" s="1"/>
  <c r="K286" i="1"/>
  <c r="L286" i="1" s="1"/>
  <c r="K223" i="1"/>
  <c r="L223" i="1" s="1"/>
  <c r="K287" i="1"/>
  <c r="L287" i="1" s="1"/>
  <c r="K200" i="1"/>
  <c r="L200" i="1" s="1"/>
  <c r="K264" i="1"/>
  <c r="L264" i="1" s="1"/>
  <c r="K267" i="1"/>
  <c r="K209" i="1"/>
  <c r="L209" i="1" s="1"/>
  <c r="K273" i="1"/>
  <c r="L273" i="1" s="1"/>
  <c r="K186" i="1"/>
  <c r="L186" i="1" s="1"/>
  <c r="K250" i="1"/>
  <c r="L250" i="1" s="1"/>
  <c r="K219" i="1"/>
  <c r="K259" i="1"/>
  <c r="L259" i="1" s="1"/>
  <c r="K212" i="1"/>
  <c r="L212" i="1" s="1"/>
  <c r="K276" i="1"/>
  <c r="L276" i="1" s="1"/>
  <c r="K213" i="1"/>
  <c r="L213" i="1" s="1"/>
  <c r="M255" i="1"/>
  <c r="M306" i="1"/>
  <c r="M299" i="1"/>
  <c r="M297" i="1"/>
  <c r="K230" i="1"/>
  <c r="L230" i="1" s="1"/>
  <c r="K294" i="1"/>
  <c r="L294" i="1" s="1"/>
  <c r="K231" i="1"/>
  <c r="K295" i="1"/>
  <c r="L295" i="1" s="1"/>
  <c r="K208" i="1"/>
  <c r="L208" i="1" s="1"/>
  <c r="K272" i="1"/>
  <c r="L272" i="1" s="1"/>
  <c r="K283" i="1"/>
  <c r="L283" i="1" s="1"/>
  <c r="K217" i="1"/>
  <c r="L217" i="1" s="1"/>
  <c r="K281" i="1"/>
  <c r="L281" i="1" s="1"/>
  <c r="K194" i="1"/>
  <c r="L194" i="1" s="1"/>
  <c r="K258" i="1"/>
  <c r="L258" i="1" s="1"/>
  <c r="K253" i="1"/>
  <c r="L253" i="1" s="1"/>
  <c r="K275" i="1"/>
  <c r="L275" i="1" s="1"/>
  <c r="K220" i="1"/>
  <c r="L220" i="1" s="1"/>
  <c r="K284" i="1"/>
  <c r="K221" i="1"/>
  <c r="L221" i="1" s="1"/>
  <c r="M238" i="1"/>
  <c r="M269" i="1"/>
  <c r="M224" i="1"/>
  <c r="M304" i="1"/>
  <c r="M235" i="1"/>
  <c r="M205" i="1"/>
  <c r="M285" i="1"/>
  <c r="K238" i="1"/>
  <c r="L238" i="1" s="1"/>
  <c r="K302" i="1"/>
  <c r="L302" i="1" s="1"/>
  <c r="K239" i="1"/>
  <c r="L239" i="1" s="1"/>
  <c r="K303" i="1"/>
  <c r="L303" i="1" s="1"/>
  <c r="K216" i="1"/>
  <c r="L216" i="1" s="1"/>
  <c r="K280" i="1"/>
  <c r="L280" i="1" s="1"/>
  <c r="K299" i="1"/>
  <c r="L299" i="1" s="1"/>
  <c r="K225" i="1"/>
  <c r="K289" i="1"/>
  <c r="L289" i="1" s="1"/>
  <c r="K202" i="1"/>
  <c r="L202" i="1" s="1"/>
  <c r="K266" i="1"/>
  <c r="L266" i="1" s="1"/>
  <c r="K301" i="1"/>
  <c r="L301" i="1" s="1"/>
  <c r="K291" i="1"/>
  <c r="L291" i="1" s="1"/>
  <c r="K228" i="1"/>
  <c r="L228" i="1" s="1"/>
  <c r="K292" i="1"/>
  <c r="L292" i="1" s="1"/>
  <c r="K229" i="1"/>
  <c r="L229" i="1" s="1"/>
  <c r="M254" i="1"/>
  <c r="M251" i="1"/>
  <c r="M279" i="1"/>
  <c r="M202" i="1"/>
  <c r="M228" i="1"/>
  <c r="K182" i="1"/>
  <c r="L182" i="1" s="1"/>
  <c r="K246" i="1"/>
  <c r="L246" i="1" s="1"/>
  <c r="K183" i="1"/>
  <c r="K247" i="1"/>
  <c r="L247" i="1" s="1"/>
  <c r="K311" i="1"/>
  <c r="L311" i="1" s="1"/>
  <c r="K224" i="1"/>
  <c r="L224" i="1" s="1"/>
  <c r="K288" i="1"/>
  <c r="K269" i="1"/>
  <c r="L269" i="1" s="1"/>
  <c r="K233" i="1"/>
  <c r="L233" i="1" s="1"/>
  <c r="K297" i="1"/>
  <c r="L297" i="1" s="1"/>
  <c r="K210" i="1"/>
  <c r="L210" i="1" s="1"/>
  <c r="K274" i="1"/>
  <c r="L274" i="1" s="1"/>
  <c r="K187" i="1"/>
  <c r="L187" i="1" s="1"/>
  <c r="K307" i="1"/>
  <c r="K236" i="1"/>
  <c r="L236" i="1" s="1"/>
  <c r="K300" i="1"/>
  <c r="L300" i="1" s="1"/>
  <c r="K237" i="1"/>
  <c r="M191" i="1"/>
  <c r="M256" i="1"/>
  <c r="M195" i="1"/>
  <c r="M276" i="1"/>
  <c r="M194" i="1"/>
  <c r="K190" i="1"/>
  <c r="L190" i="1" s="1"/>
  <c r="K254" i="1"/>
  <c r="L254" i="1" s="1"/>
  <c r="K191" i="1"/>
  <c r="K255" i="1"/>
  <c r="L255" i="1" s="1"/>
  <c r="K227" i="1"/>
  <c r="L227" i="1" s="1"/>
  <c r="K232" i="1"/>
  <c r="K296" i="1"/>
  <c r="L296" i="1" s="1"/>
  <c r="K310" i="1"/>
  <c r="L310" i="1" s="1"/>
  <c r="K241" i="1"/>
  <c r="L241" i="1" s="1"/>
  <c r="K305" i="1"/>
  <c r="L305" i="1" s="1"/>
  <c r="K218" i="1"/>
  <c r="L218" i="1" s="1"/>
  <c r="K282" i="1"/>
  <c r="L282" i="1" s="1"/>
  <c r="K195" i="1"/>
  <c r="L195" i="1" s="1"/>
  <c r="K285" i="1"/>
  <c r="L285" i="1" s="1"/>
  <c r="K244" i="1"/>
  <c r="L244" i="1" s="1"/>
  <c r="K308" i="1"/>
  <c r="L308" i="1" s="1"/>
  <c r="K261" i="1"/>
  <c r="L261" i="1" s="1"/>
  <c r="M278" i="1"/>
  <c r="M220" i="1"/>
  <c r="M272" i="1"/>
  <c r="M209" i="1"/>
  <c r="M234" i="1"/>
  <c r="M193" i="1"/>
  <c r="M307" i="1"/>
  <c r="K198" i="1"/>
  <c r="L198" i="1" s="1"/>
  <c r="K262" i="1"/>
  <c r="L262" i="1" s="1"/>
  <c r="K199" i="1"/>
  <c r="L199" i="1" s="1"/>
  <c r="K263" i="1"/>
  <c r="L263" i="1" s="1"/>
  <c r="K245" i="1"/>
  <c r="L245" i="1" s="1"/>
  <c r="K240" i="1"/>
  <c r="L240" i="1" s="1"/>
  <c r="K304" i="1"/>
  <c r="L304" i="1" s="1"/>
  <c r="K185" i="1"/>
  <c r="L185" i="1" s="1"/>
  <c r="K249" i="1"/>
  <c r="L249" i="1" s="1"/>
  <c r="K181" i="1"/>
  <c r="L181" i="1" s="1"/>
  <c r="K226" i="1"/>
  <c r="L226" i="1" s="1"/>
  <c r="K290" i="1"/>
  <c r="L290" i="1" s="1"/>
  <c r="K203" i="1"/>
  <c r="L203" i="1" s="1"/>
  <c r="K188" i="1"/>
  <c r="L188" i="1" s="1"/>
  <c r="K252" i="1"/>
  <c r="L252" i="1" s="1"/>
  <c r="K189" i="1"/>
  <c r="L189" i="1" s="1"/>
  <c r="K293" i="1"/>
  <c r="L293" i="1" s="1"/>
  <c r="M215" i="1"/>
  <c r="M311" i="1"/>
  <c r="M243" i="1"/>
  <c r="M241" i="1"/>
  <c r="M266" i="1"/>
  <c r="M268" i="1"/>
  <c r="K206" i="1"/>
  <c r="L206" i="1" s="1"/>
  <c r="K270" i="1"/>
  <c r="L270" i="1" s="1"/>
  <c r="K207" i="1"/>
  <c r="L207" i="1" s="1"/>
  <c r="K271" i="1"/>
  <c r="L271" i="1" s="1"/>
  <c r="K184" i="1"/>
  <c r="L184" i="1" s="1"/>
  <c r="K248" i="1"/>
  <c r="L248" i="1" s="1"/>
  <c r="K312" i="1"/>
  <c r="L312" i="1" s="1"/>
  <c r="K193" i="1"/>
  <c r="L193" i="1" s="1"/>
  <c r="K257" i="1"/>
  <c r="L257" i="1" s="1"/>
  <c r="K235" i="1"/>
  <c r="L235" i="1" s="1"/>
  <c r="K234" i="1"/>
  <c r="L234" i="1" s="1"/>
  <c r="K298" i="1"/>
  <c r="L298" i="1" s="1"/>
  <c r="K211" i="1"/>
  <c r="L211" i="1" s="1"/>
  <c r="K196" i="1"/>
  <c r="L196" i="1" s="1"/>
  <c r="K260" i="1"/>
  <c r="L260" i="1" s="1"/>
  <c r="K197" i="1"/>
  <c r="L197" i="1" s="1"/>
  <c r="J320" i="5"/>
  <c r="K226" i="5" s="1"/>
  <c r="L226" i="5" s="1"/>
  <c r="M182" i="1"/>
  <c r="M262" i="1"/>
  <c r="M286" i="1"/>
  <c r="M184" i="1"/>
  <c r="M221" i="1"/>
  <c r="M199" i="1"/>
  <c r="M263" i="1"/>
  <c r="M208" i="1"/>
  <c r="L232" i="1"/>
  <c r="M280" i="1"/>
  <c r="M249" i="1"/>
  <c r="M210" i="1"/>
  <c r="M211" i="1"/>
  <c r="M300" i="1"/>
  <c r="M257" i="1"/>
  <c r="M226" i="1"/>
  <c r="L307" i="1"/>
  <c r="M292" i="1"/>
  <c r="M245" i="1"/>
  <c r="M222" i="1"/>
  <c r="M246" i="1"/>
  <c r="M310" i="1"/>
  <c r="M291" i="1"/>
  <c r="L204" i="1"/>
  <c r="M260" i="1"/>
  <c r="L237" i="1"/>
  <c r="M293" i="1"/>
  <c r="M183" i="1"/>
  <c r="M223" i="1"/>
  <c r="M287" i="1"/>
  <c r="M232" i="1"/>
  <c r="M312" i="1"/>
  <c r="M250" i="1"/>
  <c r="M267" i="1"/>
  <c r="M213" i="1"/>
  <c r="M282" i="1"/>
  <c r="M187" i="1"/>
  <c r="M259" i="1"/>
  <c r="M196" i="1"/>
  <c r="M303" i="1"/>
  <c r="L284" i="1"/>
  <c r="L309" i="1"/>
  <c r="L183" i="1"/>
  <c r="M247" i="1"/>
  <c r="M192" i="1"/>
  <c r="M264" i="1"/>
  <c r="L288" i="1"/>
  <c r="M185" i="1"/>
  <c r="M217" i="1"/>
  <c r="M290" i="1"/>
  <c r="L267" i="1"/>
  <c r="M252" i="1"/>
  <c r="M225" i="1"/>
  <c r="M212" i="1"/>
  <c r="M277" i="1"/>
  <c r="M308" i="1"/>
  <c r="M189" i="1"/>
  <c r="M198" i="1"/>
  <c r="M289" i="1"/>
  <c r="M206" i="1"/>
  <c r="M270" i="1"/>
  <c r="M203" i="1"/>
  <c r="M204" i="1"/>
  <c r="M237" i="1"/>
  <c r="L191" i="1"/>
  <c r="M207" i="1"/>
  <c r="L231" i="1"/>
  <c r="M271" i="1"/>
  <c r="M216" i="1"/>
  <c r="M288" i="1"/>
  <c r="M265" i="1"/>
  <c r="M305" i="1"/>
  <c r="M186" i="1"/>
  <c r="M218" i="1"/>
  <c r="M227" i="1"/>
  <c r="M181" i="1"/>
  <c r="M242" i="1"/>
  <c r="M219" i="1"/>
  <c r="M261" i="1"/>
  <c r="M190" i="1"/>
  <c r="M230" i="1"/>
  <c r="M294" i="1"/>
  <c r="M284" i="1"/>
  <c r="M309" i="1"/>
  <c r="M231" i="1"/>
  <c r="M295" i="1"/>
  <c r="M248" i="1"/>
  <c r="M201" i="1"/>
  <c r="M233" i="1"/>
  <c r="M258" i="1"/>
  <c r="M283" i="1"/>
  <c r="M188" i="1"/>
  <c r="M253" i="1"/>
  <c r="M240" i="1"/>
  <c r="L225" i="1"/>
  <c r="M281" i="1"/>
  <c r="L242" i="1"/>
  <c r="M298" i="1"/>
  <c r="L219" i="1"/>
  <c r="M275" i="1"/>
  <c r="M236" i="1"/>
  <c r="O321" i="5"/>
  <c r="J433" i="3"/>
  <c r="M267" i="3" s="1"/>
  <c r="G433" i="3"/>
  <c r="O434" i="3"/>
  <c r="G320" i="5"/>
  <c r="E53" i="7"/>
  <c r="E68" i="7" s="1"/>
  <c r="D66" i="7"/>
  <c r="D53" i="7"/>
  <c r="D68" i="7" l="1"/>
  <c r="K292" i="5"/>
  <c r="L292" i="5" s="1"/>
  <c r="K259" i="5"/>
  <c r="L259" i="5" s="1"/>
  <c r="K256" i="5"/>
  <c r="L256" i="5" s="1"/>
  <c r="M255" i="5"/>
  <c r="M262" i="5"/>
  <c r="M285" i="5"/>
  <c r="K265" i="5"/>
  <c r="L265" i="5" s="1"/>
  <c r="M220" i="5"/>
  <c r="M263" i="5"/>
  <c r="M290" i="5"/>
  <c r="K257" i="5"/>
  <c r="L257" i="5" s="1"/>
  <c r="K263" i="5"/>
  <c r="L263" i="5" s="1"/>
  <c r="M292" i="5"/>
  <c r="K243" i="5"/>
  <c r="L243" i="5" s="1"/>
  <c r="M256" i="5"/>
  <c r="K255" i="5"/>
  <c r="L255" i="5" s="1"/>
  <c r="M254" i="5"/>
  <c r="K285" i="5"/>
  <c r="L285" i="5" s="1"/>
  <c r="K220" i="5"/>
  <c r="L220" i="5" s="1"/>
  <c r="K282" i="5"/>
  <c r="L282" i="5" s="1"/>
  <c r="M241" i="5"/>
  <c r="M223" i="5"/>
  <c r="K260" i="5"/>
  <c r="L260" i="5" s="1"/>
  <c r="K211" i="5"/>
  <c r="L211" i="5" s="1"/>
  <c r="K232" i="5"/>
  <c r="L232" i="5" s="1"/>
  <c r="K215" i="5"/>
  <c r="L215" i="5" s="1"/>
  <c r="M238" i="5"/>
  <c r="M245" i="5"/>
  <c r="M283" i="5"/>
  <c r="K266" i="5"/>
  <c r="L266" i="5" s="1"/>
  <c r="K241" i="5"/>
  <c r="L241" i="5" s="1"/>
  <c r="K223" i="5"/>
  <c r="L223" i="5" s="1"/>
  <c r="K244" i="5"/>
  <c r="L244" i="5" s="1"/>
  <c r="M211" i="5"/>
  <c r="M232" i="5"/>
  <c r="K318" i="5"/>
  <c r="L318" i="5" s="1"/>
  <c r="K238" i="5"/>
  <c r="L238" i="5" s="1"/>
  <c r="K245" i="5"/>
  <c r="L245" i="5" s="1"/>
  <c r="M267" i="5"/>
  <c r="M266" i="5"/>
  <c r="K217" i="5"/>
  <c r="L217" i="5" s="1"/>
  <c r="K277" i="5"/>
  <c r="L277" i="5" s="1"/>
  <c r="K212" i="5"/>
  <c r="L212" i="5" s="1"/>
  <c r="K296" i="5"/>
  <c r="L296" i="5" s="1"/>
  <c r="M216" i="5"/>
  <c r="M302" i="5"/>
  <c r="K214" i="5"/>
  <c r="L214" i="5" s="1"/>
  <c r="M213" i="5"/>
  <c r="K235" i="5"/>
  <c r="L235" i="5" s="1"/>
  <c r="K242" i="5"/>
  <c r="L242" i="5" s="1"/>
  <c r="M305" i="5"/>
  <c r="K305" i="5"/>
  <c r="L305" i="5" s="1"/>
  <c r="M217" i="5"/>
  <c r="K253" i="5"/>
  <c r="L253" i="5" s="1"/>
  <c r="M212" i="5"/>
  <c r="M296" i="5"/>
  <c r="K208" i="5"/>
  <c r="L208" i="5" s="1"/>
  <c r="K302" i="5"/>
  <c r="L302" i="5" s="1"/>
  <c r="M214" i="5"/>
  <c r="M300" i="5"/>
  <c r="M235" i="5"/>
  <c r="M242" i="5"/>
  <c r="K281" i="5"/>
  <c r="L281" i="5" s="1"/>
  <c r="K311" i="5"/>
  <c r="L311" i="5" s="1"/>
  <c r="M221" i="5"/>
  <c r="M291" i="5"/>
  <c r="M280" i="5"/>
  <c r="M303" i="5"/>
  <c r="M278" i="5"/>
  <c r="K309" i="5"/>
  <c r="L309" i="5" s="1"/>
  <c r="K268" i="5"/>
  <c r="L268" i="5" s="1"/>
  <c r="K306" i="5"/>
  <c r="L306" i="5" s="1"/>
  <c r="M226" i="5"/>
  <c r="M281" i="5"/>
  <c r="M295" i="5"/>
  <c r="K221" i="5"/>
  <c r="L221" i="5" s="1"/>
  <c r="K291" i="5"/>
  <c r="L291" i="5" s="1"/>
  <c r="K272" i="5"/>
  <c r="L272" i="5" s="1"/>
  <c r="K303" i="5"/>
  <c r="L303" i="5" s="1"/>
  <c r="K278" i="5"/>
  <c r="L278" i="5" s="1"/>
  <c r="M301" i="5"/>
  <c r="M268" i="5"/>
  <c r="M306" i="5"/>
  <c r="K218" i="5"/>
  <c r="L218" i="5" s="1"/>
  <c r="K241" i="3"/>
  <c r="L241" i="3" s="1"/>
  <c r="K194" i="3"/>
  <c r="L194" i="3" s="1"/>
  <c r="M217" i="3"/>
  <c r="M312" i="3"/>
  <c r="M399" i="3"/>
  <c r="K336" i="3"/>
  <c r="L336" i="3" s="1"/>
  <c r="K177" i="3"/>
  <c r="L177" i="3" s="1"/>
  <c r="K272" i="3"/>
  <c r="L272" i="3" s="1"/>
  <c r="K311" i="3"/>
  <c r="L311" i="3" s="1"/>
  <c r="M409" i="3"/>
  <c r="M153" i="3"/>
  <c r="M248" i="3"/>
  <c r="K154" i="3"/>
  <c r="L154" i="3" s="1"/>
  <c r="K369" i="3"/>
  <c r="L369" i="3" s="1"/>
  <c r="K330" i="3"/>
  <c r="L330" i="3" s="1"/>
  <c r="K208" i="3"/>
  <c r="L208" i="3" s="1"/>
  <c r="M242" i="3"/>
  <c r="M345" i="3"/>
  <c r="M178" i="3"/>
  <c r="M184" i="3"/>
  <c r="M277" i="3"/>
  <c r="K305" i="3"/>
  <c r="L305" i="3" s="1"/>
  <c r="K400" i="3"/>
  <c r="L400" i="3" s="1"/>
  <c r="M160" i="3"/>
  <c r="K268" i="3"/>
  <c r="L268" i="3" s="1"/>
  <c r="M281" i="3"/>
  <c r="M376" i="3"/>
  <c r="M143" i="3"/>
  <c r="M306" i="3"/>
  <c r="K409" i="3"/>
  <c r="L409" i="3" s="1"/>
  <c r="M385" i="3"/>
  <c r="K345" i="3"/>
  <c r="L345" i="3" s="1"/>
  <c r="M321" i="3"/>
  <c r="K281" i="3"/>
  <c r="L281" i="3" s="1"/>
  <c r="M257" i="3"/>
  <c r="K217" i="3"/>
  <c r="L217" i="3" s="1"/>
  <c r="M193" i="3"/>
  <c r="K153" i="3"/>
  <c r="L153" i="3" s="1"/>
  <c r="M418" i="3"/>
  <c r="K178" i="3"/>
  <c r="L178" i="3" s="1"/>
  <c r="M416" i="3"/>
  <c r="K376" i="3"/>
  <c r="L376" i="3" s="1"/>
  <c r="M352" i="3"/>
  <c r="K312" i="3"/>
  <c r="L312" i="3" s="1"/>
  <c r="M288" i="3"/>
  <c r="K248" i="3"/>
  <c r="L248" i="3" s="1"/>
  <c r="M224" i="3"/>
  <c r="K184" i="3"/>
  <c r="L184" i="3" s="1"/>
  <c r="K162" i="3"/>
  <c r="L162" i="3" s="1"/>
  <c r="K383" i="3"/>
  <c r="L383" i="3" s="1"/>
  <c r="K215" i="3"/>
  <c r="L215" i="3" s="1"/>
  <c r="K414" i="3"/>
  <c r="L414" i="3" s="1"/>
  <c r="K246" i="3"/>
  <c r="L246" i="3" s="1"/>
  <c r="K253" i="3"/>
  <c r="L253" i="3" s="1"/>
  <c r="M420" i="3"/>
  <c r="K170" i="3"/>
  <c r="L170" i="3" s="1"/>
  <c r="M131" i="3"/>
  <c r="M163" i="3"/>
  <c r="K203" i="3"/>
  <c r="L203" i="3" s="1"/>
  <c r="M227" i="3"/>
  <c r="K267" i="3"/>
  <c r="L267" i="3" s="1"/>
  <c r="K291" i="3"/>
  <c r="L291" i="3" s="1"/>
  <c r="K331" i="3"/>
  <c r="L331" i="3" s="1"/>
  <c r="M355" i="3"/>
  <c r="K395" i="3"/>
  <c r="L395" i="3" s="1"/>
  <c r="M419" i="3"/>
  <c r="K306" i="3"/>
  <c r="L306" i="3" s="1"/>
  <c r="M139" i="3"/>
  <c r="K164" i="3"/>
  <c r="L164" i="3" s="1"/>
  <c r="M188" i="3"/>
  <c r="K228" i="3"/>
  <c r="L228" i="3" s="1"/>
  <c r="M252" i="3"/>
  <c r="K292" i="3"/>
  <c r="L292" i="3" s="1"/>
  <c r="M316" i="3"/>
  <c r="K356" i="3"/>
  <c r="L356" i="3" s="1"/>
  <c r="M380" i="3"/>
  <c r="K420" i="3"/>
  <c r="L420" i="3" s="1"/>
  <c r="K210" i="3"/>
  <c r="L210" i="3" s="1"/>
  <c r="K149" i="3"/>
  <c r="L149" i="3" s="1"/>
  <c r="M173" i="3"/>
  <c r="K213" i="3"/>
  <c r="L213" i="3" s="1"/>
  <c r="M237" i="3"/>
  <c r="K277" i="3"/>
  <c r="L277" i="3" s="1"/>
  <c r="M301" i="3"/>
  <c r="K341" i="3"/>
  <c r="L341" i="3" s="1"/>
  <c r="M365" i="3"/>
  <c r="K405" i="3"/>
  <c r="L405" i="3" s="1"/>
  <c r="M429" i="3"/>
  <c r="M370" i="3"/>
  <c r="K142" i="3"/>
  <c r="L142" i="3" s="1"/>
  <c r="M182" i="3"/>
  <c r="K206" i="3"/>
  <c r="L206" i="3" s="1"/>
  <c r="M246" i="3"/>
  <c r="K270" i="3"/>
  <c r="L270" i="3" s="1"/>
  <c r="M310" i="3"/>
  <c r="M334" i="3"/>
  <c r="K374" i="3"/>
  <c r="L374" i="3" s="1"/>
  <c r="M398" i="3"/>
  <c r="M154" i="3"/>
  <c r="M298" i="3"/>
  <c r="M151" i="3"/>
  <c r="K175" i="3"/>
  <c r="L175" i="3" s="1"/>
  <c r="M215" i="3"/>
  <c r="M239" i="3"/>
  <c r="K279" i="3"/>
  <c r="L279" i="3" s="1"/>
  <c r="M303" i="3"/>
  <c r="K343" i="3"/>
  <c r="L343" i="3" s="1"/>
  <c r="M367" i="3"/>
  <c r="K407" i="3"/>
  <c r="L407" i="3" s="1"/>
  <c r="M431" i="3"/>
  <c r="K354" i="3"/>
  <c r="L354" i="3" s="1"/>
  <c r="K136" i="3"/>
  <c r="L136" i="3" s="1"/>
  <c r="M138" i="3"/>
  <c r="K163" i="3"/>
  <c r="L163" i="3" s="1"/>
  <c r="M187" i="3"/>
  <c r="K227" i="3"/>
  <c r="L227" i="3" s="1"/>
  <c r="K251" i="3"/>
  <c r="L251" i="3" s="1"/>
  <c r="M291" i="3"/>
  <c r="M315" i="3"/>
  <c r="K355" i="3"/>
  <c r="L355" i="3" s="1"/>
  <c r="M379" i="3"/>
  <c r="K419" i="3"/>
  <c r="L419" i="3" s="1"/>
  <c r="K218" i="3"/>
  <c r="L218" i="3" s="1"/>
  <c r="K139" i="3"/>
  <c r="L139" i="3" s="1"/>
  <c r="M148" i="3"/>
  <c r="K188" i="3"/>
  <c r="L188" i="3" s="1"/>
  <c r="M212" i="3"/>
  <c r="K252" i="3"/>
  <c r="L252" i="3" s="1"/>
  <c r="M276" i="3"/>
  <c r="K316" i="3"/>
  <c r="L316" i="3" s="1"/>
  <c r="M340" i="3"/>
  <c r="K380" i="3"/>
  <c r="L380" i="3" s="1"/>
  <c r="M404" i="3"/>
  <c r="M210" i="3"/>
  <c r="M133" i="3"/>
  <c r="K173" i="3"/>
  <c r="L173" i="3" s="1"/>
  <c r="M197" i="3"/>
  <c r="K237" i="3"/>
  <c r="L237" i="3" s="1"/>
  <c r="M261" i="3"/>
  <c r="K301" i="3"/>
  <c r="L301" i="3" s="1"/>
  <c r="M325" i="3"/>
  <c r="K365" i="3"/>
  <c r="L365" i="3" s="1"/>
  <c r="M389" i="3"/>
  <c r="K429" i="3"/>
  <c r="L429" i="3" s="1"/>
  <c r="K274" i="3"/>
  <c r="L274" i="3" s="1"/>
  <c r="M142" i="3"/>
  <c r="K166" i="3"/>
  <c r="L166" i="3" s="1"/>
  <c r="M206" i="3"/>
  <c r="K230" i="3"/>
  <c r="L230" i="3" s="1"/>
  <c r="M270" i="3"/>
  <c r="K294" i="3"/>
  <c r="L294" i="3" s="1"/>
  <c r="K334" i="3"/>
  <c r="L334" i="3" s="1"/>
  <c r="M358" i="3"/>
  <c r="K398" i="3"/>
  <c r="L398" i="3" s="1"/>
  <c r="M422" i="3"/>
  <c r="K298" i="3"/>
  <c r="L298" i="3" s="1"/>
  <c r="M426" i="3"/>
  <c r="M175" i="3"/>
  <c r="K199" i="3"/>
  <c r="L199" i="3" s="1"/>
  <c r="K239" i="3"/>
  <c r="L239" i="3" s="1"/>
  <c r="M263" i="3"/>
  <c r="K303" i="3"/>
  <c r="L303" i="3" s="1"/>
  <c r="M327" i="3"/>
  <c r="K367" i="3"/>
  <c r="L367" i="3" s="1"/>
  <c r="M391" i="3"/>
  <c r="K431" i="3"/>
  <c r="L431" i="3" s="1"/>
  <c r="K250" i="3"/>
  <c r="L250" i="3" s="1"/>
  <c r="M136" i="3"/>
  <c r="K160" i="3"/>
  <c r="L160" i="3" s="1"/>
  <c r="K138" i="3"/>
  <c r="L138" i="3" s="1"/>
  <c r="K147" i="3"/>
  <c r="L147" i="3" s="1"/>
  <c r="K187" i="3"/>
  <c r="L187" i="3" s="1"/>
  <c r="K211" i="3"/>
  <c r="L211" i="3" s="1"/>
  <c r="M251" i="3"/>
  <c r="K275" i="3"/>
  <c r="L275" i="3" s="1"/>
  <c r="K315" i="3"/>
  <c r="L315" i="3" s="1"/>
  <c r="K339" i="3"/>
  <c r="L339" i="3" s="1"/>
  <c r="K379" i="3"/>
  <c r="L379" i="3" s="1"/>
  <c r="K403" i="3"/>
  <c r="L403" i="3" s="1"/>
  <c r="M218" i="3"/>
  <c r="K346" i="3"/>
  <c r="L346" i="3" s="1"/>
  <c r="K148" i="3"/>
  <c r="L148" i="3" s="1"/>
  <c r="M172" i="3"/>
  <c r="K212" i="3"/>
  <c r="L212" i="3" s="1"/>
  <c r="M236" i="3"/>
  <c r="K276" i="3"/>
  <c r="L276" i="3" s="1"/>
  <c r="M300" i="3"/>
  <c r="K340" i="3"/>
  <c r="L340" i="3" s="1"/>
  <c r="M364" i="3"/>
  <c r="K404" i="3"/>
  <c r="L404" i="3" s="1"/>
  <c r="M428" i="3"/>
  <c r="K133" i="3"/>
  <c r="L133" i="3" s="1"/>
  <c r="M157" i="3"/>
  <c r="K197" i="3"/>
  <c r="L197" i="3" s="1"/>
  <c r="M221" i="3"/>
  <c r="K261" i="3"/>
  <c r="L261" i="3" s="1"/>
  <c r="M285" i="3"/>
  <c r="K325" i="3"/>
  <c r="L325" i="3" s="1"/>
  <c r="M349" i="3"/>
  <c r="K389" i="3"/>
  <c r="L389" i="3" s="1"/>
  <c r="M413" i="3"/>
  <c r="M274" i="3"/>
  <c r="K410" i="3"/>
  <c r="L410" i="3" s="1"/>
  <c r="M166" i="3"/>
  <c r="K190" i="3"/>
  <c r="L190" i="3" s="1"/>
  <c r="M230" i="3"/>
  <c r="K254" i="3"/>
  <c r="L254" i="3" s="1"/>
  <c r="M294" i="3"/>
  <c r="K318" i="3"/>
  <c r="L318" i="3" s="1"/>
  <c r="K358" i="3"/>
  <c r="L358" i="3" s="1"/>
  <c r="M382" i="3"/>
  <c r="K422" i="3"/>
  <c r="L422" i="3" s="1"/>
  <c r="M202" i="3"/>
  <c r="K426" i="3"/>
  <c r="L426" i="3" s="1"/>
  <c r="K159" i="3"/>
  <c r="L159" i="3" s="1"/>
  <c r="M199" i="3"/>
  <c r="M223" i="3"/>
  <c r="K263" i="3"/>
  <c r="L263" i="3" s="1"/>
  <c r="M287" i="3"/>
  <c r="K327" i="3"/>
  <c r="L327" i="3" s="1"/>
  <c r="M351" i="3"/>
  <c r="K391" i="3"/>
  <c r="L391" i="3" s="1"/>
  <c r="M147" i="3"/>
  <c r="M171" i="3"/>
  <c r="M211" i="3"/>
  <c r="K235" i="3"/>
  <c r="L235" i="3" s="1"/>
  <c r="M275" i="3"/>
  <c r="M299" i="3"/>
  <c r="M339" i="3"/>
  <c r="M363" i="3"/>
  <c r="M403" i="3"/>
  <c r="M427" i="3"/>
  <c r="M346" i="3"/>
  <c r="M132" i="3"/>
  <c r="K172" i="3"/>
  <c r="L172" i="3" s="1"/>
  <c r="M196" i="3"/>
  <c r="K236" i="3"/>
  <c r="L236" i="3" s="1"/>
  <c r="M260" i="3"/>
  <c r="K300" i="3"/>
  <c r="L300" i="3" s="1"/>
  <c r="M324" i="3"/>
  <c r="K364" i="3"/>
  <c r="L364" i="3" s="1"/>
  <c r="M388" i="3"/>
  <c r="K428" i="3"/>
  <c r="L428" i="3" s="1"/>
  <c r="K290" i="3"/>
  <c r="L290" i="3" s="1"/>
  <c r="K157" i="3"/>
  <c r="L157" i="3" s="1"/>
  <c r="M181" i="3"/>
  <c r="K221" i="3"/>
  <c r="L221" i="3" s="1"/>
  <c r="M245" i="3"/>
  <c r="K285" i="3"/>
  <c r="L285" i="3" s="1"/>
  <c r="M309" i="3"/>
  <c r="K349" i="3"/>
  <c r="L349" i="3" s="1"/>
  <c r="M373" i="3"/>
  <c r="K413" i="3"/>
  <c r="L413" i="3" s="1"/>
  <c r="M186" i="3"/>
  <c r="M410" i="3"/>
  <c r="K150" i="3"/>
  <c r="L150" i="3" s="1"/>
  <c r="M190" i="3"/>
  <c r="K214" i="3"/>
  <c r="L214" i="3" s="1"/>
  <c r="M254" i="3"/>
  <c r="K278" i="3"/>
  <c r="L278" i="3" s="1"/>
  <c r="M318" i="3"/>
  <c r="M342" i="3"/>
  <c r="K382" i="3"/>
  <c r="L382" i="3" s="1"/>
  <c r="M406" i="3"/>
  <c r="K202" i="3"/>
  <c r="L202" i="3" s="1"/>
  <c r="K338" i="3"/>
  <c r="L338" i="3" s="1"/>
  <c r="M159" i="3"/>
  <c r="K183" i="3"/>
  <c r="L183" i="3" s="1"/>
  <c r="K223" i="3"/>
  <c r="L223" i="3" s="1"/>
  <c r="M247" i="3"/>
  <c r="K287" i="3"/>
  <c r="L287" i="3" s="1"/>
  <c r="M311" i="3"/>
  <c r="K351" i="3"/>
  <c r="L351" i="3" s="1"/>
  <c r="M375" i="3"/>
  <c r="K415" i="3"/>
  <c r="L415" i="3" s="1"/>
  <c r="M162" i="3"/>
  <c r="M402" i="3"/>
  <c r="K144" i="3"/>
  <c r="L144" i="3" s="1"/>
  <c r="K234" i="3"/>
  <c r="L234" i="3" s="1"/>
  <c r="K171" i="3"/>
  <c r="L171" i="3" s="1"/>
  <c r="K195" i="3"/>
  <c r="L195" i="3" s="1"/>
  <c r="M235" i="3"/>
  <c r="K259" i="3"/>
  <c r="L259" i="3" s="1"/>
  <c r="K299" i="3"/>
  <c r="L299" i="3" s="1"/>
  <c r="K323" i="3"/>
  <c r="L323" i="3" s="1"/>
  <c r="K363" i="3"/>
  <c r="L363" i="3" s="1"/>
  <c r="K387" i="3"/>
  <c r="L387" i="3" s="1"/>
  <c r="K427" i="3"/>
  <c r="L427" i="3" s="1"/>
  <c r="M266" i="3"/>
  <c r="K132" i="3"/>
  <c r="L132" i="3" s="1"/>
  <c r="M156" i="3"/>
  <c r="K196" i="3"/>
  <c r="L196" i="3" s="1"/>
  <c r="M220" i="3"/>
  <c r="K260" i="3"/>
  <c r="L260" i="3" s="1"/>
  <c r="M284" i="3"/>
  <c r="K324" i="3"/>
  <c r="L324" i="3" s="1"/>
  <c r="M348" i="3"/>
  <c r="K388" i="3"/>
  <c r="L388" i="3" s="1"/>
  <c r="M412" i="3"/>
  <c r="M290" i="3"/>
  <c r="M141" i="3"/>
  <c r="K181" i="3"/>
  <c r="L181" i="3" s="1"/>
  <c r="M205" i="3"/>
  <c r="K245" i="3"/>
  <c r="L245" i="3" s="1"/>
  <c r="M269" i="3"/>
  <c r="K309" i="3"/>
  <c r="L309" i="3" s="1"/>
  <c r="M333" i="3"/>
  <c r="K373" i="3"/>
  <c r="L373" i="3" s="1"/>
  <c r="M397" i="3"/>
  <c r="K186" i="3"/>
  <c r="L186" i="3" s="1"/>
  <c r="M322" i="3"/>
  <c r="M150" i="3"/>
  <c r="K174" i="3"/>
  <c r="L174" i="3" s="1"/>
  <c r="M214" i="3"/>
  <c r="K238" i="3"/>
  <c r="L238" i="3" s="1"/>
  <c r="M278" i="3"/>
  <c r="K302" i="3"/>
  <c r="L302" i="3" s="1"/>
  <c r="K342" i="3"/>
  <c r="L342" i="3" s="1"/>
  <c r="M366" i="3"/>
  <c r="K406" i="3"/>
  <c r="L406" i="3" s="1"/>
  <c r="M430" i="3"/>
  <c r="M338" i="3"/>
  <c r="K135" i="3"/>
  <c r="L135" i="3" s="1"/>
  <c r="M183" i="3"/>
  <c r="M234" i="3"/>
  <c r="M155" i="3"/>
  <c r="M195" i="3"/>
  <c r="M219" i="3"/>
  <c r="M259" i="3"/>
  <c r="M283" i="3"/>
  <c r="M323" i="3"/>
  <c r="M347" i="3"/>
  <c r="M387" i="3"/>
  <c r="M411" i="3"/>
  <c r="K266" i="3"/>
  <c r="L266" i="3" s="1"/>
  <c r="M386" i="3"/>
  <c r="K156" i="3"/>
  <c r="L156" i="3" s="1"/>
  <c r="M180" i="3"/>
  <c r="K220" i="3"/>
  <c r="L220" i="3" s="1"/>
  <c r="M244" i="3"/>
  <c r="K284" i="3"/>
  <c r="L284" i="3" s="1"/>
  <c r="M308" i="3"/>
  <c r="K348" i="3"/>
  <c r="L348" i="3" s="1"/>
  <c r="M372" i="3"/>
  <c r="K412" i="3"/>
  <c r="L412" i="3" s="1"/>
  <c r="K146" i="3"/>
  <c r="L146" i="3" s="1"/>
  <c r="K141" i="3"/>
  <c r="L141" i="3" s="1"/>
  <c r="M165" i="3"/>
  <c r="K205" i="3"/>
  <c r="L205" i="3" s="1"/>
  <c r="M229" i="3"/>
  <c r="K269" i="3"/>
  <c r="L269" i="3" s="1"/>
  <c r="M293" i="3"/>
  <c r="K333" i="3"/>
  <c r="L333" i="3" s="1"/>
  <c r="M357" i="3"/>
  <c r="K397" i="3"/>
  <c r="L397" i="3" s="1"/>
  <c r="M421" i="3"/>
  <c r="K322" i="3"/>
  <c r="L322" i="3" s="1"/>
  <c r="K134" i="3"/>
  <c r="L134" i="3" s="1"/>
  <c r="M174" i="3"/>
  <c r="K198" i="3"/>
  <c r="L198" i="3" s="1"/>
  <c r="M238" i="3"/>
  <c r="K262" i="3"/>
  <c r="L262" i="3" s="1"/>
  <c r="M302" i="3"/>
  <c r="M326" i="3"/>
  <c r="K366" i="3"/>
  <c r="L366" i="3" s="1"/>
  <c r="M390" i="3"/>
  <c r="K430" i="3"/>
  <c r="L430" i="3" s="1"/>
  <c r="M258" i="3"/>
  <c r="M135" i="3"/>
  <c r="K167" i="3"/>
  <c r="L167" i="3" s="1"/>
  <c r="M207" i="3"/>
  <c r="M231" i="3"/>
  <c r="K271" i="3"/>
  <c r="L271" i="3" s="1"/>
  <c r="M295" i="3"/>
  <c r="K335" i="3"/>
  <c r="L335" i="3" s="1"/>
  <c r="M359" i="3"/>
  <c r="K399" i="3"/>
  <c r="L399" i="3" s="1"/>
  <c r="M423" i="3"/>
  <c r="M314" i="3"/>
  <c r="K143" i="3"/>
  <c r="L143" i="3" s="1"/>
  <c r="K155" i="3"/>
  <c r="L155" i="3" s="1"/>
  <c r="M179" i="3"/>
  <c r="K219" i="3"/>
  <c r="L219" i="3" s="1"/>
  <c r="M243" i="3"/>
  <c r="K283" i="3"/>
  <c r="L283" i="3" s="1"/>
  <c r="K307" i="3"/>
  <c r="L307" i="3" s="1"/>
  <c r="K347" i="3"/>
  <c r="L347" i="3" s="1"/>
  <c r="K371" i="3"/>
  <c r="L371" i="3" s="1"/>
  <c r="K411" i="3"/>
  <c r="L411" i="3" s="1"/>
  <c r="M170" i="3"/>
  <c r="K386" i="3"/>
  <c r="L386" i="3" s="1"/>
  <c r="M140" i="3"/>
  <c r="K180" i="3"/>
  <c r="L180" i="3" s="1"/>
  <c r="M204" i="3"/>
  <c r="K244" i="3"/>
  <c r="L244" i="3" s="1"/>
  <c r="M268" i="3"/>
  <c r="K308" i="3"/>
  <c r="L308" i="3" s="1"/>
  <c r="M332" i="3"/>
  <c r="K372" i="3"/>
  <c r="L372" i="3" s="1"/>
  <c r="M396" i="3"/>
  <c r="M146" i="3"/>
  <c r="K394" i="3"/>
  <c r="L394" i="3" s="1"/>
  <c r="K165" i="3"/>
  <c r="L165" i="3" s="1"/>
  <c r="M189" i="3"/>
  <c r="K229" i="3"/>
  <c r="L229" i="3" s="1"/>
  <c r="M253" i="3"/>
  <c r="K293" i="3"/>
  <c r="L293" i="3" s="1"/>
  <c r="M317" i="3"/>
  <c r="K357" i="3"/>
  <c r="L357" i="3" s="1"/>
  <c r="M381" i="3"/>
  <c r="K421" i="3"/>
  <c r="L421" i="3" s="1"/>
  <c r="K242" i="3"/>
  <c r="L242" i="3" s="1"/>
  <c r="M134" i="3"/>
  <c r="K158" i="3"/>
  <c r="L158" i="3" s="1"/>
  <c r="M198" i="3"/>
  <c r="K222" i="3"/>
  <c r="L222" i="3" s="1"/>
  <c r="M262" i="3"/>
  <c r="K286" i="3"/>
  <c r="L286" i="3" s="1"/>
  <c r="K326" i="3"/>
  <c r="L326" i="3" s="1"/>
  <c r="M350" i="3"/>
  <c r="K390" i="3"/>
  <c r="L390" i="3" s="1"/>
  <c r="M414" i="3"/>
  <c r="K258" i="3"/>
  <c r="L258" i="3" s="1"/>
  <c r="K378" i="3"/>
  <c r="L378" i="3" s="1"/>
  <c r="M167" i="3"/>
  <c r="K191" i="3"/>
  <c r="L191" i="3" s="1"/>
  <c r="K231" i="3"/>
  <c r="L231" i="3" s="1"/>
  <c r="M255" i="3"/>
  <c r="K295" i="3"/>
  <c r="L295" i="3" s="1"/>
  <c r="M319" i="3"/>
  <c r="K359" i="3"/>
  <c r="L359" i="3" s="1"/>
  <c r="M383" i="3"/>
  <c r="M425" i="3"/>
  <c r="K385" i="3"/>
  <c r="L385" i="3" s="1"/>
  <c r="M361" i="3"/>
  <c r="K321" i="3"/>
  <c r="L321" i="3" s="1"/>
  <c r="M297" i="3"/>
  <c r="K257" i="3"/>
  <c r="L257" i="3" s="1"/>
  <c r="M233" i="3"/>
  <c r="K193" i="3"/>
  <c r="L193" i="3" s="1"/>
  <c r="M169" i="3"/>
  <c r="K418" i="3"/>
  <c r="L418" i="3" s="1"/>
  <c r="M282" i="3"/>
  <c r="K416" i="3"/>
  <c r="L416" i="3" s="1"/>
  <c r="M392" i="3"/>
  <c r="K352" i="3"/>
  <c r="L352" i="3" s="1"/>
  <c r="M328" i="3"/>
  <c r="K288" i="3"/>
  <c r="L288" i="3" s="1"/>
  <c r="M264" i="3"/>
  <c r="K224" i="3"/>
  <c r="L224" i="3" s="1"/>
  <c r="M200" i="3"/>
  <c r="M152" i="3"/>
  <c r="K402" i="3"/>
  <c r="L402" i="3" s="1"/>
  <c r="K375" i="3"/>
  <c r="L375" i="3" s="1"/>
  <c r="K207" i="3"/>
  <c r="L207" i="3" s="1"/>
  <c r="M222" i="3"/>
  <c r="M405" i="3"/>
  <c r="K396" i="3"/>
  <c r="L396" i="3" s="1"/>
  <c r="M228" i="3"/>
  <c r="K243" i="3"/>
  <c r="L243" i="3" s="1"/>
  <c r="K425" i="3"/>
  <c r="L425" i="3" s="1"/>
  <c r="M401" i="3"/>
  <c r="K361" i="3"/>
  <c r="L361" i="3" s="1"/>
  <c r="M337" i="3"/>
  <c r="K297" i="3"/>
  <c r="L297" i="3" s="1"/>
  <c r="M273" i="3"/>
  <c r="K233" i="3"/>
  <c r="L233" i="3" s="1"/>
  <c r="M209" i="3"/>
  <c r="K169" i="3"/>
  <c r="L169" i="3" s="1"/>
  <c r="M145" i="3"/>
  <c r="K282" i="3"/>
  <c r="L282" i="3" s="1"/>
  <c r="M432" i="3"/>
  <c r="K392" i="3"/>
  <c r="L392" i="3" s="1"/>
  <c r="M368" i="3"/>
  <c r="K328" i="3"/>
  <c r="L328" i="3" s="1"/>
  <c r="M304" i="3"/>
  <c r="K264" i="3"/>
  <c r="L264" i="3" s="1"/>
  <c r="M240" i="3"/>
  <c r="K200" i="3"/>
  <c r="L200" i="3" s="1"/>
  <c r="M176" i="3"/>
  <c r="K152" i="3"/>
  <c r="L152" i="3" s="1"/>
  <c r="M354" i="3"/>
  <c r="M279" i="3"/>
  <c r="M191" i="3"/>
  <c r="M374" i="3"/>
  <c r="K381" i="3"/>
  <c r="L381" i="3" s="1"/>
  <c r="M213" i="3"/>
  <c r="K204" i="3"/>
  <c r="L204" i="3" s="1"/>
  <c r="M395" i="3"/>
  <c r="K401" i="3"/>
  <c r="L401" i="3" s="1"/>
  <c r="M377" i="3"/>
  <c r="K337" i="3"/>
  <c r="L337" i="3" s="1"/>
  <c r="M313" i="3"/>
  <c r="K273" i="3"/>
  <c r="L273" i="3" s="1"/>
  <c r="M249" i="3"/>
  <c r="K209" i="3"/>
  <c r="L209" i="3" s="1"/>
  <c r="M185" i="3"/>
  <c r="K145" i="3"/>
  <c r="L145" i="3" s="1"/>
  <c r="K362" i="3"/>
  <c r="L362" i="3" s="1"/>
  <c r="K432" i="3"/>
  <c r="L432" i="3" s="1"/>
  <c r="M408" i="3"/>
  <c r="K368" i="3"/>
  <c r="L368" i="3" s="1"/>
  <c r="M344" i="3"/>
  <c r="K304" i="3"/>
  <c r="L304" i="3" s="1"/>
  <c r="M280" i="3"/>
  <c r="K240" i="3"/>
  <c r="L240" i="3" s="1"/>
  <c r="M216" i="3"/>
  <c r="K176" i="3"/>
  <c r="L176" i="3" s="1"/>
  <c r="K423" i="3"/>
  <c r="L423" i="3" s="1"/>
  <c r="M271" i="3"/>
  <c r="K350" i="3"/>
  <c r="L350" i="3" s="1"/>
  <c r="K182" i="3"/>
  <c r="L182" i="3" s="1"/>
  <c r="K189" i="3"/>
  <c r="L189" i="3" s="1"/>
  <c r="M356" i="3"/>
  <c r="M371" i="3"/>
  <c r="M203" i="3"/>
  <c r="M417" i="3"/>
  <c r="K377" i="3"/>
  <c r="L377" i="3" s="1"/>
  <c r="M353" i="3"/>
  <c r="K313" i="3"/>
  <c r="L313" i="3" s="1"/>
  <c r="M289" i="3"/>
  <c r="K249" i="3"/>
  <c r="L249" i="3" s="1"/>
  <c r="M225" i="3"/>
  <c r="K185" i="3"/>
  <c r="L185" i="3" s="1"/>
  <c r="M161" i="3"/>
  <c r="M362" i="3"/>
  <c r="K226" i="3"/>
  <c r="L226" i="3" s="1"/>
  <c r="K408" i="3"/>
  <c r="L408" i="3" s="1"/>
  <c r="M384" i="3"/>
  <c r="K344" i="3"/>
  <c r="L344" i="3" s="1"/>
  <c r="M320" i="3"/>
  <c r="K280" i="3"/>
  <c r="L280" i="3" s="1"/>
  <c r="M256" i="3"/>
  <c r="K216" i="3"/>
  <c r="L216" i="3" s="1"/>
  <c r="M192" i="3"/>
  <c r="M144" i="3"/>
  <c r="K314" i="3"/>
  <c r="L314" i="3" s="1"/>
  <c r="M343" i="3"/>
  <c r="K255" i="3"/>
  <c r="L255" i="3" s="1"/>
  <c r="K151" i="3"/>
  <c r="L151" i="3" s="1"/>
  <c r="M158" i="3"/>
  <c r="M341" i="3"/>
  <c r="K332" i="3"/>
  <c r="L332" i="3" s="1"/>
  <c r="M164" i="3"/>
  <c r="K179" i="3"/>
  <c r="L179" i="3" s="1"/>
  <c r="K417" i="3"/>
  <c r="L417" i="3" s="1"/>
  <c r="M393" i="3"/>
  <c r="K353" i="3"/>
  <c r="L353" i="3" s="1"/>
  <c r="M329" i="3"/>
  <c r="K289" i="3"/>
  <c r="L289" i="3" s="1"/>
  <c r="M265" i="3"/>
  <c r="K225" i="3"/>
  <c r="L225" i="3" s="1"/>
  <c r="M201" i="3"/>
  <c r="K161" i="3"/>
  <c r="L161" i="3" s="1"/>
  <c r="M137" i="3"/>
  <c r="M226" i="3"/>
  <c r="M424" i="3"/>
  <c r="K384" i="3"/>
  <c r="L384" i="3" s="1"/>
  <c r="M360" i="3"/>
  <c r="K320" i="3"/>
  <c r="L320" i="3" s="1"/>
  <c r="M296" i="3"/>
  <c r="K256" i="3"/>
  <c r="L256" i="3" s="1"/>
  <c r="M232" i="3"/>
  <c r="K192" i="3"/>
  <c r="L192" i="3" s="1"/>
  <c r="M168" i="3"/>
  <c r="M250" i="3"/>
  <c r="M415" i="3"/>
  <c r="M335" i="3"/>
  <c r="K247" i="3"/>
  <c r="L247" i="3" s="1"/>
  <c r="M378" i="3"/>
  <c r="K310" i="3"/>
  <c r="L310" i="3" s="1"/>
  <c r="K317" i="3"/>
  <c r="L317" i="3" s="1"/>
  <c r="M149" i="3"/>
  <c r="K140" i="3"/>
  <c r="L140" i="3" s="1"/>
  <c r="M331" i="3"/>
  <c r="K393" i="3"/>
  <c r="L393" i="3" s="1"/>
  <c r="M369" i="3"/>
  <c r="K329" i="3"/>
  <c r="L329" i="3" s="1"/>
  <c r="M305" i="3"/>
  <c r="K265" i="3"/>
  <c r="L265" i="3" s="1"/>
  <c r="M241" i="3"/>
  <c r="K201" i="3"/>
  <c r="L201" i="3" s="1"/>
  <c r="M177" i="3"/>
  <c r="K137" i="3"/>
  <c r="L137" i="3" s="1"/>
  <c r="M330" i="3"/>
  <c r="K424" i="3"/>
  <c r="L424" i="3" s="1"/>
  <c r="M400" i="3"/>
  <c r="K360" i="3"/>
  <c r="L360" i="3" s="1"/>
  <c r="M336" i="3"/>
  <c r="K296" i="3"/>
  <c r="L296" i="3" s="1"/>
  <c r="M272" i="3"/>
  <c r="K232" i="3"/>
  <c r="L232" i="3" s="1"/>
  <c r="M208" i="3"/>
  <c r="K168" i="3"/>
  <c r="L168" i="3" s="1"/>
  <c r="M194" i="3"/>
  <c r="M407" i="3"/>
  <c r="K319" i="3"/>
  <c r="L319" i="3" s="1"/>
  <c r="M286" i="3"/>
  <c r="K370" i="3"/>
  <c r="L370" i="3" s="1"/>
  <c r="M394" i="3"/>
  <c r="M292" i="3"/>
  <c r="M307" i="3"/>
  <c r="K131" i="3"/>
  <c r="K297" i="5"/>
  <c r="L297" i="5" s="1"/>
  <c r="M257" i="5"/>
  <c r="M247" i="5"/>
  <c r="M253" i="5"/>
  <c r="M315" i="5"/>
  <c r="M243" i="5"/>
  <c r="M272" i="5"/>
  <c r="M287" i="5"/>
  <c r="M318" i="5"/>
  <c r="K254" i="5"/>
  <c r="L254" i="5" s="1"/>
  <c r="K301" i="5"/>
  <c r="L301" i="5" s="1"/>
  <c r="K269" i="5"/>
  <c r="L269" i="5" s="1"/>
  <c r="K300" i="5"/>
  <c r="L300" i="5" s="1"/>
  <c r="K252" i="5"/>
  <c r="L252" i="5" s="1"/>
  <c r="K267" i="5"/>
  <c r="L267" i="5" s="1"/>
  <c r="K219" i="5"/>
  <c r="L219" i="5" s="1"/>
  <c r="M282" i="5"/>
  <c r="M218" i="5"/>
  <c r="M297" i="5"/>
  <c r="M209" i="5"/>
  <c r="K247" i="5"/>
  <c r="L247" i="5" s="1"/>
  <c r="M276" i="5"/>
  <c r="K315" i="5"/>
  <c r="L315" i="5" s="1"/>
  <c r="M312" i="5"/>
  <c r="K224" i="5"/>
  <c r="L224" i="5" s="1"/>
  <c r="K287" i="5"/>
  <c r="L287" i="5" s="1"/>
  <c r="M294" i="5"/>
  <c r="K230" i="5"/>
  <c r="L230" i="5" s="1"/>
  <c r="M269" i="5"/>
  <c r="K234" i="5"/>
  <c r="L234" i="5" s="1"/>
  <c r="K233" i="5"/>
  <c r="L233" i="5" s="1"/>
  <c r="K295" i="5"/>
  <c r="L295" i="5" s="1"/>
  <c r="M316" i="5"/>
  <c r="M244" i="5"/>
  <c r="K312" i="5"/>
  <c r="L312" i="5" s="1"/>
  <c r="K248" i="5"/>
  <c r="L248" i="5" s="1"/>
  <c r="M208" i="5"/>
  <c r="K294" i="5"/>
  <c r="L294" i="5" s="1"/>
  <c r="M230" i="5"/>
  <c r="K258" i="5"/>
  <c r="L258" i="5" s="1"/>
  <c r="K273" i="5"/>
  <c r="L273" i="5" s="1"/>
  <c r="M233" i="5"/>
  <c r="K207" i="5"/>
  <c r="K316" i="5"/>
  <c r="L316" i="5" s="1"/>
  <c r="K275" i="5"/>
  <c r="L275" i="5" s="1"/>
  <c r="K288" i="5"/>
  <c r="L288" i="5" s="1"/>
  <c r="M248" i="5"/>
  <c r="M231" i="5"/>
  <c r="M270" i="5"/>
  <c r="K317" i="5"/>
  <c r="L317" i="5" s="1"/>
  <c r="K229" i="5"/>
  <c r="L229" i="5" s="1"/>
  <c r="M252" i="5"/>
  <c r="M307" i="5"/>
  <c r="M219" i="5"/>
  <c r="K298" i="5"/>
  <c r="L298" i="5" s="1"/>
  <c r="M258" i="5"/>
  <c r="K313" i="5"/>
  <c r="L313" i="5" s="1"/>
  <c r="M273" i="5"/>
  <c r="K249" i="5"/>
  <c r="L249" i="5" s="1"/>
  <c r="K209" i="5"/>
  <c r="L209" i="5" s="1"/>
  <c r="M279" i="5"/>
  <c r="M207" i="5"/>
  <c r="M237" i="5"/>
  <c r="K276" i="5"/>
  <c r="L276" i="5" s="1"/>
  <c r="K228" i="5"/>
  <c r="L228" i="5" s="1"/>
  <c r="M275" i="5"/>
  <c r="K227" i="5"/>
  <c r="L227" i="5" s="1"/>
  <c r="M288" i="5"/>
  <c r="K264" i="5"/>
  <c r="L264" i="5" s="1"/>
  <c r="M224" i="5"/>
  <c r="M319" i="5"/>
  <c r="K231" i="5"/>
  <c r="L231" i="5" s="1"/>
  <c r="M310" i="5"/>
  <c r="K270" i="5"/>
  <c r="L270" i="5" s="1"/>
  <c r="M246" i="5"/>
  <c r="M317" i="5"/>
  <c r="K293" i="5"/>
  <c r="L293" i="5" s="1"/>
  <c r="M229" i="5"/>
  <c r="M284" i="5"/>
  <c r="K307" i="5"/>
  <c r="L307" i="5" s="1"/>
  <c r="M251" i="5"/>
  <c r="M298" i="5"/>
  <c r="K274" i="5"/>
  <c r="L274" i="5" s="1"/>
  <c r="M234" i="5"/>
  <c r="K210" i="5"/>
  <c r="L210" i="5" s="1"/>
  <c r="M313" i="5"/>
  <c r="M289" i="5"/>
  <c r="M249" i="5"/>
  <c r="M225" i="5"/>
  <c r="K279" i="5"/>
  <c r="L279" i="5" s="1"/>
  <c r="M239" i="5"/>
  <c r="K237" i="5"/>
  <c r="L237" i="5" s="1"/>
  <c r="K308" i="5"/>
  <c r="L308" i="5" s="1"/>
  <c r="M228" i="5"/>
  <c r="K299" i="5"/>
  <c r="L299" i="5" s="1"/>
  <c r="M227" i="5"/>
  <c r="K304" i="5"/>
  <c r="L304" i="5" s="1"/>
  <c r="M264" i="5"/>
  <c r="K240" i="5"/>
  <c r="L240" i="5" s="1"/>
  <c r="K319" i="5"/>
  <c r="L319" i="5" s="1"/>
  <c r="M271" i="5"/>
  <c r="K310" i="5"/>
  <c r="L310" i="5" s="1"/>
  <c r="M286" i="5"/>
  <c r="K246" i="5"/>
  <c r="L246" i="5" s="1"/>
  <c r="M222" i="5"/>
  <c r="M293" i="5"/>
  <c r="M261" i="5"/>
  <c r="K284" i="5"/>
  <c r="L284" i="5" s="1"/>
  <c r="M236" i="5"/>
  <c r="K251" i="5"/>
  <c r="L251" i="5" s="1"/>
  <c r="K314" i="5"/>
  <c r="L314" i="5" s="1"/>
  <c r="M274" i="5"/>
  <c r="K250" i="5"/>
  <c r="L250" i="5" s="1"/>
  <c r="M210" i="5"/>
  <c r="K289" i="5"/>
  <c r="L289" i="5" s="1"/>
  <c r="M265" i="5"/>
  <c r="K225" i="5"/>
  <c r="L225" i="5" s="1"/>
  <c r="M311" i="5"/>
  <c r="K239" i="5"/>
  <c r="L239" i="5" s="1"/>
  <c r="M277" i="5"/>
  <c r="M308" i="5"/>
  <c r="M260" i="5"/>
  <c r="M299" i="5"/>
  <c r="M259" i="5"/>
  <c r="M304" i="5"/>
  <c r="K280" i="5"/>
  <c r="L280" i="5" s="1"/>
  <c r="M240" i="5"/>
  <c r="K216" i="5"/>
  <c r="L216" i="5" s="1"/>
  <c r="K271" i="5"/>
  <c r="L271" i="5" s="1"/>
  <c r="M215" i="5"/>
  <c r="K286" i="5"/>
  <c r="L286" i="5" s="1"/>
  <c r="K262" i="5"/>
  <c r="L262" i="5" s="1"/>
  <c r="K222" i="5"/>
  <c r="L222" i="5" s="1"/>
  <c r="M309" i="5"/>
  <c r="K261" i="5"/>
  <c r="L261" i="5" s="1"/>
  <c r="K213" i="5"/>
  <c r="L213" i="5" s="1"/>
  <c r="K236" i="5"/>
  <c r="L236" i="5" s="1"/>
  <c r="K283" i="5"/>
  <c r="L283" i="5" s="1"/>
  <c r="M314" i="5"/>
  <c r="K290" i="5"/>
  <c r="L290" i="5" s="1"/>
  <c r="M250" i="5"/>
  <c r="M313" i="1"/>
  <c r="L313" i="1"/>
  <c r="K141" i="2"/>
  <c r="K175" i="1"/>
  <c r="F175" i="1"/>
  <c r="G175" i="1"/>
  <c r="H175" i="1"/>
  <c r="F141" i="2"/>
  <c r="G141" i="2"/>
  <c r="H141" i="2"/>
  <c r="O125" i="6"/>
  <c r="O123" i="6"/>
  <c r="N123" i="6"/>
  <c r="M123" i="6"/>
  <c r="L123" i="6"/>
  <c r="K123" i="6"/>
  <c r="J123" i="6"/>
  <c r="I123" i="6"/>
  <c r="H123" i="6"/>
  <c r="F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2" i="6"/>
  <c r="G11" i="6"/>
  <c r="G10" i="6"/>
  <c r="G9" i="6"/>
  <c r="F197" i="5"/>
  <c r="H197" i="5"/>
  <c r="I197" i="5"/>
  <c r="N197" i="5"/>
  <c r="O197" i="5"/>
  <c r="G196" i="5"/>
  <c r="J196" i="5" s="1"/>
  <c r="G195" i="5"/>
  <c r="J195" i="5" s="1"/>
  <c r="G194" i="5"/>
  <c r="J194" i="5" s="1"/>
  <c r="G193" i="5"/>
  <c r="J193" i="5" s="1"/>
  <c r="G192" i="5"/>
  <c r="J192" i="5" s="1"/>
  <c r="G191" i="5"/>
  <c r="J191" i="5" s="1"/>
  <c r="G190" i="5"/>
  <c r="J190" i="5" s="1"/>
  <c r="G189" i="5"/>
  <c r="J189" i="5" s="1"/>
  <c r="G188" i="5"/>
  <c r="J188" i="5" s="1"/>
  <c r="G187" i="5"/>
  <c r="J187" i="5" s="1"/>
  <c r="G186" i="5"/>
  <c r="J186" i="5" s="1"/>
  <c r="G185" i="5"/>
  <c r="J185" i="5" s="1"/>
  <c r="G184" i="5"/>
  <c r="J184" i="5" s="1"/>
  <c r="G183" i="5"/>
  <c r="J183" i="5" s="1"/>
  <c r="G182" i="5"/>
  <c r="J182" i="5" s="1"/>
  <c r="G181" i="5"/>
  <c r="J181" i="5" s="1"/>
  <c r="G180" i="5"/>
  <c r="J180" i="5" s="1"/>
  <c r="G179" i="5"/>
  <c r="J179" i="5" s="1"/>
  <c r="G178" i="5"/>
  <c r="J178" i="5" s="1"/>
  <c r="G177" i="5"/>
  <c r="J177" i="5" s="1"/>
  <c r="G176" i="5"/>
  <c r="J176" i="5" s="1"/>
  <c r="G175" i="5"/>
  <c r="J175" i="5" s="1"/>
  <c r="G174" i="5"/>
  <c r="J174" i="5" s="1"/>
  <c r="G173" i="5"/>
  <c r="J173" i="5" s="1"/>
  <c r="G172" i="5"/>
  <c r="J172" i="5" s="1"/>
  <c r="G171" i="5"/>
  <c r="J171" i="5" s="1"/>
  <c r="G170" i="5"/>
  <c r="J170" i="5" s="1"/>
  <c r="G169" i="5"/>
  <c r="J169" i="5" s="1"/>
  <c r="G168" i="5"/>
  <c r="J168" i="5" s="1"/>
  <c r="G167" i="5"/>
  <c r="J167" i="5" s="1"/>
  <c r="G166" i="5"/>
  <c r="J166" i="5" s="1"/>
  <c r="G165" i="5"/>
  <c r="J165" i="5" s="1"/>
  <c r="G164" i="5"/>
  <c r="J164" i="5" s="1"/>
  <c r="G163" i="5"/>
  <c r="J163" i="5" s="1"/>
  <c r="G162" i="5"/>
  <c r="J162" i="5" s="1"/>
  <c r="G161" i="5"/>
  <c r="J161" i="5" s="1"/>
  <c r="G160" i="5"/>
  <c r="J160" i="5" s="1"/>
  <c r="G159" i="5"/>
  <c r="J159" i="5" s="1"/>
  <c r="G158" i="5"/>
  <c r="J158" i="5" s="1"/>
  <c r="G157" i="5"/>
  <c r="J157" i="5" s="1"/>
  <c r="G156" i="5"/>
  <c r="J156" i="5" s="1"/>
  <c r="G155" i="5"/>
  <c r="J155" i="5" s="1"/>
  <c r="G154" i="5"/>
  <c r="J154" i="5" s="1"/>
  <c r="G153" i="5"/>
  <c r="J153" i="5" s="1"/>
  <c r="G152" i="5"/>
  <c r="J152" i="5" s="1"/>
  <c r="G151" i="5"/>
  <c r="J151" i="5" s="1"/>
  <c r="G150" i="5"/>
  <c r="J150" i="5" s="1"/>
  <c r="G149" i="5"/>
  <c r="J149" i="5" s="1"/>
  <c r="G148" i="5"/>
  <c r="J148" i="5" s="1"/>
  <c r="G147" i="5"/>
  <c r="J147" i="5" s="1"/>
  <c r="G146" i="5"/>
  <c r="J146" i="5" s="1"/>
  <c r="G145" i="5"/>
  <c r="J145" i="5" s="1"/>
  <c r="G144" i="5"/>
  <c r="J144" i="5" s="1"/>
  <c r="G143" i="5"/>
  <c r="J143" i="5" s="1"/>
  <c r="G142" i="5"/>
  <c r="J142" i="5" s="1"/>
  <c r="G141" i="5"/>
  <c r="J141" i="5" s="1"/>
  <c r="G140" i="5"/>
  <c r="J140" i="5" s="1"/>
  <c r="G139" i="5"/>
  <c r="J139" i="5" s="1"/>
  <c r="G138" i="5"/>
  <c r="J138" i="5" s="1"/>
  <c r="G137" i="5"/>
  <c r="J137" i="5" s="1"/>
  <c r="G136" i="5"/>
  <c r="J136" i="5" s="1"/>
  <c r="G135" i="5"/>
  <c r="J135" i="5" s="1"/>
  <c r="G134" i="5"/>
  <c r="J134" i="5" s="1"/>
  <c r="G133" i="5"/>
  <c r="J133" i="5" s="1"/>
  <c r="G132" i="5"/>
  <c r="J132" i="5" s="1"/>
  <c r="G131" i="5"/>
  <c r="J131" i="5" s="1"/>
  <c r="G130" i="5"/>
  <c r="J130" i="5" s="1"/>
  <c r="G129" i="5"/>
  <c r="J129" i="5" s="1"/>
  <c r="G128" i="5"/>
  <c r="J128" i="5" s="1"/>
  <c r="G127" i="5"/>
  <c r="J127" i="5" s="1"/>
  <c r="G126" i="5"/>
  <c r="J126" i="5" s="1"/>
  <c r="G125" i="5"/>
  <c r="J125" i="5" s="1"/>
  <c r="G124" i="5"/>
  <c r="J124" i="5" s="1"/>
  <c r="G123" i="5"/>
  <c r="J123" i="5" s="1"/>
  <c r="G122" i="5"/>
  <c r="J122" i="5" s="1"/>
  <c r="G121" i="5"/>
  <c r="J121" i="5" s="1"/>
  <c r="G120" i="5"/>
  <c r="J120" i="5" s="1"/>
  <c r="G119" i="5"/>
  <c r="J119" i="5" s="1"/>
  <c r="G118" i="5"/>
  <c r="J118" i="5" s="1"/>
  <c r="G117" i="5"/>
  <c r="J117" i="5" s="1"/>
  <c r="G116" i="5"/>
  <c r="J116" i="5" s="1"/>
  <c r="G115" i="5"/>
  <c r="J115" i="5" s="1"/>
  <c r="G114" i="5"/>
  <c r="J114" i="5" s="1"/>
  <c r="G113" i="5"/>
  <c r="J113" i="5" s="1"/>
  <c r="G112" i="5"/>
  <c r="J112" i="5" s="1"/>
  <c r="G111" i="5"/>
  <c r="J111" i="5" s="1"/>
  <c r="G110" i="5"/>
  <c r="J110" i="5" s="1"/>
  <c r="G109" i="5"/>
  <c r="J109" i="5" s="1"/>
  <c r="G108" i="5"/>
  <c r="J108" i="5" s="1"/>
  <c r="G107" i="5"/>
  <c r="J107" i="5" s="1"/>
  <c r="G106" i="5"/>
  <c r="J106" i="5" s="1"/>
  <c r="G105" i="5"/>
  <c r="J105" i="5" s="1"/>
  <c r="G104" i="5"/>
  <c r="J104" i="5" s="1"/>
  <c r="G103" i="5"/>
  <c r="J103" i="5" s="1"/>
  <c r="G102" i="5"/>
  <c r="J102" i="5" s="1"/>
  <c r="G101" i="5"/>
  <c r="J101" i="5" s="1"/>
  <c r="G100" i="5"/>
  <c r="J100" i="5" s="1"/>
  <c r="G99" i="5"/>
  <c r="J99" i="5" s="1"/>
  <c r="G98" i="5"/>
  <c r="J98" i="5" s="1"/>
  <c r="G97" i="5"/>
  <c r="J97" i="5" s="1"/>
  <c r="G96" i="5"/>
  <c r="J96" i="5" s="1"/>
  <c r="G95" i="5"/>
  <c r="J95" i="5" s="1"/>
  <c r="G94" i="5"/>
  <c r="J94" i="5" s="1"/>
  <c r="G93" i="5"/>
  <c r="J93" i="5" s="1"/>
  <c r="G92" i="5"/>
  <c r="J92" i="5" s="1"/>
  <c r="G91" i="5"/>
  <c r="J91" i="5" s="1"/>
  <c r="G90" i="5"/>
  <c r="J90" i="5" s="1"/>
  <c r="G89" i="5"/>
  <c r="J89" i="5" s="1"/>
  <c r="G88" i="5"/>
  <c r="J88" i="5" s="1"/>
  <c r="G87" i="5"/>
  <c r="J87" i="5" s="1"/>
  <c r="G86" i="5"/>
  <c r="J86" i="5" s="1"/>
  <c r="G85" i="5"/>
  <c r="J85" i="5" s="1"/>
  <c r="G84" i="5"/>
  <c r="J84" i="5" s="1"/>
  <c r="G83" i="5"/>
  <c r="J83" i="5" s="1"/>
  <c r="G82" i="5"/>
  <c r="J82" i="5" s="1"/>
  <c r="G81" i="5"/>
  <c r="J81" i="5" s="1"/>
  <c r="G80" i="5"/>
  <c r="J80" i="5" s="1"/>
  <c r="G79" i="5"/>
  <c r="J79" i="5" s="1"/>
  <c r="G78" i="5"/>
  <c r="J78" i="5" s="1"/>
  <c r="G77" i="5"/>
  <c r="J77" i="5" s="1"/>
  <c r="G76" i="5"/>
  <c r="J76" i="5" s="1"/>
  <c r="G75" i="5"/>
  <c r="J75" i="5" s="1"/>
  <c r="G74" i="5"/>
  <c r="J74" i="5" s="1"/>
  <c r="G73" i="5"/>
  <c r="J73" i="5" s="1"/>
  <c r="G72" i="5"/>
  <c r="J72" i="5" s="1"/>
  <c r="G71" i="5"/>
  <c r="J71" i="5" s="1"/>
  <c r="G70" i="5"/>
  <c r="J70" i="5" s="1"/>
  <c r="G69" i="5"/>
  <c r="J69" i="5" s="1"/>
  <c r="G68" i="5"/>
  <c r="J68" i="5" s="1"/>
  <c r="G67" i="5"/>
  <c r="J67" i="5" s="1"/>
  <c r="G66" i="5"/>
  <c r="J66" i="5" s="1"/>
  <c r="G65" i="5"/>
  <c r="J65" i="5" s="1"/>
  <c r="G64" i="5"/>
  <c r="J64" i="5" s="1"/>
  <c r="G63" i="5"/>
  <c r="J63" i="5" s="1"/>
  <c r="G62" i="5"/>
  <c r="J62" i="5" s="1"/>
  <c r="G61" i="5"/>
  <c r="J61" i="5" s="1"/>
  <c r="G60" i="5"/>
  <c r="J60" i="5" s="1"/>
  <c r="G59" i="5"/>
  <c r="J59" i="5" s="1"/>
  <c r="G58" i="5"/>
  <c r="J58" i="5" s="1"/>
  <c r="G57" i="5"/>
  <c r="J57" i="5" s="1"/>
  <c r="G56" i="5"/>
  <c r="J56" i="5" s="1"/>
  <c r="G55" i="5"/>
  <c r="J55" i="5" s="1"/>
  <c r="G54" i="5"/>
  <c r="J54" i="5" s="1"/>
  <c r="G53" i="5"/>
  <c r="J53" i="5" s="1"/>
  <c r="G52" i="5"/>
  <c r="J52" i="5" s="1"/>
  <c r="G51" i="5"/>
  <c r="J51" i="5" s="1"/>
  <c r="G50" i="5"/>
  <c r="J50" i="5" s="1"/>
  <c r="G49" i="5"/>
  <c r="J49" i="5" s="1"/>
  <c r="G48" i="5"/>
  <c r="J48" i="5" s="1"/>
  <c r="G47" i="5"/>
  <c r="J47" i="5" s="1"/>
  <c r="G46" i="5"/>
  <c r="J46" i="5" s="1"/>
  <c r="G45" i="5"/>
  <c r="J45" i="5" s="1"/>
  <c r="G44" i="5"/>
  <c r="J44" i="5" s="1"/>
  <c r="G43" i="5"/>
  <c r="J43" i="5" s="1"/>
  <c r="G42" i="5"/>
  <c r="J42" i="5" s="1"/>
  <c r="G41" i="5"/>
  <c r="J41" i="5" s="1"/>
  <c r="G40" i="5"/>
  <c r="J40" i="5" s="1"/>
  <c r="G39" i="5"/>
  <c r="J39" i="5" s="1"/>
  <c r="G38" i="5"/>
  <c r="J38" i="5" s="1"/>
  <c r="G37" i="5"/>
  <c r="J37" i="5" s="1"/>
  <c r="G36" i="5"/>
  <c r="J36" i="5" s="1"/>
  <c r="G35" i="5"/>
  <c r="J35" i="5" s="1"/>
  <c r="G34" i="5"/>
  <c r="J34" i="5" s="1"/>
  <c r="G33" i="5"/>
  <c r="J33" i="5" s="1"/>
  <c r="G32" i="5"/>
  <c r="J32" i="5" s="1"/>
  <c r="G31" i="5"/>
  <c r="J31" i="5" s="1"/>
  <c r="G30" i="5"/>
  <c r="J30" i="5" s="1"/>
  <c r="G29" i="5"/>
  <c r="J29" i="5" s="1"/>
  <c r="G28" i="5"/>
  <c r="J28" i="5" s="1"/>
  <c r="G27" i="5"/>
  <c r="J27" i="5" s="1"/>
  <c r="G26" i="5"/>
  <c r="J26" i="5" s="1"/>
  <c r="G25" i="5"/>
  <c r="J25" i="5" s="1"/>
  <c r="G24" i="5"/>
  <c r="J24" i="5" s="1"/>
  <c r="G23" i="5"/>
  <c r="J23" i="5" s="1"/>
  <c r="G22" i="5"/>
  <c r="J22" i="5" s="1"/>
  <c r="G21" i="5"/>
  <c r="J21" i="5" s="1"/>
  <c r="G20" i="5"/>
  <c r="J20" i="5" s="1"/>
  <c r="G19" i="5"/>
  <c r="J19" i="5" s="1"/>
  <c r="G18" i="5"/>
  <c r="J18" i="5" s="1"/>
  <c r="G17" i="5"/>
  <c r="J17" i="5" s="1"/>
  <c r="G16" i="5"/>
  <c r="J16" i="5" s="1"/>
  <c r="G15" i="5"/>
  <c r="J15" i="5" s="1"/>
  <c r="G14" i="5"/>
  <c r="J14" i="5" s="1"/>
  <c r="G13" i="5"/>
  <c r="J13" i="5" s="1"/>
  <c r="G12" i="5"/>
  <c r="J12" i="5" s="1"/>
  <c r="G11" i="5"/>
  <c r="J11" i="5" s="1"/>
  <c r="G10" i="5"/>
  <c r="J10" i="5" s="1"/>
  <c r="G9" i="5"/>
  <c r="J9" i="5" s="1"/>
  <c r="G8" i="5"/>
  <c r="J8" i="5" s="1"/>
  <c r="O313" i="4"/>
  <c r="N313" i="4"/>
  <c r="O315" i="4" s="1"/>
  <c r="M313" i="4"/>
  <c r="L313" i="4"/>
  <c r="K313" i="4"/>
  <c r="J313" i="4"/>
  <c r="H313" i="4"/>
  <c r="F313" i="4"/>
  <c r="I281" i="4"/>
  <c r="I217" i="4"/>
  <c r="I169" i="4"/>
  <c r="I138" i="4"/>
  <c r="I137" i="4"/>
  <c r="I106" i="4"/>
  <c r="I105" i="4"/>
  <c r="I74" i="4"/>
  <c r="I73" i="4"/>
  <c r="I42" i="4"/>
  <c r="I41" i="4"/>
  <c r="I22" i="4"/>
  <c r="I21" i="4"/>
  <c r="I20" i="4"/>
  <c r="I19" i="4"/>
  <c r="I18" i="4"/>
  <c r="I17" i="4"/>
  <c r="I13" i="4"/>
  <c r="I12" i="4"/>
  <c r="I11" i="4"/>
  <c r="I10" i="4"/>
  <c r="I9" i="4"/>
  <c r="G312" i="4"/>
  <c r="I312" i="4" s="1"/>
  <c r="G311" i="4"/>
  <c r="I311" i="4" s="1"/>
  <c r="G310" i="4"/>
  <c r="I310" i="4" s="1"/>
  <c r="G309" i="4"/>
  <c r="I309" i="4" s="1"/>
  <c r="G308" i="4"/>
  <c r="I308" i="4" s="1"/>
  <c r="G307" i="4"/>
  <c r="I307" i="4" s="1"/>
  <c r="G306" i="4"/>
  <c r="I306" i="4" s="1"/>
  <c r="G305" i="4"/>
  <c r="I305" i="4" s="1"/>
  <c r="G304" i="4"/>
  <c r="I304" i="4" s="1"/>
  <c r="G303" i="4"/>
  <c r="I303" i="4" s="1"/>
  <c r="G302" i="4"/>
  <c r="I302" i="4" s="1"/>
  <c r="G301" i="4"/>
  <c r="I301" i="4" s="1"/>
  <c r="G300" i="4"/>
  <c r="I300" i="4" s="1"/>
  <c r="G299" i="4"/>
  <c r="I299" i="4" s="1"/>
  <c r="G298" i="4"/>
  <c r="I298" i="4" s="1"/>
  <c r="G297" i="4"/>
  <c r="I297" i="4" s="1"/>
  <c r="G296" i="4"/>
  <c r="I296" i="4" s="1"/>
  <c r="G295" i="4"/>
  <c r="I295" i="4" s="1"/>
  <c r="G294" i="4"/>
  <c r="I294" i="4" s="1"/>
  <c r="G293" i="4"/>
  <c r="I293" i="4" s="1"/>
  <c r="G292" i="4"/>
  <c r="I292" i="4" s="1"/>
  <c r="G291" i="4"/>
  <c r="I291" i="4" s="1"/>
  <c r="G290" i="4"/>
  <c r="I290" i="4" s="1"/>
  <c r="G289" i="4"/>
  <c r="I289" i="4" s="1"/>
  <c r="G288" i="4"/>
  <c r="I288" i="4" s="1"/>
  <c r="G287" i="4"/>
  <c r="I287" i="4" s="1"/>
  <c r="G286" i="4"/>
  <c r="I286" i="4" s="1"/>
  <c r="G285" i="4"/>
  <c r="I285" i="4" s="1"/>
  <c r="G284" i="4"/>
  <c r="I284" i="4" s="1"/>
  <c r="G283" i="4"/>
  <c r="I283" i="4" s="1"/>
  <c r="G282" i="4"/>
  <c r="I282" i="4" s="1"/>
  <c r="G281" i="4"/>
  <c r="G280" i="4"/>
  <c r="I280" i="4" s="1"/>
  <c r="G279" i="4"/>
  <c r="I279" i="4" s="1"/>
  <c r="G278" i="4"/>
  <c r="I278" i="4" s="1"/>
  <c r="G277" i="4"/>
  <c r="I277" i="4" s="1"/>
  <c r="G276" i="4"/>
  <c r="I276" i="4" s="1"/>
  <c r="G275" i="4"/>
  <c r="I275" i="4" s="1"/>
  <c r="G274" i="4"/>
  <c r="I274" i="4" s="1"/>
  <c r="G273" i="4"/>
  <c r="I273" i="4" s="1"/>
  <c r="G272" i="4"/>
  <c r="I272" i="4" s="1"/>
  <c r="G271" i="4"/>
  <c r="I271" i="4" s="1"/>
  <c r="G270" i="4"/>
  <c r="I270" i="4" s="1"/>
  <c r="G269" i="4"/>
  <c r="I269" i="4" s="1"/>
  <c r="G268" i="4"/>
  <c r="I268" i="4" s="1"/>
  <c r="G267" i="4"/>
  <c r="I267" i="4" s="1"/>
  <c r="G266" i="4"/>
  <c r="I266" i="4" s="1"/>
  <c r="G265" i="4"/>
  <c r="I265" i="4" s="1"/>
  <c r="G264" i="4"/>
  <c r="I264" i="4" s="1"/>
  <c r="G263" i="4"/>
  <c r="I263" i="4" s="1"/>
  <c r="G262" i="4"/>
  <c r="I262" i="4" s="1"/>
  <c r="G261" i="4"/>
  <c r="I261" i="4" s="1"/>
  <c r="G260" i="4"/>
  <c r="I260" i="4" s="1"/>
  <c r="G259" i="4"/>
  <c r="I259" i="4" s="1"/>
  <c r="G258" i="4"/>
  <c r="I258" i="4" s="1"/>
  <c r="G257" i="4"/>
  <c r="I257" i="4" s="1"/>
  <c r="G256" i="4"/>
  <c r="I256" i="4" s="1"/>
  <c r="G255" i="4"/>
  <c r="I255" i="4" s="1"/>
  <c r="G254" i="4"/>
  <c r="I254" i="4" s="1"/>
  <c r="G253" i="4"/>
  <c r="I253" i="4" s="1"/>
  <c r="G252" i="4"/>
  <c r="I252" i="4" s="1"/>
  <c r="G251" i="4"/>
  <c r="I251" i="4" s="1"/>
  <c r="G250" i="4"/>
  <c r="I250" i="4" s="1"/>
  <c r="G249" i="4"/>
  <c r="I249" i="4" s="1"/>
  <c r="G248" i="4"/>
  <c r="I248" i="4" s="1"/>
  <c r="G247" i="4"/>
  <c r="I247" i="4" s="1"/>
  <c r="G246" i="4"/>
  <c r="I246" i="4" s="1"/>
  <c r="G245" i="4"/>
  <c r="I245" i="4" s="1"/>
  <c r="G244" i="4"/>
  <c r="I244" i="4" s="1"/>
  <c r="G243" i="4"/>
  <c r="I243" i="4" s="1"/>
  <c r="G242" i="4"/>
  <c r="I242" i="4" s="1"/>
  <c r="G241" i="4"/>
  <c r="I241" i="4" s="1"/>
  <c r="G240" i="4"/>
  <c r="I240" i="4" s="1"/>
  <c r="G239" i="4"/>
  <c r="I239" i="4" s="1"/>
  <c r="G238" i="4"/>
  <c r="I238" i="4" s="1"/>
  <c r="G237" i="4"/>
  <c r="I237" i="4" s="1"/>
  <c r="G236" i="4"/>
  <c r="I236" i="4" s="1"/>
  <c r="G235" i="4"/>
  <c r="I235" i="4" s="1"/>
  <c r="G234" i="4"/>
  <c r="I234" i="4" s="1"/>
  <c r="G233" i="4"/>
  <c r="I233" i="4" s="1"/>
  <c r="G232" i="4"/>
  <c r="I232" i="4" s="1"/>
  <c r="G231" i="4"/>
  <c r="I231" i="4" s="1"/>
  <c r="G230" i="4"/>
  <c r="I230" i="4" s="1"/>
  <c r="G229" i="4"/>
  <c r="I229" i="4" s="1"/>
  <c r="G228" i="4"/>
  <c r="I228" i="4" s="1"/>
  <c r="G227" i="4"/>
  <c r="I227" i="4" s="1"/>
  <c r="G226" i="4"/>
  <c r="I226" i="4" s="1"/>
  <c r="G225" i="4"/>
  <c r="I225" i="4" s="1"/>
  <c r="G224" i="4"/>
  <c r="I224" i="4" s="1"/>
  <c r="G223" i="4"/>
  <c r="I223" i="4" s="1"/>
  <c r="G222" i="4"/>
  <c r="I222" i="4" s="1"/>
  <c r="G221" i="4"/>
  <c r="I221" i="4" s="1"/>
  <c r="G220" i="4"/>
  <c r="I220" i="4" s="1"/>
  <c r="G219" i="4"/>
  <c r="I219" i="4" s="1"/>
  <c r="G218" i="4"/>
  <c r="I218" i="4" s="1"/>
  <c r="G217" i="4"/>
  <c r="G216" i="4"/>
  <c r="I216" i="4" s="1"/>
  <c r="G215" i="4"/>
  <c r="I215" i="4" s="1"/>
  <c r="G214" i="4"/>
  <c r="I214" i="4" s="1"/>
  <c r="G213" i="4"/>
  <c r="I213" i="4" s="1"/>
  <c r="G212" i="4"/>
  <c r="I212" i="4" s="1"/>
  <c r="G211" i="4"/>
  <c r="I211" i="4" s="1"/>
  <c r="G210" i="4"/>
  <c r="I210" i="4" s="1"/>
  <c r="G209" i="4"/>
  <c r="I209" i="4" s="1"/>
  <c r="G208" i="4"/>
  <c r="I208" i="4" s="1"/>
  <c r="G207" i="4"/>
  <c r="I207" i="4" s="1"/>
  <c r="G206" i="4"/>
  <c r="I206" i="4" s="1"/>
  <c r="G205" i="4"/>
  <c r="I205" i="4" s="1"/>
  <c r="G204" i="4"/>
  <c r="I204" i="4" s="1"/>
  <c r="G203" i="4"/>
  <c r="I203" i="4" s="1"/>
  <c r="G202" i="4"/>
  <c r="I202" i="4" s="1"/>
  <c r="G201" i="4"/>
  <c r="I201" i="4" s="1"/>
  <c r="G200" i="4"/>
  <c r="I200" i="4" s="1"/>
  <c r="G199" i="4"/>
  <c r="I199" i="4" s="1"/>
  <c r="G198" i="4"/>
  <c r="I198" i="4" s="1"/>
  <c r="G197" i="4"/>
  <c r="I197" i="4" s="1"/>
  <c r="G196" i="4"/>
  <c r="I196" i="4" s="1"/>
  <c r="G195" i="4"/>
  <c r="I195" i="4" s="1"/>
  <c r="G194" i="4"/>
  <c r="I194" i="4" s="1"/>
  <c r="G193" i="4"/>
  <c r="I193" i="4" s="1"/>
  <c r="G192" i="4"/>
  <c r="I192" i="4" s="1"/>
  <c r="G191" i="4"/>
  <c r="I191" i="4" s="1"/>
  <c r="G190" i="4"/>
  <c r="I190" i="4" s="1"/>
  <c r="G189" i="4"/>
  <c r="I189" i="4" s="1"/>
  <c r="G188" i="4"/>
  <c r="I188" i="4" s="1"/>
  <c r="G187" i="4"/>
  <c r="I187" i="4" s="1"/>
  <c r="G186" i="4"/>
  <c r="I186" i="4" s="1"/>
  <c r="G185" i="4"/>
  <c r="I185" i="4" s="1"/>
  <c r="G184" i="4"/>
  <c r="I184" i="4" s="1"/>
  <c r="G183" i="4"/>
  <c r="I183" i="4" s="1"/>
  <c r="G182" i="4"/>
  <c r="I182" i="4" s="1"/>
  <c r="G181" i="4"/>
  <c r="I181" i="4" s="1"/>
  <c r="G180" i="4"/>
  <c r="I180" i="4" s="1"/>
  <c r="G179" i="4"/>
  <c r="I179" i="4" s="1"/>
  <c r="G178" i="4"/>
  <c r="I178" i="4" s="1"/>
  <c r="G177" i="4"/>
  <c r="I177" i="4" s="1"/>
  <c r="G176" i="4"/>
  <c r="I176" i="4" s="1"/>
  <c r="G175" i="4"/>
  <c r="I175" i="4" s="1"/>
  <c r="G174" i="4"/>
  <c r="I174" i="4" s="1"/>
  <c r="G173" i="4"/>
  <c r="I173" i="4" s="1"/>
  <c r="G172" i="4"/>
  <c r="I172" i="4" s="1"/>
  <c r="G171" i="4"/>
  <c r="I171" i="4" s="1"/>
  <c r="G170" i="4"/>
  <c r="I170" i="4" s="1"/>
  <c r="G169" i="4"/>
  <c r="G168" i="4"/>
  <c r="I168" i="4" s="1"/>
  <c r="G167" i="4"/>
  <c r="I167" i="4" s="1"/>
  <c r="G166" i="4"/>
  <c r="I166" i="4" s="1"/>
  <c r="G165" i="4"/>
  <c r="I165" i="4" s="1"/>
  <c r="G164" i="4"/>
  <c r="I164" i="4" s="1"/>
  <c r="G163" i="4"/>
  <c r="I163" i="4" s="1"/>
  <c r="G162" i="4"/>
  <c r="I162" i="4" s="1"/>
  <c r="G161" i="4"/>
  <c r="I161" i="4" s="1"/>
  <c r="G160" i="4"/>
  <c r="I160" i="4" s="1"/>
  <c r="G159" i="4"/>
  <c r="I159" i="4" s="1"/>
  <c r="G158" i="4"/>
  <c r="I158" i="4" s="1"/>
  <c r="G157" i="4"/>
  <c r="I157" i="4" s="1"/>
  <c r="G156" i="4"/>
  <c r="I156" i="4" s="1"/>
  <c r="G155" i="4"/>
  <c r="I155" i="4" s="1"/>
  <c r="G154" i="4"/>
  <c r="I154" i="4" s="1"/>
  <c r="G153" i="4"/>
  <c r="I153" i="4" s="1"/>
  <c r="G152" i="4"/>
  <c r="I152" i="4" s="1"/>
  <c r="G151" i="4"/>
  <c r="I151" i="4" s="1"/>
  <c r="G150" i="4"/>
  <c r="I150" i="4" s="1"/>
  <c r="G149" i="4"/>
  <c r="I149" i="4" s="1"/>
  <c r="G148" i="4"/>
  <c r="I148" i="4" s="1"/>
  <c r="G147" i="4"/>
  <c r="I147" i="4" s="1"/>
  <c r="G146" i="4"/>
  <c r="I146" i="4" s="1"/>
  <c r="G145" i="4"/>
  <c r="I145" i="4" s="1"/>
  <c r="G144" i="4"/>
  <c r="I144" i="4" s="1"/>
  <c r="G143" i="4"/>
  <c r="I143" i="4" s="1"/>
  <c r="G142" i="4"/>
  <c r="I142" i="4" s="1"/>
  <c r="G141" i="4"/>
  <c r="I141" i="4" s="1"/>
  <c r="G140" i="4"/>
  <c r="I140" i="4" s="1"/>
  <c r="G139" i="4"/>
  <c r="I139" i="4" s="1"/>
  <c r="G138" i="4"/>
  <c r="G137" i="4"/>
  <c r="G136" i="4"/>
  <c r="I136" i="4" s="1"/>
  <c r="G135" i="4"/>
  <c r="I135" i="4" s="1"/>
  <c r="G134" i="4"/>
  <c r="I134" i="4" s="1"/>
  <c r="G133" i="4"/>
  <c r="I133" i="4" s="1"/>
  <c r="G132" i="4"/>
  <c r="I132" i="4" s="1"/>
  <c r="G131" i="4"/>
  <c r="I131" i="4" s="1"/>
  <c r="G130" i="4"/>
  <c r="I130" i="4" s="1"/>
  <c r="G129" i="4"/>
  <c r="I129" i="4" s="1"/>
  <c r="G128" i="4"/>
  <c r="I128" i="4" s="1"/>
  <c r="G127" i="4"/>
  <c r="I127" i="4" s="1"/>
  <c r="G126" i="4"/>
  <c r="I126" i="4" s="1"/>
  <c r="G125" i="4"/>
  <c r="I125" i="4" s="1"/>
  <c r="G124" i="4"/>
  <c r="I124" i="4" s="1"/>
  <c r="G123" i="4"/>
  <c r="I123" i="4" s="1"/>
  <c r="G122" i="4"/>
  <c r="I122" i="4" s="1"/>
  <c r="G121" i="4"/>
  <c r="I121" i="4" s="1"/>
  <c r="G120" i="4"/>
  <c r="I120" i="4" s="1"/>
  <c r="G119" i="4"/>
  <c r="I119" i="4" s="1"/>
  <c r="G118" i="4"/>
  <c r="I118" i="4" s="1"/>
  <c r="G117" i="4"/>
  <c r="I117" i="4" s="1"/>
  <c r="G116" i="4"/>
  <c r="I116" i="4" s="1"/>
  <c r="G115" i="4"/>
  <c r="I115" i="4" s="1"/>
  <c r="G114" i="4"/>
  <c r="I114" i="4" s="1"/>
  <c r="G113" i="4"/>
  <c r="I113" i="4" s="1"/>
  <c r="G112" i="4"/>
  <c r="I112" i="4" s="1"/>
  <c r="G111" i="4"/>
  <c r="I111" i="4" s="1"/>
  <c r="G110" i="4"/>
  <c r="I110" i="4" s="1"/>
  <c r="G109" i="4"/>
  <c r="I109" i="4" s="1"/>
  <c r="G108" i="4"/>
  <c r="I108" i="4" s="1"/>
  <c r="G107" i="4"/>
  <c r="I107" i="4" s="1"/>
  <c r="G106" i="4"/>
  <c r="G105" i="4"/>
  <c r="G104" i="4"/>
  <c r="I104" i="4" s="1"/>
  <c r="G103" i="4"/>
  <c r="I103" i="4" s="1"/>
  <c r="G102" i="4"/>
  <c r="I102" i="4" s="1"/>
  <c r="G101" i="4"/>
  <c r="I101" i="4" s="1"/>
  <c r="G100" i="4"/>
  <c r="I100" i="4" s="1"/>
  <c r="G99" i="4"/>
  <c r="I99" i="4" s="1"/>
  <c r="G98" i="4"/>
  <c r="I98" i="4" s="1"/>
  <c r="G97" i="4"/>
  <c r="I97" i="4" s="1"/>
  <c r="G96" i="4"/>
  <c r="I96" i="4" s="1"/>
  <c r="G95" i="4"/>
  <c r="I95" i="4" s="1"/>
  <c r="G94" i="4"/>
  <c r="I94" i="4" s="1"/>
  <c r="G93" i="4"/>
  <c r="I93" i="4" s="1"/>
  <c r="G92" i="4"/>
  <c r="I92" i="4" s="1"/>
  <c r="G91" i="4"/>
  <c r="I91" i="4" s="1"/>
  <c r="G90" i="4"/>
  <c r="I90" i="4" s="1"/>
  <c r="G89" i="4"/>
  <c r="I89" i="4" s="1"/>
  <c r="G88" i="4"/>
  <c r="I88" i="4" s="1"/>
  <c r="G87" i="4"/>
  <c r="I87" i="4" s="1"/>
  <c r="G86" i="4"/>
  <c r="I86" i="4" s="1"/>
  <c r="G85" i="4"/>
  <c r="I85" i="4" s="1"/>
  <c r="G84" i="4"/>
  <c r="I84" i="4" s="1"/>
  <c r="G83" i="4"/>
  <c r="I83" i="4" s="1"/>
  <c r="G82" i="4"/>
  <c r="I82" i="4" s="1"/>
  <c r="G81" i="4"/>
  <c r="I81" i="4" s="1"/>
  <c r="G80" i="4"/>
  <c r="I80" i="4" s="1"/>
  <c r="G79" i="4"/>
  <c r="I79" i="4" s="1"/>
  <c r="G78" i="4"/>
  <c r="I78" i="4" s="1"/>
  <c r="G77" i="4"/>
  <c r="I77" i="4" s="1"/>
  <c r="G76" i="4"/>
  <c r="I76" i="4" s="1"/>
  <c r="G75" i="4"/>
  <c r="I75" i="4" s="1"/>
  <c r="G74" i="4"/>
  <c r="G73" i="4"/>
  <c r="G72" i="4"/>
  <c r="I72" i="4" s="1"/>
  <c r="G71" i="4"/>
  <c r="I71" i="4" s="1"/>
  <c r="G70" i="4"/>
  <c r="I70" i="4" s="1"/>
  <c r="G69" i="4"/>
  <c r="I69" i="4" s="1"/>
  <c r="G68" i="4"/>
  <c r="I68" i="4" s="1"/>
  <c r="G67" i="4"/>
  <c r="I67" i="4" s="1"/>
  <c r="G66" i="4"/>
  <c r="I66" i="4" s="1"/>
  <c r="G65" i="4"/>
  <c r="I65" i="4" s="1"/>
  <c r="G64" i="4"/>
  <c r="I64" i="4" s="1"/>
  <c r="G63" i="4"/>
  <c r="I63" i="4" s="1"/>
  <c r="G62" i="4"/>
  <c r="I62" i="4" s="1"/>
  <c r="G61" i="4"/>
  <c r="I61" i="4" s="1"/>
  <c r="G60" i="4"/>
  <c r="I60" i="4" s="1"/>
  <c r="G59" i="4"/>
  <c r="I59" i="4" s="1"/>
  <c r="G58" i="4"/>
  <c r="I58" i="4" s="1"/>
  <c r="G57" i="4"/>
  <c r="I57" i="4" s="1"/>
  <c r="G56" i="4"/>
  <c r="I56" i="4" s="1"/>
  <c r="G55" i="4"/>
  <c r="I55" i="4" s="1"/>
  <c r="G54" i="4"/>
  <c r="I54" i="4" s="1"/>
  <c r="G53" i="4"/>
  <c r="I53" i="4" s="1"/>
  <c r="G52" i="4"/>
  <c r="I52" i="4" s="1"/>
  <c r="G51" i="4"/>
  <c r="I51" i="4" s="1"/>
  <c r="G50" i="4"/>
  <c r="I50" i="4" s="1"/>
  <c r="G49" i="4"/>
  <c r="I49" i="4" s="1"/>
  <c r="G48" i="4"/>
  <c r="I48" i="4" s="1"/>
  <c r="G47" i="4"/>
  <c r="I47" i="4" s="1"/>
  <c r="G46" i="4"/>
  <c r="I46" i="4" s="1"/>
  <c r="G45" i="4"/>
  <c r="I45" i="4" s="1"/>
  <c r="G44" i="4"/>
  <c r="I44" i="4" s="1"/>
  <c r="G43" i="4"/>
  <c r="I43" i="4" s="1"/>
  <c r="G42" i="4"/>
  <c r="G41" i="4"/>
  <c r="G40" i="4"/>
  <c r="I40" i="4" s="1"/>
  <c r="G39" i="4"/>
  <c r="I39" i="4" s="1"/>
  <c r="G38" i="4"/>
  <c r="I38" i="4" s="1"/>
  <c r="G37" i="4"/>
  <c r="I37" i="4" s="1"/>
  <c r="G36" i="4"/>
  <c r="I36" i="4" s="1"/>
  <c r="G35" i="4"/>
  <c r="I35" i="4" s="1"/>
  <c r="G34" i="4"/>
  <c r="I34" i="4" s="1"/>
  <c r="G33" i="4"/>
  <c r="I33" i="4" s="1"/>
  <c r="G32" i="4"/>
  <c r="I32" i="4" s="1"/>
  <c r="G31" i="4"/>
  <c r="I31" i="4" s="1"/>
  <c r="G30" i="4"/>
  <c r="I30" i="4" s="1"/>
  <c r="G29" i="4"/>
  <c r="I29" i="4" s="1"/>
  <c r="G28" i="4"/>
  <c r="I28" i="4" s="1"/>
  <c r="G27" i="4"/>
  <c r="I27" i="4" s="1"/>
  <c r="G26" i="4"/>
  <c r="I26" i="4" s="1"/>
  <c r="G25" i="4"/>
  <c r="I25" i="4" s="1"/>
  <c r="G24" i="4"/>
  <c r="I24" i="4" s="1"/>
  <c r="G23" i="4"/>
  <c r="I23" i="4" s="1"/>
  <c r="G21" i="4"/>
  <c r="G20" i="4"/>
  <c r="G18" i="4"/>
  <c r="G17" i="4"/>
  <c r="G16" i="4"/>
  <c r="I16" i="4" s="1"/>
  <c r="G15" i="4"/>
  <c r="G14" i="4"/>
  <c r="I14" i="4" s="1"/>
  <c r="G13" i="4"/>
  <c r="G12" i="4"/>
  <c r="G11" i="4"/>
  <c r="G10" i="4"/>
  <c r="G9" i="4"/>
  <c r="O121" i="3"/>
  <c r="N121" i="3"/>
  <c r="I121" i="3"/>
  <c r="H121" i="3"/>
  <c r="F121" i="3"/>
  <c r="G120" i="3"/>
  <c r="J120" i="3" s="1"/>
  <c r="G119" i="3"/>
  <c r="J119" i="3" s="1"/>
  <c r="G118" i="3"/>
  <c r="J118" i="3" s="1"/>
  <c r="G117" i="3"/>
  <c r="J117" i="3" s="1"/>
  <c r="G116" i="3"/>
  <c r="J116" i="3" s="1"/>
  <c r="G115" i="3"/>
  <c r="J115" i="3" s="1"/>
  <c r="G114" i="3"/>
  <c r="J114" i="3" s="1"/>
  <c r="G113" i="3"/>
  <c r="J113" i="3" s="1"/>
  <c r="G112" i="3"/>
  <c r="J112" i="3" s="1"/>
  <c r="G111" i="3"/>
  <c r="J111" i="3" s="1"/>
  <c r="G110" i="3"/>
  <c r="J110" i="3" s="1"/>
  <c r="G109" i="3"/>
  <c r="J109" i="3" s="1"/>
  <c r="G108" i="3"/>
  <c r="J108" i="3" s="1"/>
  <c r="G107" i="3"/>
  <c r="J107" i="3" s="1"/>
  <c r="G106" i="3"/>
  <c r="J106" i="3" s="1"/>
  <c r="G105" i="3"/>
  <c r="J105" i="3" s="1"/>
  <c r="G104" i="3"/>
  <c r="J104" i="3" s="1"/>
  <c r="G103" i="3"/>
  <c r="J103" i="3" s="1"/>
  <c r="G102" i="3"/>
  <c r="J102" i="3" s="1"/>
  <c r="G101" i="3"/>
  <c r="J101" i="3" s="1"/>
  <c r="G100" i="3"/>
  <c r="J100" i="3" s="1"/>
  <c r="G99" i="3"/>
  <c r="J99" i="3" s="1"/>
  <c r="G98" i="3"/>
  <c r="J98" i="3" s="1"/>
  <c r="G97" i="3"/>
  <c r="J97" i="3" s="1"/>
  <c r="G96" i="3"/>
  <c r="J96" i="3" s="1"/>
  <c r="G95" i="3"/>
  <c r="J95" i="3" s="1"/>
  <c r="G94" i="3"/>
  <c r="J94" i="3" s="1"/>
  <c r="G93" i="3"/>
  <c r="J93" i="3" s="1"/>
  <c r="G92" i="3"/>
  <c r="J92" i="3" s="1"/>
  <c r="G91" i="3"/>
  <c r="J91" i="3" s="1"/>
  <c r="G90" i="3"/>
  <c r="J90" i="3" s="1"/>
  <c r="G89" i="3"/>
  <c r="J89" i="3" s="1"/>
  <c r="G88" i="3"/>
  <c r="J88" i="3" s="1"/>
  <c r="G87" i="3"/>
  <c r="J87" i="3" s="1"/>
  <c r="G86" i="3"/>
  <c r="J86" i="3" s="1"/>
  <c r="G85" i="3"/>
  <c r="J85" i="3" s="1"/>
  <c r="G84" i="3"/>
  <c r="J84" i="3" s="1"/>
  <c r="G83" i="3"/>
  <c r="J83" i="3" s="1"/>
  <c r="G82" i="3"/>
  <c r="J82" i="3" s="1"/>
  <c r="G81" i="3"/>
  <c r="J81" i="3" s="1"/>
  <c r="G80" i="3"/>
  <c r="J80" i="3" s="1"/>
  <c r="G79" i="3"/>
  <c r="J79" i="3" s="1"/>
  <c r="G78" i="3"/>
  <c r="J78" i="3" s="1"/>
  <c r="G77" i="3"/>
  <c r="J77" i="3" s="1"/>
  <c r="G76" i="3"/>
  <c r="J76" i="3" s="1"/>
  <c r="G75" i="3"/>
  <c r="J75" i="3" s="1"/>
  <c r="G74" i="3"/>
  <c r="J74" i="3" s="1"/>
  <c r="G73" i="3"/>
  <c r="J73" i="3" s="1"/>
  <c r="G72" i="3"/>
  <c r="J72" i="3" s="1"/>
  <c r="G71" i="3"/>
  <c r="J71" i="3" s="1"/>
  <c r="G70" i="3"/>
  <c r="J70" i="3" s="1"/>
  <c r="G69" i="3"/>
  <c r="J69" i="3" s="1"/>
  <c r="G68" i="3"/>
  <c r="J68" i="3" s="1"/>
  <c r="G67" i="3"/>
  <c r="J67" i="3" s="1"/>
  <c r="G66" i="3"/>
  <c r="J66" i="3" s="1"/>
  <c r="G65" i="3"/>
  <c r="J65" i="3" s="1"/>
  <c r="G64" i="3"/>
  <c r="J64" i="3" s="1"/>
  <c r="G63" i="3"/>
  <c r="J63" i="3" s="1"/>
  <c r="G62" i="3"/>
  <c r="J62" i="3" s="1"/>
  <c r="G61" i="3"/>
  <c r="J61" i="3" s="1"/>
  <c r="G60" i="3"/>
  <c r="J60" i="3" s="1"/>
  <c r="G59" i="3"/>
  <c r="J59" i="3" s="1"/>
  <c r="G58" i="3"/>
  <c r="J58" i="3" s="1"/>
  <c r="G57" i="3"/>
  <c r="J57" i="3" s="1"/>
  <c r="G56" i="3"/>
  <c r="J56" i="3" s="1"/>
  <c r="G55" i="3"/>
  <c r="J55" i="3" s="1"/>
  <c r="G54" i="3"/>
  <c r="J54" i="3" s="1"/>
  <c r="G53" i="3"/>
  <c r="J53" i="3" s="1"/>
  <c r="G52" i="3"/>
  <c r="J52" i="3" s="1"/>
  <c r="G51" i="3"/>
  <c r="J51" i="3" s="1"/>
  <c r="G50" i="3"/>
  <c r="J50" i="3" s="1"/>
  <c r="G49" i="3"/>
  <c r="J49" i="3" s="1"/>
  <c r="G48" i="3"/>
  <c r="J48" i="3" s="1"/>
  <c r="G47" i="3"/>
  <c r="J47" i="3" s="1"/>
  <c r="G46" i="3"/>
  <c r="J46" i="3" s="1"/>
  <c r="G45" i="3"/>
  <c r="J45" i="3" s="1"/>
  <c r="G44" i="3"/>
  <c r="J44" i="3" s="1"/>
  <c r="G43" i="3"/>
  <c r="J43" i="3" s="1"/>
  <c r="G42" i="3"/>
  <c r="J42" i="3" s="1"/>
  <c r="G41" i="3"/>
  <c r="J41" i="3" s="1"/>
  <c r="G40" i="3"/>
  <c r="J40" i="3" s="1"/>
  <c r="G39" i="3"/>
  <c r="J39" i="3" s="1"/>
  <c r="G38" i="3"/>
  <c r="J38" i="3" s="1"/>
  <c r="G37" i="3"/>
  <c r="J37" i="3" s="1"/>
  <c r="G36" i="3"/>
  <c r="J36" i="3" s="1"/>
  <c r="G35" i="3"/>
  <c r="J35" i="3" s="1"/>
  <c r="G34" i="3"/>
  <c r="J34" i="3" s="1"/>
  <c r="G33" i="3"/>
  <c r="J33" i="3" s="1"/>
  <c r="G32" i="3"/>
  <c r="J32" i="3" s="1"/>
  <c r="G31" i="3"/>
  <c r="J31" i="3" s="1"/>
  <c r="G30" i="3"/>
  <c r="J30" i="3" s="1"/>
  <c r="G29" i="3"/>
  <c r="J29" i="3" s="1"/>
  <c r="G28" i="3"/>
  <c r="J28" i="3" s="1"/>
  <c r="G27" i="3"/>
  <c r="J27" i="3" s="1"/>
  <c r="G26" i="3"/>
  <c r="J26" i="3" s="1"/>
  <c r="G25" i="3"/>
  <c r="J25" i="3" s="1"/>
  <c r="G24" i="3"/>
  <c r="J24" i="3" s="1"/>
  <c r="G23" i="3"/>
  <c r="J23" i="3" s="1"/>
  <c r="G22" i="3"/>
  <c r="J22" i="3" s="1"/>
  <c r="G21" i="3"/>
  <c r="J21" i="3" s="1"/>
  <c r="G20" i="3"/>
  <c r="J20" i="3" s="1"/>
  <c r="G19" i="3"/>
  <c r="J19" i="3" s="1"/>
  <c r="G18" i="3"/>
  <c r="J18" i="3" s="1"/>
  <c r="G17" i="3"/>
  <c r="J17" i="3" s="1"/>
  <c r="G16" i="3"/>
  <c r="J16" i="3" s="1"/>
  <c r="G15" i="3"/>
  <c r="J15" i="3" s="1"/>
  <c r="G14" i="3"/>
  <c r="J14" i="3" s="1"/>
  <c r="G13" i="3"/>
  <c r="J13" i="3" s="1"/>
  <c r="G12" i="3"/>
  <c r="J12" i="3" s="1"/>
  <c r="G11" i="3"/>
  <c r="J11" i="3" s="1"/>
  <c r="G10" i="3"/>
  <c r="J10" i="3" s="1"/>
  <c r="G9" i="3"/>
  <c r="J9" i="3" s="1"/>
  <c r="G123" i="6" l="1"/>
  <c r="I15" i="4"/>
  <c r="I313" i="4" s="1"/>
  <c r="G313" i="4"/>
  <c r="K433" i="3"/>
  <c r="L131" i="3"/>
  <c r="L433" i="3" s="1"/>
  <c r="M433" i="3"/>
  <c r="J197" i="5"/>
  <c r="M64" i="5" s="1"/>
  <c r="M320" i="5"/>
  <c r="K320" i="5"/>
  <c r="L207" i="5"/>
  <c r="L320" i="5" s="1"/>
  <c r="G197" i="5"/>
  <c r="O198" i="5"/>
  <c r="G121" i="3"/>
  <c r="O122" i="3"/>
  <c r="J121" i="3"/>
  <c r="M30" i="3" s="1"/>
  <c r="J175" i="1"/>
  <c r="I175" i="1"/>
  <c r="M175" i="1"/>
  <c r="L175" i="1"/>
  <c r="K92" i="5" l="1"/>
  <c r="L92" i="5" s="1"/>
  <c r="K56" i="5"/>
  <c r="L56" i="5" s="1"/>
  <c r="K139" i="5"/>
  <c r="L139" i="5" s="1"/>
  <c r="K16" i="5"/>
  <c r="L16" i="5" s="1"/>
  <c r="K180" i="5"/>
  <c r="L180" i="5" s="1"/>
  <c r="K28" i="5"/>
  <c r="L28" i="5" s="1"/>
  <c r="K134" i="5"/>
  <c r="L134" i="5" s="1"/>
  <c r="K95" i="5"/>
  <c r="L95" i="5" s="1"/>
  <c r="K108" i="5"/>
  <c r="L108" i="5" s="1"/>
  <c r="K192" i="5"/>
  <c r="L192" i="5" s="1"/>
  <c r="K29" i="5"/>
  <c r="L29" i="5" s="1"/>
  <c r="K82" i="5"/>
  <c r="L82" i="5" s="1"/>
  <c r="K100" i="5"/>
  <c r="L100" i="5" s="1"/>
  <c r="K120" i="5"/>
  <c r="L120" i="5" s="1"/>
  <c r="K171" i="5"/>
  <c r="L171" i="5" s="1"/>
  <c r="K113" i="5"/>
  <c r="L113" i="5" s="1"/>
  <c r="K149" i="5"/>
  <c r="L149" i="5" s="1"/>
  <c r="K68" i="5"/>
  <c r="L68" i="5" s="1"/>
  <c r="K174" i="5"/>
  <c r="L174" i="5" s="1"/>
  <c r="K67" i="5"/>
  <c r="L67" i="5" s="1"/>
  <c r="K86" i="5"/>
  <c r="L86" i="5" s="1"/>
  <c r="K60" i="5"/>
  <c r="L60" i="5" s="1"/>
  <c r="K166" i="5"/>
  <c r="L166" i="5" s="1"/>
  <c r="K27" i="5"/>
  <c r="L27" i="5" s="1"/>
  <c r="K172" i="5"/>
  <c r="L172" i="5" s="1"/>
  <c r="K81" i="5"/>
  <c r="L81" i="5" s="1"/>
  <c r="K54" i="5"/>
  <c r="L54" i="5" s="1"/>
  <c r="K132" i="5"/>
  <c r="L132" i="5" s="1"/>
  <c r="K33" i="5"/>
  <c r="L33" i="5" s="1"/>
  <c r="K117" i="5"/>
  <c r="L117" i="5" s="1"/>
  <c r="K122" i="5"/>
  <c r="L122" i="5" s="1"/>
  <c r="M53" i="5"/>
  <c r="K97" i="5"/>
  <c r="L97" i="5" s="1"/>
  <c r="K32" i="5"/>
  <c r="L32" i="5" s="1"/>
  <c r="K141" i="5"/>
  <c r="L141" i="5" s="1"/>
  <c r="K75" i="5"/>
  <c r="L75" i="5" s="1"/>
  <c r="K173" i="5"/>
  <c r="L173" i="5" s="1"/>
  <c r="K89" i="5"/>
  <c r="L89" i="5" s="1"/>
  <c r="M105" i="5"/>
  <c r="K53" i="5"/>
  <c r="L53" i="5" s="1"/>
  <c r="K35" i="5"/>
  <c r="L35" i="5" s="1"/>
  <c r="K194" i="5"/>
  <c r="L194" i="5" s="1"/>
  <c r="K191" i="5"/>
  <c r="L191" i="5" s="1"/>
  <c r="M114" i="5"/>
  <c r="K136" i="5"/>
  <c r="L136" i="5" s="1"/>
  <c r="K118" i="5"/>
  <c r="L118" i="5" s="1"/>
  <c r="K179" i="5"/>
  <c r="L179" i="5" s="1"/>
  <c r="K48" i="5"/>
  <c r="L48" i="5" s="1"/>
  <c r="K98" i="5"/>
  <c r="L98" i="5" s="1"/>
  <c r="K164" i="5"/>
  <c r="L164" i="5" s="1"/>
  <c r="K20" i="5"/>
  <c r="L20" i="5" s="1"/>
  <c r="K72" i="5"/>
  <c r="L72" i="5" s="1"/>
  <c r="K38" i="5"/>
  <c r="L38" i="5" s="1"/>
  <c r="K147" i="5"/>
  <c r="L147" i="5" s="1"/>
  <c r="K175" i="5"/>
  <c r="L175" i="5" s="1"/>
  <c r="K153" i="5"/>
  <c r="L153" i="5" s="1"/>
  <c r="M76" i="5"/>
  <c r="M181" i="5"/>
  <c r="M81" i="5"/>
  <c r="K37" i="5"/>
  <c r="L37" i="5" s="1"/>
  <c r="K90" i="5"/>
  <c r="L90" i="5" s="1"/>
  <c r="K105" i="5"/>
  <c r="L105" i="5" s="1"/>
  <c r="K110" i="5"/>
  <c r="L110" i="5" s="1"/>
  <c r="M108" i="5"/>
  <c r="M165" i="5"/>
  <c r="M49" i="5"/>
  <c r="K107" i="5"/>
  <c r="L107" i="5" s="1"/>
  <c r="K41" i="5"/>
  <c r="L41" i="5" s="1"/>
  <c r="K71" i="5"/>
  <c r="L71" i="5" s="1"/>
  <c r="K170" i="5"/>
  <c r="L170" i="5" s="1"/>
  <c r="K58" i="5"/>
  <c r="L58" i="5" s="1"/>
  <c r="K25" i="5"/>
  <c r="L25" i="5" s="1"/>
  <c r="K45" i="5"/>
  <c r="L45" i="5" s="1"/>
  <c r="M35" i="5"/>
  <c r="M37" i="5"/>
  <c r="M143" i="5"/>
  <c r="K17" i="5"/>
  <c r="L17" i="5" s="1"/>
  <c r="K87" i="5"/>
  <c r="L87" i="5" s="1"/>
  <c r="K187" i="5"/>
  <c r="L187" i="5" s="1"/>
  <c r="K99" i="5"/>
  <c r="L99" i="5" s="1"/>
  <c r="K152" i="5"/>
  <c r="L152" i="5" s="1"/>
  <c r="K162" i="5"/>
  <c r="L162" i="5" s="1"/>
  <c r="K50" i="5"/>
  <c r="L50" i="5" s="1"/>
  <c r="K9" i="5"/>
  <c r="L9" i="5" s="1"/>
  <c r="M190" i="5"/>
  <c r="M154" i="5"/>
  <c r="M44" i="5"/>
  <c r="K78" i="5"/>
  <c r="L78" i="5" s="1"/>
  <c r="K154" i="5"/>
  <c r="L154" i="5" s="1"/>
  <c r="K18" i="5"/>
  <c r="L18" i="5" s="1"/>
  <c r="K128" i="5"/>
  <c r="L128" i="5" s="1"/>
  <c r="M78" i="5"/>
  <c r="M12" i="5"/>
  <c r="K140" i="5"/>
  <c r="L140" i="5" s="1"/>
  <c r="K55" i="5"/>
  <c r="L55" i="5" s="1"/>
  <c r="K157" i="5"/>
  <c r="L157" i="5" s="1"/>
  <c r="K24" i="5"/>
  <c r="L24" i="5" s="1"/>
  <c r="K46" i="5"/>
  <c r="L46" i="5" s="1"/>
  <c r="K130" i="5"/>
  <c r="L130" i="5" s="1"/>
  <c r="K10" i="5"/>
  <c r="L10" i="5" s="1"/>
  <c r="K96" i="5"/>
  <c r="L96" i="5" s="1"/>
  <c r="M62" i="5"/>
  <c r="M137" i="5"/>
  <c r="M186" i="5"/>
  <c r="K80" i="3"/>
  <c r="L80" i="3" s="1"/>
  <c r="M68" i="3"/>
  <c r="M99" i="3"/>
  <c r="M55" i="3"/>
  <c r="K93" i="3"/>
  <c r="L93" i="3" s="1"/>
  <c r="K135" i="5"/>
  <c r="L135" i="5" s="1"/>
  <c r="K165" i="5"/>
  <c r="L165" i="5" s="1"/>
  <c r="M150" i="5"/>
  <c r="M22" i="5"/>
  <c r="M179" i="5"/>
  <c r="M74" i="5"/>
  <c r="M89" i="5"/>
  <c r="M157" i="5"/>
  <c r="M29" i="5"/>
  <c r="M123" i="5"/>
  <c r="M98" i="5"/>
  <c r="M168" i="5"/>
  <c r="M135" i="5"/>
  <c r="K79" i="5"/>
  <c r="L79" i="5" s="1"/>
  <c r="M142" i="5"/>
  <c r="M14" i="5"/>
  <c r="M163" i="5"/>
  <c r="M58" i="5"/>
  <c r="M117" i="5"/>
  <c r="M164" i="5"/>
  <c r="M107" i="5"/>
  <c r="M82" i="5"/>
  <c r="M160" i="5"/>
  <c r="M127" i="5"/>
  <c r="K133" i="5"/>
  <c r="L133" i="5" s="1"/>
  <c r="M134" i="5"/>
  <c r="M147" i="5"/>
  <c r="M42" i="5"/>
  <c r="M9" i="5"/>
  <c r="M109" i="5"/>
  <c r="M148" i="5"/>
  <c r="M91" i="5"/>
  <c r="M185" i="5"/>
  <c r="M144" i="5"/>
  <c r="M87" i="5"/>
  <c r="K63" i="5"/>
  <c r="L63" i="5" s="1"/>
  <c r="K109" i="5"/>
  <c r="L109" i="5" s="1"/>
  <c r="M126" i="5"/>
  <c r="M131" i="5"/>
  <c r="M26" i="5"/>
  <c r="M152" i="5"/>
  <c r="M101" i="5"/>
  <c r="M132" i="5"/>
  <c r="M75" i="5"/>
  <c r="M177" i="5"/>
  <c r="M16" i="5"/>
  <c r="M79" i="5"/>
  <c r="M86" i="5"/>
  <c r="M124" i="5"/>
  <c r="M51" i="5"/>
  <c r="M136" i="5"/>
  <c r="M93" i="5"/>
  <c r="M116" i="5"/>
  <c r="M194" i="5"/>
  <c r="M169" i="5"/>
  <c r="M8" i="5"/>
  <c r="M71" i="5"/>
  <c r="M15" i="5"/>
  <c r="K145" i="5"/>
  <c r="L145" i="5" s="1"/>
  <c r="K144" i="5"/>
  <c r="L144" i="5" s="1"/>
  <c r="K151" i="5"/>
  <c r="L151" i="5" s="1"/>
  <c r="K21" i="5"/>
  <c r="L21" i="5" s="1"/>
  <c r="M70" i="5"/>
  <c r="M92" i="5"/>
  <c r="M19" i="5"/>
  <c r="M121" i="5"/>
  <c r="M173" i="5"/>
  <c r="M45" i="5"/>
  <c r="M28" i="5"/>
  <c r="M178" i="5"/>
  <c r="M65" i="5"/>
  <c r="M151" i="5"/>
  <c r="M38" i="3"/>
  <c r="K99" i="3"/>
  <c r="L99" i="3" s="1"/>
  <c r="K68" i="3"/>
  <c r="L68" i="3" s="1"/>
  <c r="M89" i="3"/>
  <c r="K18" i="3"/>
  <c r="L18" i="3" s="1"/>
  <c r="K81" i="3"/>
  <c r="L81" i="3" s="1"/>
  <c r="M67" i="3"/>
  <c r="K117" i="3"/>
  <c r="L117" i="3" s="1"/>
  <c r="K112" i="3"/>
  <c r="L112" i="3" s="1"/>
  <c r="K55" i="3"/>
  <c r="L55" i="3" s="1"/>
  <c r="K37" i="3"/>
  <c r="L37" i="3" s="1"/>
  <c r="K20" i="3"/>
  <c r="L20" i="3" s="1"/>
  <c r="K84" i="3"/>
  <c r="L84" i="3" s="1"/>
  <c r="M24" i="5"/>
  <c r="M31" i="5"/>
  <c r="M95" i="5"/>
  <c r="M159" i="5"/>
  <c r="M72" i="5"/>
  <c r="M176" i="5"/>
  <c r="M97" i="5"/>
  <c r="M193" i="5"/>
  <c r="M130" i="5"/>
  <c r="M11" i="5"/>
  <c r="M139" i="5"/>
  <c r="M52" i="5"/>
  <c r="M180" i="5"/>
  <c r="M61" i="5"/>
  <c r="M125" i="5"/>
  <c r="M189" i="5"/>
  <c r="M25" i="5"/>
  <c r="M153" i="5"/>
  <c r="M90" i="5"/>
  <c r="M67" i="5"/>
  <c r="M187" i="5"/>
  <c r="M140" i="5"/>
  <c r="M30" i="5"/>
  <c r="M94" i="5"/>
  <c r="M158" i="5"/>
  <c r="K61" i="5"/>
  <c r="L61" i="5" s="1"/>
  <c r="K142" i="5"/>
  <c r="L142" i="5" s="1"/>
  <c r="K159" i="5"/>
  <c r="L159" i="5" s="1"/>
  <c r="K40" i="5"/>
  <c r="L40" i="5" s="1"/>
  <c r="K57" i="5"/>
  <c r="L57" i="5" s="1"/>
  <c r="K161" i="5"/>
  <c r="L161" i="5" s="1"/>
  <c r="K26" i="5"/>
  <c r="L26" i="5" s="1"/>
  <c r="K66" i="5"/>
  <c r="L66" i="5" s="1"/>
  <c r="K138" i="5"/>
  <c r="L138" i="5" s="1"/>
  <c r="K69" i="5"/>
  <c r="L69" i="5" s="1"/>
  <c r="K126" i="5"/>
  <c r="L126" i="5" s="1"/>
  <c r="K119" i="5"/>
  <c r="L119" i="5" s="1"/>
  <c r="K177" i="5"/>
  <c r="L177" i="5" s="1"/>
  <c r="K43" i="5"/>
  <c r="L43" i="5" s="1"/>
  <c r="K115" i="5"/>
  <c r="L115" i="5" s="1"/>
  <c r="K155" i="5"/>
  <c r="L155" i="5" s="1"/>
  <c r="K77" i="5"/>
  <c r="L77" i="5" s="1"/>
  <c r="K70" i="5"/>
  <c r="L70" i="5" s="1"/>
  <c r="K182" i="5"/>
  <c r="L182" i="5" s="1"/>
  <c r="K127" i="5"/>
  <c r="L127" i="5" s="1"/>
  <c r="K160" i="5"/>
  <c r="L160" i="5" s="1"/>
  <c r="K121" i="5"/>
  <c r="L121" i="5" s="1"/>
  <c r="K36" i="5"/>
  <c r="L36" i="5" s="1"/>
  <c r="K76" i="5"/>
  <c r="L76" i="5" s="1"/>
  <c r="K148" i="5"/>
  <c r="L148" i="5" s="1"/>
  <c r="M55" i="5"/>
  <c r="M112" i="5"/>
  <c r="M50" i="5"/>
  <c r="M195" i="5"/>
  <c r="M21" i="5"/>
  <c r="M120" i="5"/>
  <c r="M10" i="5"/>
  <c r="M196" i="5"/>
  <c r="M182" i="5"/>
  <c r="K39" i="5"/>
  <c r="L39" i="5" s="1"/>
  <c r="K183" i="5"/>
  <c r="L183" i="5" s="1"/>
  <c r="K42" i="5"/>
  <c r="L42" i="5" s="1"/>
  <c r="K125" i="5"/>
  <c r="L125" i="5" s="1"/>
  <c r="K112" i="5"/>
  <c r="L112" i="5" s="1"/>
  <c r="K59" i="5"/>
  <c r="L59" i="5" s="1"/>
  <c r="K52" i="5"/>
  <c r="L52" i="5" s="1"/>
  <c r="K124" i="5"/>
  <c r="L124" i="5" s="1"/>
  <c r="M63" i="5"/>
  <c r="M191" i="5"/>
  <c r="M33" i="5"/>
  <c r="M66" i="5"/>
  <c r="M40" i="5"/>
  <c r="M39" i="5"/>
  <c r="M103" i="5"/>
  <c r="M167" i="5"/>
  <c r="M80" i="5"/>
  <c r="M184" i="5"/>
  <c r="M113" i="5"/>
  <c r="M18" i="5"/>
  <c r="M146" i="5"/>
  <c r="M27" i="5"/>
  <c r="M155" i="5"/>
  <c r="M68" i="5"/>
  <c r="M188" i="5"/>
  <c r="M69" i="5"/>
  <c r="M133" i="5"/>
  <c r="M88" i="5"/>
  <c r="M41" i="5"/>
  <c r="M106" i="5"/>
  <c r="M83" i="5"/>
  <c r="M20" i="5"/>
  <c r="M156" i="5"/>
  <c r="M38" i="5"/>
  <c r="M102" i="5"/>
  <c r="M166" i="5"/>
  <c r="K30" i="5"/>
  <c r="L30" i="5" s="1"/>
  <c r="K103" i="5"/>
  <c r="L103" i="5" s="1"/>
  <c r="K167" i="5"/>
  <c r="L167" i="5" s="1"/>
  <c r="K168" i="5"/>
  <c r="L168" i="5" s="1"/>
  <c r="K129" i="5"/>
  <c r="L129" i="5" s="1"/>
  <c r="K34" i="5"/>
  <c r="L34" i="5" s="1"/>
  <c r="K106" i="5"/>
  <c r="L106" i="5" s="1"/>
  <c r="K178" i="5"/>
  <c r="L178" i="5" s="1"/>
  <c r="K189" i="5"/>
  <c r="L189" i="5" s="1"/>
  <c r="K23" i="5"/>
  <c r="L23" i="5" s="1"/>
  <c r="K80" i="5"/>
  <c r="L80" i="5" s="1"/>
  <c r="K83" i="5"/>
  <c r="L83" i="5" s="1"/>
  <c r="K123" i="5"/>
  <c r="L123" i="5" s="1"/>
  <c r="K195" i="5"/>
  <c r="L195" i="5" s="1"/>
  <c r="K181" i="5"/>
  <c r="L181" i="5" s="1"/>
  <c r="K150" i="5"/>
  <c r="L150" i="5" s="1"/>
  <c r="K190" i="5"/>
  <c r="L190" i="5" s="1"/>
  <c r="K88" i="5"/>
  <c r="L88" i="5" s="1"/>
  <c r="K49" i="5"/>
  <c r="L49" i="5" s="1"/>
  <c r="K44" i="5"/>
  <c r="L44" i="5" s="1"/>
  <c r="K116" i="5"/>
  <c r="L116" i="5" s="1"/>
  <c r="K188" i="5"/>
  <c r="L188" i="5" s="1"/>
  <c r="M119" i="5"/>
  <c r="M183" i="5"/>
  <c r="M17" i="5"/>
  <c r="M145" i="5"/>
  <c r="M59" i="5"/>
  <c r="M100" i="5"/>
  <c r="M149" i="5"/>
  <c r="M138" i="5"/>
  <c r="M60" i="5"/>
  <c r="M118" i="5"/>
  <c r="K62" i="5"/>
  <c r="L62" i="5" s="1"/>
  <c r="K184" i="5"/>
  <c r="L184" i="5" s="1"/>
  <c r="K185" i="5"/>
  <c r="L185" i="5" s="1"/>
  <c r="K114" i="5"/>
  <c r="L114" i="5" s="1"/>
  <c r="K19" i="5"/>
  <c r="L19" i="5" s="1"/>
  <c r="K131" i="5"/>
  <c r="L131" i="5" s="1"/>
  <c r="K14" i="5"/>
  <c r="L14" i="5" s="1"/>
  <c r="K31" i="5"/>
  <c r="L31" i="5" s="1"/>
  <c r="K104" i="5"/>
  <c r="L104" i="5" s="1"/>
  <c r="K65" i="5"/>
  <c r="L65" i="5" s="1"/>
  <c r="M48" i="5"/>
  <c r="M128" i="5"/>
  <c r="M161" i="5"/>
  <c r="M32" i="5"/>
  <c r="M47" i="5"/>
  <c r="M111" i="5"/>
  <c r="M175" i="5"/>
  <c r="M96" i="5"/>
  <c r="M192" i="5"/>
  <c r="M129" i="5"/>
  <c r="M34" i="5"/>
  <c r="M162" i="5"/>
  <c r="M43" i="5"/>
  <c r="M171" i="5"/>
  <c r="M84" i="5"/>
  <c r="M13" i="5"/>
  <c r="M77" i="5"/>
  <c r="M141" i="5"/>
  <c r="M104" i="5"/>
  <c r="M57" i="5"/>
  <c r="M122" i="5"/>
  <c r="M99" i="5"/>
  <c r="M36" i="5"/>
  <c r="M172" i="5"/>
  <c r="M46" i="5"/>
  <c r="M110" i="5"/>
  <c r="M174" i="5"/>
  <c r="K85" i="5"/>
  <c r="L85" i="5" s="1"/>
  <c r="K15" i="5"/>
  <c r="L15" i="5" s="1"/>
  <c r="K111" i="5"/>
  <c r="L111" i="5" s="1"/>
  <c r="K64" i="5"/>
  <c r="L64" i="5" s="1"/>
  <c r="K73" i="5"/>
  <c r="L73" i="5" s="1"/>
  <c r="K169" i="5"/>
  <c r="L169" i="5" s="1"/>
  <c r="K74" i="5"/>
  <c r="L74" i="5" s="1"/>
  <c r="K146" i="5"/>
  <c r="L146" i="5" s="1"/>
  <c r="K93" i="5"/>
  <c r="L93" i="5" s="1"/>
  <c r="K22" i="5"/>
  <c r="L22" i="5" s="1"/>
  <c r="K143" i="5"/>
  <c r="L143" i="5" s="1"/>
  <c r="K11" i="5"/>
  <c r="L11" i="5" s="1"/>
  <c r="K51" i="5"/>
  <c r="L51" i="5" s="1"/>
  <c r="K91" i="5"/>
  <c r="L91" i="5" s="1"/>
  <c r="K163" i="5"/>
  <c r="L163" i="5" s="1"/>
  <c r="K101" i="5"/>
  <c r="L101" i="5" s="1"/>
  <c r="K94" i="5"/>
  <c r="L94" i="5" s="1"/>
  <c r="K158" i="5"/>
  <c r="L158" i="5" s="1"/>
  <c r="K8" i="5"/>
  <c r="L8" i="5" s="1"/>
  <c r="K176" i="5"/>
  <c r="L176" i="5" s="1"/>
  <c r="K193" i="5"/>
  <c r="L193" i="5" s="1"/>
  <c r="K84" i="5"/>
  <c r="L84" i="5" s="1"/>
  <c r="K156" i="5"/>
  <c r="L156" i="5" s="1"/>
  <c r="M56" i="5"/>
  <c r="M170" i="5"/>
  <c r="M85" i="5"/>
  <c r="M73" i="5"/>
  <c r="M115" i="5"/>
  <c r="M54" i="5"/>
  <c r="K137" i="5"/>
  <c r="L137" i="5" s="1"/>
  <c r="K186" i="5"/>
  <c r="L186" i="5" s="1"/>
  <c r="K47" i="5"/>
  <c r="L47" i="5" s="1"/>
  <c r="K13" i="5"/>
  <c r="L13" i="5" s="1"/>
  <c r="K102" i="5"/>
  <c r="L102" i="5" s="1"/>
  <c r="K12" i="5"/>
  <c r="L12" i="5" s="1"/>
  <c r="K196" i="5"/>
  <c r="L196" i="5" s="1"/>
  <c r="M23" i="5"/>
  <c r="K102" i="3"/>
  <c r="L102" i="3" s="1"/>
  <c r="M82" i="3"/>
  <c r="M73" i="3"/>
  <c r="K72" i="3"/>
  <c r="L72" i="3" s="1"/>
  <c r="K19" i="3"/>
  <c r="L19" i="3" s="1"/>
  <c r="K15" i="3"/>
  <c r="L15" i="3" s="1"/>
  <c r="M77" i="3"/>
  <c r="K90" i="3"/>
  <c r="L90" i="3" s="1"/>
  <c r="K47" i="3"/>
  <c r="L47" i="3" s="1"/>
  <c r="M19" i="3"/>
  <c r="K50" i="3"/>
  <c r="L50" i="3" s="1"/>
  <c r="M53" i="3"/>
  <c r="M90" i="3"/>
  <c r="K53" i="3"/>
  <c r="L53" i="3" s="1"/>
  <c r="M42" i="3"/>
  <c r="K78" i="3"/>
  <c r="L78" i="3" s="1"/>
  <c r="K113" i="3"/>
  <c r="L113" i="3" s="1"/>
  <c r="M64" i="3"/>
  <c r="K74" i="3"/>
  <c r="L74" i="3" s="1"/>
  <c r="K64" i="3"/>
  <c r="L64" i="3" s="1"/>
  <c r="K59" i="3"/>
  <c r="L59" i="3" s="1"/>
  <c r="M33" i="3"/>
  <c r="M40" i="3"/>
  <c r="K38" i="3"/>
  <c r="L38" i="3" s="1"/>
  <c r="M44" i="3"/>
  <c r="K34" i="3"/>
  <c r="L34" i="3" s="1"/>
  <c r="M88" i="3"/>
  <c r="K86" i="3"/>
  <c r="L86" i="3" s="1"/>
  <c r="K103" i="3"/>
  <c r="L103" i="3" s="1"/>
  <c r="K44" i="3"/>
  <c r="L44" i="3" s="1"/>
  <c r="M49" i="3"/>
  <c r="K118" i="3"/>
  <c r="L118" i="3" s="1"/>
  <c r="M117" i="3"/>
  <c r="K101" i="3"/>
  <c r="L101" i="3" s="1"/>
  <c r="K29" i="3"/>
  <c r="L29" i="3" s="1"/>
  <c r="M27" i="3"/>
  <c r="K17" i="3"/>
  <c r="L17" i="3" s="1"/>
  <c r="M16" i="3"/>
  <c r="K108" i="3"/>
  <c r="L108" i="3" s="1"/>
  <c r="M28" i="3"/>
  <c r="M34" i="3"/>
  <c r="K88" i="3"/>
  <c r="L88" i="3" s="1"/>
  <c r="K63" i="3"/>
  <c r="L63" i="3" s="1"/>
  <c r="M13" i="3"/>
  <c r="K11" i="3"/>
  <c r="L11" i="3" s="1"/>
  <c r="M112" i="3"/>
  <c r="M108" i="3"/>
  <c r="K12" i="3"/>
  <c r="L12" i="3" s="1"/>
  <c r="K26" i="3"/>
  <c r="L26" i="3" s="1"/>
  <c r="K119" i="3"/>
  <c r="L119" i="3" s="1"/>
  <c r="K22" i="3"/>
  <c r="L22" i="3" s="1"/>
  <c r="K110" i="3"/>
  <c r="L110" i="3" s="1"/>
  <c r="M47" i="3"/>
  <c r="M92" i="3"/>
  <c r="M75" i="3"/>
  <c r="M113" i="3"/>
  <c r="M95" i="3"/>
  <c r="M98" i="3"/>
  <c r="M110" i="3"/>
  <c r="M22" i="3"/>
  <c r="K109" i="3"/>
  <c r="L109" i="3" s="1"/>
  <c r="M59" i="3"/>
  <c r="M12" i="3"/>
  <c r="K25" i="3"/>
  <c r="L25" i="3" s="1"/>
  <c r="K87" i="3"/>
  <c r="L87" i="3" s="1"/>
  <c r="K62" i="3"/>
  <c r="L62" i="3" s="1"/>
  <c r="K41" i="3"/>
  <c r="L41" i="3" s="1"/>
  <c r="M69" i="3"/>
  <c r="K66" i="3"/>
  <c r="L66" i="3" s="1"/>
  <c r="K96" i="3"/>
  <c r="L96" i="3" s="1"/>
  <c r="K23" i="3"/>
  <c r="L23" i="3" s="1"/>
  <c r="K60" i="3"/>
  <c r="L60" i="3" s="1"/>
  <c r="K106" i="3"/>
  <c r="L106" i="3" s="1"/>
  <c r="M97" i="3"/>
  <c r="M39" i="3"/>
  <c r="M32" i="3"/>
  <c r="K69" i="3"/>
  <c r="L69" i="3" s="1"/>
  <c r="M20" i="3"/>
  <c r="M17" i="3"/>
  <c r="M14" i="3"/>
  <c r="K76" i="3"/>
  <c r="L76" i="3" s="1"/>
  <c r="K58" i="3"/>
  <c r="L58" i="3" s="1"/>
  <c r="K97" i="3"/>
  <c r="L97" i="3" s="1"/>
  <c r="M41" i="3"/>
  <c r="K85" i="3"/>
  <c r="L85" i="3" s="1"/>
  <c r="M45" i="3"/>
  <c r="K114" i="3"/>
  <c r="L114" i="3" s="1"/>
  <c r="K56" i="3"/>
  <c r="L56" i="3" s="1"/>
  <c r="M36" i="3"/>
  <c r="M63" i="3"/>
  <c r="M93" i="3"/>
  <c r="M29" i="3"/>
  <c r="M11" i="3"/>
  <c r="K16" i="3"/>
  <c r="L16" i="3" s="1"/>
  <c r="K14" i="3"/>
  <c r="L14" i="3" s="1"/>
  <c r="M74" i="3"/>
  <c r="M81" i="3"/>
  <c r="M119" i="3"/>
  <c r="M118" i="3"/>
  <c r="M50" i="3"/>
  <c r="M70" i="3"/>
  <c r="M85" i="3"/>
  <c r="K21" i="3"/>
  <c r="L21" i="3" s="1"/>
  <c r="K43" i="3"/>
  <c r="L43" i="3" s="1"/>
  <c r="K65" i="3"/>
  <c r="L65" i="3" s="1"/>
  <c r="M56" i="3"/>
  <c r="M54" i="3"/>
  <c r="M60" i="3"/>
  <c r="M25" i="3"/>
  <c r="K91" i="3"/>
  <c r="L91" i="3" s="1"/>
  <c r="M31" i="3"/>
  <c r="K67" i="3"/>
  <c r="L67" i="3" s="1"/>
  <c r="K42" i="3"/>
  <c r="L42" i="3" s="1"/>
  <c r="K120" i="3"/>
  <c r="L120" i="3" s="1"/>
  <c r="M79" i="3"/>
  <c r="K116" i="3"/>
  <c r="L116" i="3" s="1"/>
  <c r="K52" i="3"/>
  <c r="L52" i="3" s="1"/>
  <c r="M91" i="3"/>
  <c r="M58" i="3"/>
  <c r="K89" i="3"/>
  <c r="L89" i="3" s="1"/>
  <c r="M57" i="3"/>
  <c r="K24" i="3"/>
  <c r="L24" i="3" s="1"/>
  <c r="K111" i="3"/>
  <c r="L111" i="3" s="1"/>
  <c r="M94" i="3"/>
  <c r="K98" i="3"/>
  <c r="L98" i="3" s="1"/>
  <c r="K104" i="3"/>
  <c r="L104" i="3" s="1"/>
  <c r="K8" i="3"/>
  <c r="M8" i="3"/>
  <c r="K45" i="3"/>
  <c r="L45" i="3" s="1"/>
  <c r="M18" i="3"/>
  <c r="M72" i="3"/>
  <c r="M78" i="3"/>
  <c r="M84" i="3"/>
  <c r="K51" i="3"/>
  <c r="L51" i="3" s="1"/>
  <c r="M87" i="3"/>
  <c r="K107" i="3"/>
  <c r="L107" i="3" s="1"/>
  <c r="K83" i="3"/>
  <c r="L83" i="3" s="1"/>
  <c r="M96" i="3"/>
  <c r="M23" i="3"/>
  <c r="K100" i="3"/>
  <c r="L100" i="3" s="1"/>
  <c r="K36" i="3"/>
  <c r="L36" i="3" s="1"/>
  <c r="M51" i="3"/>
  <c r="M26" i="3"/>
  <c r="K57" i="3"/>
  <c r="L57" i="3" s="1"/>
  <c r="M48" i="3"/>
  <c r="M111" i="3"/>
  <c r="K94" i="3"/>
  <c r="L94" i="3" s="1"/>
  <c r="M62" i="3"/>
  <c r="M105" i="3"/>
  <c r="K32" i="3"/>
  <c r="L32" i="3" s="1"/>
  <c r="K31" i="3"/>
  <c r="L31" i="3" s="1"/>
  <c r="K70" i="3"/>
  <c r="L70" i="3" s="1"/>
  <c r="M109" i="3"/>
  <c r="M21" i="3"/>
  <c r="M83" i="3"/>
  <c r="M66" i="3"/>
  <c r="K54" i="3"/>
  <c r="L54" i="3" s="1"/>
  <c r="M100" i="3"/>
  <c r="K35" i="3"/>
  <c r="L35" i="3" s="1"/>
  <c r="M106" i="3"/>
  <c r="K10" i="3"/>
  <c r="L10" i="3" s="1"/>
  <c r="K9" i="3"/>
  <c r="L9" i="3" s="1"/>
  <c r="K48" i="3"/>
  <c r="L48" i="3" s="1"/>
  <c r="K39" i="3"/>
  <c r="L39" i="3" s="1"/>
  <c r="K46" i="3"/>
  <c r="L46" i="3" s="1"/>
  <c r="M107" i="3"/>
  <c r="K105" i="3"/>
  <c r="L105" i="3" s="1"/>
  <c r="K30" i="3"/>
  <c r="L30" i="3" s="1"/>
  <c r="K61" i="3"/>
  <c r="L61" i="3" s="1"/>
  <c r="K115" i="3"/>
  <c r="L115" i="3" s="1"/>
  <c r="M43" i="3"/>
  <c r="M65" i="3"/>
  <c r="M80" i="3"/>
  <c r="M76" i="3"/>
  <c r="K82" i="3"/>
  <c r="L82" i="3" s="1"/>
  <c r="M71" i="3"/>
  <c r="M101" i="3"/>
  <c r="K77" i="3"/>
  <c r="L77" i="3" s="1"/>
  <c r="M61" i="3"/>
  <c r="M37" i="3"/>
  <c r="K13" i="3"/>
  <c r="L13" i="3" s="1"/>
  <c r="M115" i="3"/>
  <c r="K27" i="3"/>
  <c r="L27" i="3" s="1"/>
  <c r="M114" i="3"/>
  <c r="K33" i="3"/>
  <c r="L33" i="3" s="1"/>
  <c r="M120" i="3"/>
  <c r="K40" i="3"/>
  <c r="L40" i="3" s="1"/>
  <c r="K79" i="3"/>
  <c r="L79" i="3" s="1"/>
  <c r="M102" i="3"/>
  <c r="M116" i="3"/>
  <c r="K92" i="3"/>
  <c r="L92" i="3" s="1"/>
  <c r="M52" i="3"/>
  <c r="K28" i="3"/>
  <c r="L28" i="3" s="1"/>
  <c r="K75" i="3"/>
  <c r="L75" i="3" s="1"/>
  <c r="M35" i="3"/>
  <c r="M10" i="3"/>
  <c r="K49" i="3"/>
  <c r="L49" i="3" s="1"/>
  <c r="M9" i="3"/>
  <c r="M24" i="3"/>
  <c r="K95" i="3"/>
  <c r="L95" i="3" s="1"/>
  <c r="K71" i="3"/>
  <c r="L71" i="3" s="1"/>
  <c r="M15" i="3"/>
  <c r="M86" i="3"/>
  <c r="M46" i="3"/>
  <c r="K73" i="3"/>
  <c r="L73" i="3" s="1"/>
  <c r="M104" i="3"/>
  <c r="M103" i="3"/>
  <c r="I141" i="2"/>
  <c r="J141" i="2"/>
  <c r="L141" i="2"/>
  <c r="M141" i="2"/>
  <c r="N141" i="2"/>
  <c r="M197" i="5" l="1"/>
  <c r="L197" i="5"/>
  <c r="K197" i="5"/>
  <c r="L8" i="3"/>
  <c r="L121" i="3" s="1"/>
  <c r="K121" i="3"/>
  <c r="M121" i="3"/>
  <c r="K313" i="1" l="1"/>
</calcChain>
</file>

<file path=xl/sharedStrings.xml><?xml version="1.0" encoding="utf-8"?>
<sst xmlns="http://schemas.openxmlformats.org/spreadsheetml/2006/main" count="7422" uniqueCount="1460">
  <si>
    <t>Bliss Towers - Rera Area Statement - TOWER A1</t>
  </si>
  <si>
    <t>SI. No.</t>
  </si>
  <si>
    <t>Block</t>
  </si>
  <si>
    <t>Floor</t>
  </si>
  <si>
    <t>Flat No.</t>
  </si>
  <si>
    <t>Type</t>
  </si>
  <si>
    <t>RERA Carpet Area</t>
  </si>
  <si>
    <t>Exclusive Balcony-Carpet</t>
  </si>
  <si>
    <t>Exclusive Verandah / Utility / Services / Open Terrace - 
Carpet</t>
  </si>
  <si>
    <t>Total Area - Carpet</t>
  </si>
  <si>
    <t>External wall Area of Each Unit</t>
  </si>
  <si>
    <t xml:space="preserve">Common Area </t>
  </si>
  <si>
    <t>Total Area</t>
  </si>
  <si>
    <t xml:space="preserve">UDS Land Area
</t>
  </si>
  <si>
    <t>Car Parking (Nos.)</t>
  </si>
  <si>
    <t>(sq.m)</t>
  </si>
  <si>
    <t>Covered</t>
  </si>
  <si>
    <t>Open</t>
  </si>
  <si>
    <t>A</t>
  </si>
  <si>
    <t>B</t>
  </si>
  <si>
    <t>C</t>
  </si>
  <si>
    <t>A+B+C</t>
  </si>
  <si>
    <t>A1</t>
  </si>
  <si>
    <t>2BHK</t>
  </si>
  <si>
    <t>3BHK</t>
  </si>
  <si>
    <t>Total car parking</t>
  </si>
  <si>
    <t>Bliss Towers - Rera Area Statement - TOWER A2</t>
  </si>
  <si>
    <t xml:space="preserve">Total Area
</t>
  </si>
  <si>
    <t>UDS Land Area</t>
  </si>
  <si>
    <t>A2</t>
  </si>
  <si>
    <t>C2</t>
  </si>
  <si>
    <t>B1</t>
  </si>
  <si>
    <t>Bliss Towers - Rera Area Statement - TOWER B1</t>
  </si>
  <si>
    <t>Bliss Towers - Rera Area Statement - TOWER B2</t>
  </si>
  <si>
    <t>B2</t>
  </si>
  <si>
    <t>Bliss Towers - Rera Area Statement - TOWER C1</t>
  </si>
  <si>
    <t>C1</t>
  </si>
  <si>
    <t>Bliss Towers - Rera Area Statement - TOWER C2</t>
  </si>
  <si>
    <t>Bliss Tower (Towers A2) Residential Towers situated in Address - Survey Nos. 151, 148/1, 152/1, 153/1B2 and 153/2 Padur Village, Tiruporur Taluk in Chengalpattu District.</t>
  </si>
  <si>
    <t>Bliss Tower (Towers B2) Residential Towers situated in Address - Survey Nos. 151, 152/1 ,152/2 ,153/2 , 173/2B , 173/2A, 174/1 ,175 Padur Village, Tiruporur Taluk in Chengalpattu District.</t>
  </si>
  <si>
    <t>Bliss Tower (Towers C2) Residential Towers situated in Address - Survey Nos. 174/1, 174/2 ,174/3 ,175 , 176/1, 176/2C , 182/1  Padur Village, Tiruporur Taluk in Chengalpattu District.</t>
  </si>
  <si>
    <t>AURUM BLISS- SITE AREA - SURVEY NUMBERS AND AREA CLCULATION PHASE WISE.</t>
  </si>
  <si>
    <t>18-4-2025 Revised - Phases - site area matched for the UDS calculation.</t>
  </si>
  <si>
    <t>AURUM_  BLISS TOWER</t>
  </si>
  <si>
    <t>DATE- 07.04.2025</t>
  </si>
  <si>
    <t xml:space="preserve">SITE AREA - </t>
  </si>
  <si>
    <t>SQ.M.</t>
  </si>
  <si>
    <t>(17:06) Mayur Tanna: Sr. no.</t>
  </si>
  <si>
    <t>Survey no.</t>
  </si>
  <si>
    <t>sq.m.</t>
  </si>
  <si>
    <t>sq.ft.</t>
  </si>
  <si>
    <t>148/1</t>
  </si>
  <si>
    <t>152/1</t>
  </si>
  <si>
    <t>152/2</t>
  </si>
  <si>
    <t>153/1B2</t>
  </si>
  <si>
    <t>153/2</t>
  </si>
  <si>
    <t>173/2B</t>
  </si>
  <si>
    <t>173/2A</t>
  </si>
  <si>
    <t>174/1</t>
  </si>
  <si>
    <t>174/2</t>
  </si>
  <si>
    <t>174/3</t>
  </si>
  <si>
    <t>176/1</t>
  </si>
  <si>
    <t>176/2C</t>
  </si>
  <si>
    <t>182/1</t>
  </si>
  <si>
    <t>MENTIONED IN THE APPROVAL DRAWING</t>
  </si>
  <si>
    <t>Plan Showing The Proposed Residential Towers &amp; Club House Block  in Survey nos: 89/1A1A, 3A2, 90/1A2, 1B, 2A, 2B2A1, 2B2A2, 2B2B,  100/4,5,6,7, 105, 106/1A,1B, 2,3,4, 107/1, 110, 111/2B, 112/1, 2, 3,4,5,6, 7, 113/3,4,5, 117/1A, 1B1, 1B2, 2,3,4, 123/1,2 124, 125/1A, 1B,2A,2B1, 2B2,3, 127/1A, 1B,  2, 129/1, 2A, 2B, 3, 130/1,2,3,4,131,132/1B1, 1B2, 1B3, 2A, 2B,3A,3B1,3B2,4,133/1B1A,1B1B,145/1, 2,3, 4,146,147/1A1,1A2,1B,2A,2B,148/1, 2,3,4A, 4B,5, 149,150, 151, 152/1,2, 153/1A,1B1,1B2, 2,154/1A, 1B,2,155/1,2,3, 172/1, 2, 173/1, 2A,2B,174/1, 2, 3A, 3C, 175, 176/1, 2A, 2C, 3A, 3C, 4A, 4C, 5A, 5C, 177/1, 2A, 2C,3, 178/1A, 1C, 2A, 2B1, 179,180/1, 2A, 2B, 3A, 3C, 4A, 4C, 5A, 5B, 6, 181/1, 182/1, 2A, 183/1, 2, 3, 4, 5, 6A1, 184/1A1, 1A3, 3A, 185/1, 186, 187, 188, 189/1, 2A, 190/3A,196/5A,198/1, 199/1A1,  1A3, 1B, 1C, 2, 3, 200, 201/1, 3, 202/1, 3, 203, 204, 205, 206/1, 2, 207/1, 2A, 2B, 208, 209/1, 2B, 211/2A, 2B, 212/1,4,213 in Padur Village, Tiruporur Taluk, 198/10 &amp; 199/5A1 &amp; 5A2 in Pudupakkam Village, Vandalur Taluk, both in  Chengalpattu District.</t>
  </si>
  <si>
    <t>PHASE-1 OF BLISS TOWER ( BUILDING- A1 - A2 )</t>
  </si>
  <si>
    <t xml:space="preserve">SITE AREA-  </t>
  </si>
  <si>
    <t>SURVEY NO.</t>
  </si>
  <si>
    <t>SQ.FT.</t>
  </si>
  <si>
    <t>TOTAL</t>
  </si>
  <si>
    <t>PHASE-2 OF BLISS TOWER ( BUILDING- B1 - B2 )</t>
  </si>
  <si>
    <t>PHASE-3 OF BLISS TOWER ( BUILDING- C1 - C2 )</t>
  </si>
  <si>
    <t>TOTAL SITE AREA</t>
  </si>
  <si>
    <t>(a)
Carpet Area (as 
per Sec 2(k) of 
the RERA Act)
(sq.m)</t>
  </si>
  <si>
    <t>Apartment 
No.</t>
  </si>
  <si>
    <t xml:space="preserve"> (b)
Exclusive
Balcony
(sq.m)</t>
  </si>
  <si>
    <t>(c)
Exclusive 
Verandah/Utility
/ Service/ Open
Terrace
(sq.m)</t>
  </si>
  <si>
    <t>(d)
 Area of 
External walls
(sq.m)</t>
  </si>
  <si>
    <t>e = (a + b + c+ d)
Floor area of 
the apartment
(sq.m)</t>
  </si>
  <si>
    <t>(f)
Proportionate 
Common Area 
(sq.m)</t>
  </si>
  <si>
    <t>g = (e + f) 
Gross Area of 
the
 apartment
(sq.m)</t>
  </si>
  <si>
    <t xml:space="preserve">(h)
UDS land
Area 
(sq.m)
</t>
  </si>
  <si>
    <t>(i)
Car Parking
(Nos.)</t>
  </si>
  <si>
    <t>(b)
Exclusive
Balcony
(sq.m)</t>
  </si>
  <si>
    <t xml:space="preserve"> e = (a + b + c+ d)
Floor area of 
the apartment
(sq.m)</t>
  </si>
  <si>
    <t>(c)
Exclusive 
Verandah/Utility
/ Service/ Open Terrace
(sq.m)</t>
  </si>
  <si>
    <t>Bliss Tower (Towers B1) Residential Towers situated in Address - Survey Nos. 151, 152/1 ,152/2 ,153/2 , 173/2B , 173/2A, 174/1 ,175 Padur Village, Tiruporur Taluk in 
Chengalpattu District.</t>
  </si>
  <si>
    <t>Bliss Tower (Towers A1 ) Residential Towers situated in Address - Survey Nos. 151, 148/1, 152/1, 153/1B2 and 153/2 Padur Village, Tiruporur Taluk in 
Chengalpattu District.</t>
  </si>
  <si>
    <t>Bliss Tower (Towers C1) Residential Towers situated in Address - Survey Nos. 174/1, 174/2 ,174/3 ,175 , 176/1, 176/2C , 182/1  Padur Village, Tiruporur Taluk in 
Chengalpattu District.</t>
  </si>
  <si>
    <t>Bliss Tower (Towers C2) Residential Towers situated in Address - Survey Nos. 174/1, 174/2 ,174/3 ,175 , 176/1, 176/2C , 182/1  Padur Village, Tiruporur Taluk in
Chengalpattu District.</t>
  </si>
  <si>
    <t>Bliss Tower (Towers B2) Residential Towers situated in Address - Survey Nos. 151, 152/1 ,152/2 ,153/2 , 173/2B , 173/2A, 174/1 ,175 Padur Village, Tiruporur Taluk in 
Chengalpattu District.</t>
  </si>
  <si>
    <t>(i)
Car Parking
(Nos.)
Covere</t>
  </si>
  <si>
    <t>GIFTED OSR 1 &amp; OSR 2 AREA</t>
  </si>
  <si>
    <t>AREA RESERVED FOR TANGEDCO  SUBSTATION</t>
  </si>
  <si>
    <t>EXISTING UDS LAND AREA</t>
  </si>
  <si>
    <t xml:space="preserve">PROPOSED BLOCK A1 &amp; A2 UDS LAND AREA </t>
  </si>
  <si>
    <t>FUTURE DEVELOPMENT</t>
  </si>
  <si>
    <t>GRAND TOTAL</t>
  </si>
  <si>
    <t>Undivided Share of Land (UDS) detail of Pacifica Aurum</t>
  </si>
  <si>
    <t>Particulars</t>
  </si>
  <si>
    <t>Area (Sq.Mtr)</t>
  </si>
  <si>
    <t>Parking (Nos.)</t>
  </si>
  <si>
    <t>Aurum Happiness Tower A</t>
  </si>
  <si>
    <t>Aurum Happiness Tower B</t>
  </si>
  <si>
    <t>Aurum Happiness Tower C</t>
  </si>
  <si>
    <t>Aurum Happiness Tower D</t>
  </si>
  <si>
    <t>Aurum Pride Tower A1</t>
  </si>
  <si>
    <t>Aurum Pride Tower B1</t>
  </si>
  <si>
    <t>Aurum Pride Tower D1</t>
  </si>
  <si>
    <t>OSR 1 &amp; 2 Area (Gifted Land)</t>
  </si>
  <si>
    <t>TNGEDCO Substation Land</t>
  </si>
  <si>
    <t xml:space="preserve">Aurum Plaza </t>
  </si>
  <si>
    <t>Aurum Club</t>
  </si>
  <si>
    <t>Aurum Bliss Tower (Proposed Block 1)  A1</t>
  </si>
  <si>
    <t>Aurum Bliss Tower (Proposed Block 2)  A2</t>
  </si>
  <si>
    <t>Aurum Bliss Tower (Proposed Block 3)  B1</t>
  </si>
  <si>
    <t>Aurum Bliss Tower (Proposed Block 4)  B2</t>
  </si>
  <si>
    <t>Aurum Bliss Tower (Proposed Block 5)  C1</t>
  </si>
  <si>
    <t>Aurum Bliss Tower (Proposed Block 6)  C2</t>
  </si>
  <si>
    <t>Proposed Development</t>
  </si>
  <si>
    <t>Total</t>
  </si>
  <si>
    <r>
      <rPr>
        <b/>
        <sz val="15.5"/>
        <rFont val="Calibri"/>
        <family val="1"/>
      </rPr>
      <t>Happiness Towers</t>
    </r>
  </si>
  <si>
    <t>Sr. No.</t>
  </si>
  <si>
    <t>Unit No.</t>
  </si>
  <si>
    <t>Type
(Res/Comm)</t>
  </si>
  <si>
    <t>UDS Area
(Sq. Mt.)</t>
  </si>
  <si>
    <t>Car Parking
(Nos.)</t>
  </si>
  <si>
    <r>
      <rPr>
        <sz val="10.5"/>
        <rFont val="Calibri"/>
        <family val="1"/>
      </rPr>
      <t>A</t>
    </r>
  </si>
  <si>
    <r>
      <rPr>
        <sz val="10.5"/>
        <rFont val="Calibri"/>
        <family val="1"/>
      </rPr>
      <t>A101</t>
    </r>
  </si>
  <si>
    <r>
      <rPr>
        <sz val="10.5"/>
        <rFont val="Calibri"/>
        <family val="1"/>
      </rPr>
      <t>Residential</t>
    </r>
  </si>
  <si>
    <r>
      <rPr>
        <sz val="10.5"/>
        <rFont val="Calibri"/>
        <family val="1"/>
      </rPr>
      <t>A102</t>
    </r>
  </si>
  <si>
    <r>
      <rPr>
        <sz val="10.5"/>
        <rFont val="Calibri"/>
        <family val="1"/>
      </rPr>
      <t>A103</t>
    </r>
  </si>
  <si>
    <r>
      <rPr>
        <sz val="10.5"/>
        <rFont val="Calibri"/>
        <family val="1"/>
      </rPr>
      <t>A104</t>
    </r>
  </si>
  <si>
    <r>
      <rPr>
        <sz val="10.5"/>
        <rFont val="Calibri"/>
        <family val="1"/>
      </rPr>
      <t>A105</t>
    </r>
  </si>
  <si>
    <r>
      <rPr>
        <sz val="10.5"/>
        <rFont val="Calibri"/>
        <family val="1"/>
      </rPr>
      <t>A106</t>
    </r>
  </si>
  <si>
    <r>
      <rPr>
        <sz val="10.5"/>
        <rFont val="Calibri"/>
        <family val="1"/>
      </rPr>
      <t>A107</t>
    </r>
  </si>
  <si>
    <r>
      <rPr>
        <sz val="10.5"/>
        <rFont val="Calibri"/>
        <family val="1"/>
      </rPr>
      <t>A108</t>
    </r>
  </si>
  <si>
    <r>
      <rPr>
        <sz val="10.5"/>
        <rFont val="Calibri"/>
        <family val="1"/>
      </rPr>
      <t>A109</t>
    </r>
  </si>
  <si>
    <r>
      <rPr>
        <sz val="10.5"/>
        <rFont val="Calibri"/>
        <family val="1"/>
      </rPr>
      <t>A110</t>
    </r>
  </si>
  <si>
    <r>
      <rPr>
        <sz val="10.5"/>
        <rFont val="Calibri"/>
        <family val="1"/>
      </rPr>
      <t>A201</t>
    </r>
  </si>
  <si>
    <r>
      <rPr>
        <sz val="10.5"/>
        <rFont val="Calibri"/>
        <family val="1"/>
      </rPr>
      <t>A202</t>
    </r>
  </si>
  <si>
    <r>
      <rPr>
        <sz val="10.5"/>
        <rFont val="Calibri"/>
        <family val="1"/>
      </rPr>
      <t>A203</t>
    </r>
  </si>
  <si>
    <r>
      <rPr>
        <sz val="10.5"/>
        <rFont val="Calibri"/>
        <family val="1"/>
      </rPr>
      <t>A204</t>
    </r>
  </si>
  <si>
    <r>
      <rPr>
        <sz val="10.5"/>
        <rFont val="Calibri"/>
        <family val="1"/>
      </rPr>
      <t>A205</t>
    </r>
  </si>
  <si>
    <r>
      <rPr>
        <sz val="10.5"/>
        <rFont val="Calibri"/>
        <family val="1"/>
      </rPr>
      <t>A206</t>
    </r>
  </si>
  <si>
    <r>
      <rPr>
        <sz val="10.5"/>
        <rFont val="Calibri"/>
        <family val="1"/>
      </rPr>
      <t>A207</t>
    </r>
  </si>
  <si>
    <r>
      <rPr>
        <sz val="10.5"/>
        <rFont val="Calibri"/>
        <family val="1"/>
      </rPr>
      <t>A208</t>
    </r>
  </si>
  <si>
    <r>
      <rPr>
        <sz val="10.5"/>
        <rFont val="Calibri"/>
        <family val="1"/>
      </rPr>
      <t>A209</t>
    </r>
  </si>
  <si>
    <r>
      <rPr>
        <sz val="10.5"/>
        <rFont val="Calibri"/>
        <family val="1"/>
      </rPr>
      <t>A210</t>
    </r>
  </si>
  <si>
    <r>
      <rPr>
        <sz val="10.5"/>
        <rFont val="Calibri"/>
        <family val="1"/>
      </rPr>
      <t>A301</t>
    </r>
  </si>
  <si>
    <r>
      <rPr>
        <sz val="10.5"/>
        <rFont val="Calibri"/>
        <family val="1"/>
      </rPr>
      <t>A302</t>
    </r>
  </si>
  <si>
    <r>
      <rPr>
        <sz val="10.5"/>
        <rFont val="Calibri"/>
        <family val="1"/>
      </rPr>
      <t>A303</t>
    </r>
  </si>
  <si>
    <r>
      <rPr>
        <sz val="10.5"/>
        <rFont val="Calibri"/>
        <family val="1"/>
      </rPr>
      <t>A304</t>
    </r>
  </si>
  <si>
    <r>
      <rPr>
        <sz val="10.5"/>
        <rFont val="Calibri"/>
        <family val="1"/>
      </rPr>
      <t>A305</t>
    </r>
  </si>
  <si>
    <r>
      <rPr>
        <sz val="10.5"/>
        <rFont val="Calibri"/>
        <family val="1"/>
      </rPr>
      <t>A306</t>
    </r>
  </si>
  <si>
    <r>
      <rPr>
        <sz val="10.5"/>
        <rFont val="Calibri"/>
        <family val="1"/>
      </rPr>
      <t>A307</t>
    </r>
  </si>
  <si>
    <r>
      <rPr>
        <sz val="10.5"/>
        <rFont val="Calibri"/>
        <family val="1"/>
      </rPr>
      <t>A308</t>
    </r>
  </si>
  <si>
    <r>
      <rPr>
        <sz val="10.5"/>
        <rFont val="Calibri"/>
        <family val="1"/>
      </rPr>
      <t>A309</t>
    </r>
  </si>
  <si>
    <r>
      <rPr>
        <sz val="10.5"/>
        <rFont val="Calibri"/>
        <family val="1"/>
      </rPr>
      <t>A310</t>
    </r>
  </si>
  <si>
    <r>
      <rPr>
        <sz val="10.5"/>
        <rFont val="Calibri"/>
        <family val="1"/>
      </rPr>
      <t>A401</t>
    </r>
  </si>
  <si>
    <r>
      <rPr>
        <sz val="10.5"/>
        <rFont val="Calibri"/>
        <family val="1"/>
      </rPr>
      <t>A402</t>
    </r>
  </si>
  <si>
    <r>
      <rPr>
        <sz val="10.5"/>
        <rFont val="Calibri"/>
        <family val="1"/>
      </rPr>
      <t>A403</t>
    </r>
  </si>
  <si>
    <r>
      <rPr>
        <sz val="10.5"/>
        <rFont val="Calibri"/>
        <family val="1"/>
      </rPr>
      <t>A404</t>
    </r>
  </si>
  <si>
    <r>
      <rPr>
        <sz val="10.5"/>
        <rFont val="Calibri"/>
        <family val="1"/>
      </rPr>
      <t>A405</t>
    </r>
  </si>
  <si>
    <r>
      <rPr>
        <sz val="10.5"/>
        <rFont val="Calibri"/>
        <family val="1"/>
      </rPr>
      <t>A406</t>
    </r>
  </si>
  <si>
    <r>
      <rPr>
        <sz val="10.5"/>
        <rFont val="Calibri"/>
        <family val="1"/>
      </rPr>
      <t>A407</t>
    </r>
  </si>
  <si>
    <r>
      <rPr>
        <sz val="10.5"/>
        <rFont val="Calibri"/>
        <family val="1"/>
      </rPr>
      <t>A408</t>
    </r>
  </si>
  <si>
    <r>
      <rPr>
        <sz val="10.5"/>
        <rFont val="Calibri"/>
        <family val="1"/>
      </rPr>
      <t>A409</t>
    </r>
  </si>
  <si>
    <r>
      <rPr>
        <sz val="10.5"/>
        <rFont val="Calibri"/>
        <family val="1"/>
      </rPr>
      <t>A410</t>
    </r>
  </si>
  <si>
    <r>
      <rPr>
        <sz val="10.5"/>
        <rFont val="Calibri"/>
        <family val="1"/>
      </rPr>
      <t>A501</t>
    </r>
  </si>
  <si>
    <r>
      <rPr>
        <sz val="10.5"/>
        <rFont val="Calibri"/>
        <family val="1"/>
      </rPr>
      <t>A502</t>
    </r>
  </si>
  <si>
    <r>
      <rPr>
        <sz val="10.5"/>
        <rFont val="Calibri"/>
        <family val="1"/>
      </rPr>
      <t>A503</t>
    </r>
  </si>
  <si>
    <r>
      <rPr>
        <sz val="10.5"/>
        <rFont val="Calibri"/>
        <family val="1"/>
      </rPr>
      <t>A504</t>
    </r>
  </si>
  <si>
    <r>
      <rPr>
        <sz val="10.5"/>
        <rFont val="Calibri"/>
        <family val="1"/>
      </rPr>
      <t>A505</t>
    </r>
  </si>
  <si>
    <r>
      <rPr>
        <sz val="10.5"/>
        <rFont val="Calibri"/>
        <family val="1"/>
      </rPr>
      <t>A506</t>
    </r>
  </si>
  <si>
    <r>
      <rPr>
        <sz val="10.5"/>
        <rFont val="Calibri"/>
        <family val="1"/>
      </rPr>
      <t>A507</t>
    </r>
  </si>
  <si>
    <r>
      <rPr>
        <sz val="10.5"/>
        <rFont val="Calibri"/>
        <family val="1"/>
      </rPr>
      <t>A508</t>
    </r>
  </si>
  <si>
    <r>
      <rPr>
        <sz val="10.5"/>
        <rFont val="Calibri"/>
        <family val="1"/>
      </rPr>
      <t>A509</t>
    </r>
  </si>
  <si>
    <r>
      <rPr>
        <sz val="10.5"/>
        <rFont val="Calibri"/>
        <family val="1"/>
      </rPr>
      <t>A510</t>
    </r>
  </si>
  <si>
    <r>
      <rPr>
        <sz val="10.5"/>
        <rFont val="Calibri"/>
        <family val="1"/>
      </rPr>
      <t>A601</t>
    </r>
  </si>
  <si>
    <r>
      <rPr>
        <sz val="10.5"/>
        <rFont val="Calibri"/>
        <family val="1"/>
      </rPr>
      <t>A602</t>
    </r>
  </si>
  <si>
    <r>
      <rPr>
        <sz val="10.5"/>
        <rFont val="Calibri"/>
        <family val="1"/>
      </rPr>
      <t>A603</t>
    </r>
  </si>
  <si>
    <r>
      <rPr>
        <sz val="10.5"/>
        <rFont val="Calibri"/>
        <family val="1"/>
      </rPr>
      <t>A604</t>
    </r>
  </si>
  <si>
    <r>
      <rPr>
        <sz val="10.5"/>
        <rFont val="Calibri"/>
        <family val="1"/>
      </rPr>
      <t>A605</t>
    </r>
  </si>
  <si>
    <r>
      <rPr>
        <sz val="10.5"/>
        <rFont val="Calibri"/>
        <family val="1"/>
      </rPr>
      <t>A606</t>
    </r>
  </si>
  <si>
    <r>
      <rPr>
        <sz val="10.5"/>
        <rFont val="Calibri"/>
        <family val="1"/>
      </rPr>
      <t>A607</t>
    </r>
  </si>
  <si>
    <r>
      <rPr>
        <sz val="10.5"/>
        <rFont val="Calibri"/>
        <family val="1"/>
      </rPr>
      <t>A608</t>
    </r>
  </si>
  <si>
    <r>
      <rPr>
        <sz val="10.5"/>
        <rFont val="Calibri"/>
        <family val="1"/>
      </rPr>
      <t>A609</t>
    </r>
  </si>
  <si>
    <r>
      <rPr>
        <sz val="10.5"/>
        <rFont val="Calibri"/>
        <family val="1"/>
      </rPr>
      <t>A610</t>
    </r>
  </si>
  <si>
    <r>
      <rPr>
        <sz val="10.5"/>
        <rFont val="Calibri"/>
        <family val="1"/>
      </rPr>
      <t>A701</t>
    </r>
  </si>
  <si>
    <r>
      <rPr>
        <sz val="10.5"/>
        <rFont val="Calibri"/>
        <family val="1"/>
      </rPr>
      <t>A702</t>
    </r>
  </si>
  <si>
    <r>
      <rPr>
        <sz val="10.5"/>
        <rFont val="Calibri"/>
        <family val="1"/>
      </rPr>
      <t>A703</t>
    </r>
  </si>
  <si>
    <r>
      <rPr>
        <sz val="10.5"/>
        <rFont val="Calibri"/>
        <family val="1"/>
      </rPr>
      <t>A704</t>
    </r>
  </si>
  <si>
    <r>
      <rPr>
        <sz val="10.5"/>
        <rFont val="Calibri"/>
        <family val="1"/>
      </rPr>
      <t>A705</t>
    </r>
  </si>
  <si>
    <r>
      <rPr>
        <sz val="10.5"/>
        <rFont val="Calibri"/>
        <family val="1"/>
      </rPr>
      <t>A706</t>
    </r>
  </si>
  <si>
    <r>
      <rPr>
        <sz val="10.5"/>
        <rFont val="Calibri"/>
        <family val="1"/>
      </rPr>
      <t>A707</t>
    </r>
  </si>
  <si>
    <r>
      <rPr>
        <sz val="10.5"/>
        <rFont val="Calibri"/>
        <family val="1"/>
      </rPr>
      <t>A708</t>
    </r>
  </si>
  <si>
    <r>
      <rPr>
        <sz val="10.5"/>
        <rFont val="Calibri"/>
        <family val="1"/>
      </rPr>
      <t>A709</t>
    </r>
  </si>
  <si>
    <r>
      <rPr>
        <sz val="10.5"/>
        <rFont val="Calibri"/>
        <family val="1"/>
      </rPr>
      <t>A710</t>
    </r>
  </si>
  <si>
    <r>
      <rPr>
        <sz val="10.5"/>
        <rFont val="Calibri"/>
        <family val="1"/>
      </rPr>
      <t>A801</t>
    </r>
  </si>
  <si>
    <r>
      <rPr>
        <sz val="10.5"/>
        <rFont val="Calibri"/>
        <family val="1"/>
      </rPr>
      <t>A802</t>
    </r>
  </si>
  <si>
    <r>
      <rPr>
        <sz val="10.5"/>
        <rFont val="Calibri"/>
        <family val="1"/>
      </rPr>
      <t>A803</t>
    </r>
  </si>
  <si>
    <r>
      <rPr>
        <sz val="10.5"/>
        <rFont val="Calibri"/>
        <family val="1"/>
      </rPr>
      <t>A804</t>
    </r>
  </si>
  <si>
    <r>
      <rPr>
        <sz val="10.5"/>
        <rFont val="Calibri"/>
        <family val="1"/>
      </rPr>
      <t>A805</t>
    </r>
  </si>
  <si>
    <r>
      <rPr>
        <sz val="10.5"/>
        <rFont val="Calibri"/>
        <family val="1"/>
      </rPr>
      <t>A806</t>
    </r>
  </si>
  <si>
    <r>
      <rPr>
        <sz val="10.5"/>
        <rFont val="Calibri"/>
        <family val="1"/>
      </rPr>
      <t>A807</t>
    </r>
  </si>
  <si>
    <r>
      <rPr>
        <sz val="10.5"/>
        <rFont val="Calibri"/>
        <family val="1"/>
      </rPr>
      <t>A808</t>
    </r>
  </si>
  <si>
    <r>
      <rPr>
        <sz val="10.5"/>
        <rFont val="Calibri"/>
        <family val="1"/>
      </rPr>
      <t>A809</t>
    </r>
  </si>
  <si>
    <r>
      <rPr>
        <sz val="10.5"/>
        <rFont val="Calibri"/>
        <family val="1"/>
      </rPr>
      <t>A810</t>
    </r>
  </si>
  <si>
    <r>
      <rPr>
        <sz val="10.5"/>
        <rFont val="Calibri"/>
        <family val="1"/>
      </rPr>
      <t>A901</t>
    </r>
  </si>
  <si>
    <r>
      <rPr>
        <sz val="10.5"/>
        <rFont val="Calibri"/>
        <family val="1"/>
      </rPr>
      <t>A902</t>
    </r>
  </si>
  <si>
    <r>
      <rPr>
        <sz val="10.5"/>
        <rFont val="Calibri"/>
        <family val="1"/>
      </rPr>
      <t>A903</t>
    </r>
  </si>
  <si>
    <r>
      <rPr>
        <sz val="10.5"/>
        <rFont val="Calibri"/>
        <family val="1"/>
      </rPr>
      <t>A904</t>
    </r>
  </si>
  <si>
    <r>
      <rPr>
        <sz val="10.5"/>
        <rFont val="Calibri"/>
        <family val="1"/>
      </rPr>
      <t>A905</t>
    </r>
  </si>
  <si>
    <r>
      <rPr>
        <sz val="10.5"/>
        <rFont val="Calibri"/>
        <family val="1"/>
      </rPr>
      <t>A906</t>
    </r>
  </si>
  <si>
    <r>
      <rPr>
        <sz val="10.5"/>
        <rFont val="Calibri"/>
        <family val="1"/>
      </rPr>
      <t>A907</t>
    </r>
  </si>
  <si>
    <r>
      <rPr>
        <sz val="10.5"/>
        <rFont val="Calibri"/>
        <family val="1"/>
      </rPr>
      <t>A908</t>
    </r>
  </si>
  <si>
    <r>
      <rPr>
        <sz val="10.5"/>
        <rFont val="Calibri"/>
        <family val="1"/>
      </rPr>
      <t>A909</t>
    </r>
  </si>
  <si>
    <r>
      <rPr>
        <sz val="10.5"/>
        <rFont val="Calibri"/>
        <family val="1"/>
      </rPr>
      <t>A910</t>
    </r>
  </si>
  <si>
    <r>
      <rPr>
        <sz val="10.5"/>
        <rFont val="Calibri"/>
        <family val="1"/>
      </rPr>
      <t>A1001</t>
    </r>
  </si>
  <si>
    <r>
      <rPr>
        <sz val="10.5"/>
        <rFont val="Calibri"/>
        <family val="1"/>
      </rPr>
      <t>A1002</t>
    </r>
  </si>
  <si>
    <r>
      <rPr>
        <sz val="10.5"/>
        <rFont val="Calibri"/>
        <family val="1"/>
      </rPr>
      <t>A1003</t>
    </r>
  </si>
  <si>
    <r>
      <rPr>
        <sz val="10.5"/>
        <rFont val="Calibri"/>
        <family val="1"/>
      </rPr>
      <t>A1004</t>
    </r>
  </si>
  <si>
    <r>
      <rPr>
        <sz val="10.5"/>
        <rFont val="Calibri"/>
        <family val="1"/>
      </rPr>
      <t>A1005</t>
    </r>
  </si>
  <si>
    <r>
      <rPr>
        <sz val="10.5"/>
        <rFont val="Calibri"/>
        <family val="1"/>
      </rPr>
      <t>A1006</t>
    </r>
  </si>
  <si>
    <r>
      <rPr>
        <sz val="10.5"/>
        <rFont val="Calibri"/>
        <family val="1"/>
      </rPr>
      <t>A1007</t>
    </r>
  </si>
  <si>
    <r>
      <rPr>
        <sz val="10.5"/>
        <rFont val="Calibri"/>
        <family val="1"/>
      </rPr>
      <t>A1008</t>
    </r>
  </si>
  <si>
    <r>
      <rPr>
        <sz val="10.5"/>
        <rFont val="Calibri"/>
        <family val="1"/>
      </rPr>
      <t>A1009</t>
    </r>
  </si>
  <si>
    <r>
      <rPr>
        <sz val="10.5"/>
        <rFont val="Calibri"/>
        <family val="1"/>
      </rPr>
      <t>A1010</t>
    </r>
  </si>
  <si>
    <r>
      <rPr>
        <sz val="10.5"/>
        <rFont val="Calibri"/>
        <family val="1"/>
      </rPr>
      <t>A1101</t>
    </r>
  </si>
  <si>
    <r>
      <rPr>
        <sz val="10.5"/>
        <rFont val="Calibri"/>
        <family val="1"/>
      </rPr>
      <t>A1102</t>
    </r>
  </si>
  <si>
    <r>
      <rPr>
        <sz val="10.5"/>
        <rFont val="Calibri"/>
        <family val="1"/>
      </rPr>
      <t>A1103</t>
    </r>
  </si>
  <si>
    <r>
      <rPr>
        <sz val="10.5"/>
        <rFont val="Calibri"/>
        <family val="1"/>
      </rPr>
      <t>A1104</t>
    </r>
  </si>
  <si>
    <r>
      <rPr>
        <sz val="10.5"/>
        <rFont val="Calibri"/>
        <family val="1"/>
      </rPr>
      <t>A1105</t>
    </r>
  </si>
  <si>
    <r>
      <rPr>
        <sz val="10.5"/>
        <rFont val="Calibri"/>
        <family val="1"/>
      </rPr>
      <t>A1106</t>
    </r>
  </si>
  <si>
    <r>
      <rPr>
        <sz val="10.5"/>
        <rFont val="Calibri"/>
        <family val="1"/>
      </rPr>
      <t>A1107</t>
    </r>
  </si>
  <si>
    <r>
      <rPr>
        <sz val="10.5"/>
        <rFont val="Calibri"/>
        <family val="1"/>
      </rPr>
      <t>A1108</t>
    </r>
  </si>
  <si>
    <r>
      <rPr>
        <sz val="10.5"/>
        <rFont val="Calibri"/>
        <family val="1"/>
      </rPr>
      <t>A1109</t>
    </r>
  </si>
  <si>
    <r>
      <rPr>
        <sz val="10.5"/>
        <rFont val="Calibri"/>
        <family val="1"/>
      </rPr>
      <t>A1110</t>
    </r>
  </si>
  <si>
    <r>
      <rPr>
        <sz val="10.5"/>
        <rFont val="Calibri"/>
        <family val="1"/>
      </rPr>
      <t>A1201</t>
    </r>
  </si>
  <si>
    <r>
      <rPr>
        <sz val="10.5"/>
        <rFont val="Calibri"/>
        <family val="1"/>
      </rPr>
      <t>A1202</t>
    </r>
  </si>
  <si>
    <r>
      <rPr>
        <sz val="10.5"/>
        <rFont val="Calibri"/>
        <family val="1"/>
      </rPr>
      <t>A1203</t>
    </r>
  </si>
  <si>
    <r>
      <rPr>
        <sz val="10.5"/>
        <rFont val="Calibri"/>
        <family val="1"/>
      </rPr>
      <t>A1204</t>
    </r>
  </si>
  <si>
    <r>
      <rPr>
        <sz val="10.5"/>
        <rFont val="Calibri"/>
        <family val="1"/>
      </rPr>
      <t>A1205</t>
    </r>
  </si>
  <si>
    <r>
      <rPr>
        <sz val="10.5"/>
        <rFont val="Calibri"/>
        <family val="1"/>
      </rPr>
      <t>A1206</t>
    </r>
  </si>
  <si>
    <r>
      <rPr>
        <sz val="10.5"/>
        <rFont val="Calibri"/>
        <family val="1"/>
      </rPr>
      <t>A1207</t>
    </r>
  </si>
  <si>
    <r>
      <rPr>
        <sz val="10.5"/>
        <rFont val="Calibri"/>
        <family val="1"/>
      </rPr>
      <t>A1208</t>
    </r>
  </si>
  <si>
    <r>
      <rPr>
        <sz val="10.5"/>
        <rFont val="Calibri"/>
        <family val="1"/>
      </rPr>
      <t>A1209</t>
    </r>
  </si>
  <si>
    <r>
      <rPr>
        <sz val="10.5"/>
        <rFont val="Calibri"/>
        <family val="1"/>
      </rPr>
      <t>A1210</t>
    </r>
  </si>
  <si>
    <r>
      <rPr>
        <sz val="10.5"/>
        <rFont val="Calibri"/>
        <family val="1"/>
      </rPr>
      <t>A1301</t>
    </r>
  </si>
  <si>
    <r>
      <rPr>
        <sz val="10.5"/>
        <rFont val="Calibri"/>
        <family val="1"/>
      </rPr>
      <t>A1302</t>
    </r>
  </si>
  <si>
    <r>
      <rPr>
        <sz val="10.5"/>
        <rFont val="Calibri"/>
        <family val="1"/>
      </rPr>
      <t>A1303</t>
    </r>
  </si>
  <si>
    <r>
      <rPr>
        <sz val="10.5"/>
        <rFont val="Calibri"/>
        <family val="1"/>
      </rPr>
      <t>A1304</t>
    </r>
  </si>
  <si>
    <r>
      <rPr>
        <sz val="10.5"/>
        <rFont val="Calibri"/>
        <family val="1"/>
      </rPr>
      <t>A1305</t>
    </r>
  </si>
  <si>
    <r>
      <rPr>
        <sz val="10.5"/>
        <rFont val="Calibri"/>
        <family val="1"/>
      </rPr>
      <t>A1306</t>
    </r>
  </si>
  <si>
    <r>
      <rPr>
        <sz val="10.5"/>
        <rFont val="Calibri"/>
        <family val="1"/>
      </rPr>
      <t>A1307</t>
    </r>
  </si>
  <si>
    <r>
      <rPr>
        <sz val="10.5"/>
        <rFont val="Calibri"/>
        <family val="1"/>
      </rPr>
      <t>A1308</t>
    </r>
  </si>
  <si>
    <r>
      <rPr>
        <sz val="10.5"/>
        <rFont val="Calibri"/>
        <family val="1"/>
      </rPr>
      <t>A1309</t>
    </r>
  </si>
  <si>
    <r>
      <rPr>
        <sz val="10.5"/>
        <rFont val="Calibri"/>
        <family val="1"/>
      </rPr>
      <t>A1310</t>
    </r>
  </si>
  <si>
    <r>
      <rPr>
        <sz val="10.5"/>
        <rFont val="Calibri"/>
        <family val="1"/>
      </rPr>
      <t>A1401</t>
    </r>
  </si>
  <si>
    <r>
      <rPr>
        <sz val="10.5"/>
        <rFont val="Calibri"/>
        <family val="1"/>
      </rPr>
      <t>A1402</t>
    </r>
  </si>
  <si>
    <r>
      <rPr>
        <sz val="10.5"/>
        <rFont val="Calibri"/>
        <family val="1"/>
      </rPr>
      <t>A1403</t>
    </r>
  </si>
  <si>
    <r>
      <rPr>
        <sz val="10.5"/>
        <rFont val="Calibri"/>
        <family val="1"/>
      </rPr>
      <t>A1404</t>
    </r>
  </si>
  <si>
    <r>
      <rPr>
        <sz val="10.5"/>
        <rFont val="Calibri"/>
        <family val="1"/>
      </rPr>
      <t>A1405</t>
    </r>
  </si>
  <si>
    <r>
      <rPr>
        <sz val="10.5"/>
        <rFont val="Calibri"/>
        <family val="1"/>
      </rPr>
      <t>A1406</t>
    </r>
  </si>
  <si>
    <r>
      <rPr>
        <sz val="10.5"/>
        <rFont val="Calibri"/>
        <family val="1"/>
      </rPr>
      <t>A1407</t>
    </r>
  </si>
  <si>
    <r>
      <rPr>
        <sz val="10.5"/>
        <rFont val="Calibri"/>
        <family val="1"/>
      </rPr>
      <t>A1408</t>
    </r>
  </si>
  <si>
    <r>
      <rPr>
        <sz val="10.5"/>
        <rFont val="Calibri"/>
        <family val="1"/>
      </rPr>
      <t>A1409</t>
    </r>
  </si>
  <si>
    <r>
      <rPr>
        <sz val="10.5"/>
        <rFont val="Calibri"/>
        <family val="1"/>
      </rPr>
      <t>A1410</t>
    </r>
  </si>
  <si>
    <r>
      <rPr>
        <sz val="10.5"/>
        <rFont val="Calibri"/>
        <family val="1"/>
      </rPr>
      <t>A1501</t>
    </r>
  </si>
  <si>
    <r>
      <rPr>
        <sz val="10.5"/>
        <rFont val="Calibri"/>
        <family val="1"/>
      </rPr>
      <t>A1502</t>
    </r>
  </si>
  <si>
    <r>
      <rPr>
        <sz val="10.5"/>
        <rFont val="Calibri"/>
        <family val="1"/>
      </rPr>
      <t>A1503</t>
    </r>
  </si>
  <si>
    <r>
      <rPr>
        <sz val="10.5"/>
        <rFont val="Calibri"/>
        <family val="1"/>
      </rPr>
      <t>A1504</t>
    </r>
  </si>
  <si>
    <r>
      <rPr>
        <sz val="10.5"/>
        <rFont val="Calibri"/>
        <family val="1"/>
      </rPr>
      <t>A1505</t>
    </r>
  </si>
  <si>
    <r>
      <rPr>
        <sz val="10.5"/>
        <rFont val="Calibri"/>
        <family val="1"/>
      </rPr>
      <t>A1506</t>
    </r>
  </si>
  <si>
    <r>
      <rPr>
        <sz val="10.5"/>
        <rFont val="Calibri"/>
        <family val="1"/>
      </rPr>
      <t>A1507</t>
    </r>
  </si>
  <si>
    <r>
      <rPr>
        <sz val="10.5"/>
        <rFont val="Calibri"/>
        <family val="1"/>
      </rPr>
      <t>A1508</t>
    </r>
  </si>
  <si>
    <r>
      <rPr>
        <sz val="10.5"/>
        <rFont val="Calibri"/>
        <family val="1"/>
      </rPr>
      <t>A1509</t>
    </r>
  </si>
  <si>
    <r>
      <rPr>
        <sz val="10.5"/>
        <rFont val="Calibri"/>
        <family val="1"/>
      </rPr>
      <t>A1510</t>
    </r>
  </si>
  <si>
    <r>
      <rPr>
        <sz val="10.5"/>
        <rFont val="Calibri"/>
        <family val="1"/>
      </rPr>
      <t>A1601</t>
    </r>
  </si>
  <si>
    <r>
      <rPr>
        <sz val="10.5"/>
        <rFont val="Calibri"/>
        <family val="1"/>
      </rPr>
      <t>A1602</t>
    </r>
  </si>
  <si>
    <r>
      <rPr>
        <sz val="10.5"/>
        <rFont val="Calibri"/>
        <family val="1"/>
      </rPr>
      <t>A1603</t>
    </r>
  </si>
  <si>
    <r>
      <rPr>
        <sz val="10.5"/>
        <rFont val="Calibri"/>
        <family val="1"/>
      </rPr>
      <t>A1604</t>
    </r>
  </si>
  <si>
    <r>
      <rPr>
        <sz val="10.5"/>
        <rFont val="Calibri"/>
        <family val="1"/>
      </rPr>
      <t>A1605</t>
    </r>
  </si>
  <si>
    <r>
      <rPr>
        <sz val="10.5"/>
        <rFont val="Calibri"/>
        <family val="1"/>
      </rPr>
      <t>A1606</t>
    </r>
  </si>
  <si>
    <r>
      <rPr>
        <sz val="10.5"/>
        <rFont val="Calibri"/>
        <family val="1"/>
      </rPr>
      <t>A1607</t>
    </r>
  </si>
  <si>
    <r>
      <rPr>
        <sz val="10.5"/>
        <rFont val="Calibri"/>
        <family val="1"/>
      </rPr>
      <t>A1608</t>
    </r>
  </si>
  <si>
    <r>
      <rPr>
        <sz val="10.5"/>
        <rFont val="Calibri"/>
        <family val="1"/>
      </rPr>
      <t>A1609</t>
    </r>
  </si>
  <si>
    <r>
      <rPr>
        <sz val="10.5"/>
        <rFont val="Calibri"/>
        <family val="1"/>
      </rPr>
      <t>A1610</t>
    </r>
  </si>
  <si>
    <r>
      <rPr>
        <sz val="10.5"/>
        <rFont val="Calibri"/>
        <family val="1"/>
      </rPr>
      <t>A1701</t>
    </r>
  </si>
  <si>
    <r>
      <rPr>
        <sz val="10.5"/>
        <rFont val="Calibri"/>
        <family val="1"/>
      </rPr>
      <t>A1702</t>
    </r>
  </si>
  <si>
    <r>
      <rPr>
        <sz val="10.5"/>
        <rFont val="Calibri"/>
        <family val="1"/>
      </rPr>
      <t>A1703</t>
    </r>
  </si>
  <si>
    <r>
      <rPr>
        <sz val="10.5"/>
        <rFont val="Calibri"/>
        <family val="1"/>
      </rPr>
      <t>A1704</t>
    </r>
  </si>
  <si>
    <r>
      <rPr>
        <sz val="10.5"/>
        <rFont val="Calibri"/>
        <family val="1"/>
      </rPr>
      <t>A1705</t>
    </r>
  </si>
  <si>
    <r>
      <rPr>
        <sz val="10.5"/>
        <rFont val="Calibri"/>
        <family val="1"/>
      </rPr>
      <t>A1706</t>
    </r>
  </si>
  <si>
    <r>
      <rPr>
        <sz val="10.5"/>
        <rFont val="Calibri"/>
        <family val="1"/>
      </rPr>
      <t>A1707</t>
    </r>
  </si>
  <si>
    <r>
      <rPr>
        <sz val="10.5"/>
        <rFont val="Calibri"/>
        <family val="1"/>
      </rPr>
      <t>A1708</t>
    </r>
  </si>
  <si>
    <r>
      <rPr>
        <sz val="10.5"/>
        <rFont val="Calibri"/>
        <family val="1"/>
      </rPr>
      <t>A1709</t>
    </r>
  </si>
  <si>
    <r>
      <rPr>
        <sz val="10.5"/>
        <rFont val="Calibri"/>
        <family val="1"/>
      </rPr>
      <t>A1710</t>
    </r>
  </si>
  <si>
    <r>
      <rPr>
        <sz val="10.5"/>
        <rFont val="Calibri"/>
        <family val="1"/>
      </rPr>
      <t>A1801</t>
    </r>
  </si>
  <si>
    <r>
      <rPr>
        <sz val="10.5"/>
        <rFont val="Calibri"/>
        <family val="1"/>
      </rPr>
      <t>A1802</t>
    </r>
  </si>
  <si>
    <r>
      <rPr>
        <sz val="10.5"/>
        <rFont val="Calibri"/>
        <family val="1"/>
      </rPr>
      <t>A1803</t>
    </r>
  </si>
  <si>
    <r>
      <rPr>
        <sz val="10.5"/>
        <rFont val="Calibri"/>
        <family val="1"/>
      </rPr>
      <t>A1804</t>
    </r>
  </si>
  <si>
    <r>
      <rPr>
        <sz val="10.5"/>
        <rFont val="Calibri"/>
        <family val="1"/>
      </rPr>
      <t>A1805</t>
    </r>
  </si>
  <si>
    <r>
      <rPr>
        <sz val="10.5"/>
        <rFont val="Calibri"/>
        <family val="1"/>
      </rPr>
      <t>A1806</t>
    </r>
  </si>
  <si>
    <r>
      <rPr>
        <sz val="10.5"/>
        <rFont val="Calibri"/>
        <family val="1"/>
      </rPr>
      <t>A1807</t>
    </r>
  </si>
  <si>
    <r>
      <rPr>
        <sz val="10.5"/>
        <rFont val="Calibri"/>
        <family val="1"/>
      </rPr>
      <t>A1808</t>
    </r>
  </si>
  <si>
    <r>
      <rPr>
        <sz val="10.5"/>
        <rFont val="Calibri"/>
        <family val="1"/>
      </rPr>
      <t>A1809</t>
    </r>
  </si>
  <si>
    <r>
      <rPr>
        <sz val="10.5"/>
        <rFont val="Calibri"/>
        <family val="1"/>
      </rPr>
      <t>A1810</t>
    </r>
  </si>
  <si>
    <r>
      <rPr>
        <sz val="10.5"/>
        <rFont val="Calibri"/>
        <family val="1"/>
      </rPr>
      <t>A1901</t>
    </r>
  </si>
  <si>
    <r>
      <rPr>
        <sz val="10.5"/>
        <rFont val="Calibri"/>
        <family val="1"/>
      </rPr>
      <t>A1902</t>
    </r>
  </si>
  <si>
    <r>
      <rPr>
        <sz val="10.5"/>
        <rFont val="Calibri"/>
        <family val="1"/>
      </rPr>
      <t>A1903</t>
    </r>
  </si>
  <si>
    <r>
      <rPr>
        <sz val="10.5"/>
        <rFont val="Calibri"/>
        <family val="1"/>
      </rPr>
      <t>A1904</t>
    </r>
  </si>
  <si>
    <r>
      <rPr>
        <sz val="10.5"/>
        <rFont val="Calibri"/>
        <family val="1"/>
      </rPr>
      <t>A1905</t>
    </r>
  </si>
  <si>
    <r>
      <rPr>
        <sz val="10.5"/>
        <rFont val="Calibri"/>
        <family val="1"/>
      </rPr>
      <t>A1906</t>
    </r>
  </si>
  <si>
    <r>
      <rPr>
        <sz val="10.5"/>
        <rFont val="Calibri"/>
        <family val="1"/>
      </rPr>
      <t>A1907</t>
    </r>
  </si>
  <si>
    <r>
      <rPr>
        <sz val="10.5"/>
        <rFont val="Calibri"/>
        <family val="1"/>
      </rPr>
      <t>A1908</t>
    </r>
  </si>
  <si>
    <r>
      <rPr>
        <sz val="10.5"/>
        <rFont val="Calibri"/>
        <family val="1"/>
      </rPr>
      <t>A1909</t>
    </r>
  </si>
  <si>
    <r>
      <rPr>
        <sz val="10.5"/>
        <rFont val="Calibri"/>
        <family val="1"/>
      </rPr>
      <t>A1910</t>
    </r>
  </si>
  <si>
    <r>
      <rPr>
        <sz val="10.5"/>
        <rFont val="Calibri"/>
        <family val="1"/>
      </rPr>
      <t>B</t>
    </r>
  </si>
  <si>
    <r>
      <rPr>
        <sz val="10.5"/>
        <rFont val="Calibri"/>
        <family val="1"/>
      </rPr>
      <t>B101</t>
    </r>
  </si>
  <si>
    <r>
      <rPr>
        <sz val="10.5"/>
        <rFont val="Calibri"/>
        <family val="1"/>
      </rPr>
      <t>B102</t>
    </r>
  </si>
  <si>
    <r>
      <rPr>
        <sz val="10.5"/>
        <rFont val="Calibri"/>
        <family val="1"/>
      </rPr>
      <t>B103</t>
    </r>
  </si>
  <si>
    <r>
      <rPr>
        <sz val="10.5"/>
        <rFont val="Calibri"/>
        <family val="1"/>
      </rPr>
      <t>B104</t>
    </r>
  </si>
  <si>
    <r>
      <rPr>
        <sz val="10.5"/>
        <rFont val="Calibri"/>
        <family val="1"/>
      </rPr>
      <t>B105</t>
    </r>
  </si>
  <si>
    <r>
      <rPr>
        <sz val="10.5"/>
        <rFont val="Calibri"/>
        <family val="1"/>
      </rPr>
      <t>B106</t>
    </r>
  </si>
  <si>
    <r>
      <rPr>
        <sz val="10.5"/>
        <rFont val="Calibri"/>
        <family val="1"/>
      </rPr>
      <t>B107</t>
    </r>
  </si>
  <si>
    <r>
      <rPr>
        <sz val="10.5"/>
        <rFont val="Calibri"/>
        <family val="1"/>
      </rPr>
      <t>B108</t>
    </r>
  </si>
  <si>
    <r>
      <rPr>
        <sz val="10.5"/>
        <rFont val="Calibri"/>
        <family val="1"/>
      </rPr>
      <t>B109</t>
    </r>
  </si>
  <si>
    <r>
      <rPr>
        <sz val="10.5"/>
        <rFont val="Calibri"/>
        <family val="1"/>
      </rPr>
      <t>B110</t>
    </r>
  </si>
  <si>
    <r>
      <rPr>
        <sz val="10.5"/>
        <rFont val="Calibri"/>
        <family val="1"/>
      </rPr>
      <t>B111</t>
    </r>
  </si>
  <si>
    <r>
      <rPr>
        <sz val="10.5"/>
        <rFont val="Calibri"/>
        <family val="1"/>
      </rPr>
      <t>B112</t>
    </r>
  </si>
  <si>
    <r>
      <rPr>
        <sz val="10.5"/>
        <rFont val="Calibri"/>
        <family val="1"/>
      </rPr>
      <t>B201</t>
    </r>
  </si>
  <si>
    <r>
      <rPr>
        <sz val="10.5"/>
        <rFont val="Calibri"/>
        <family val="1"/>
      </rPr>
      <t>B202</t>
    </r>
  </si>
  <si>
    <r>
      <rPr>
        <sz val="10.5"/>
        <rFont val="Calibri"/>
        <family val="1"/>
      </rPr>
      <t>B203</t>
    </r>
  </si>
  <si>
    <r>
      <rPr>
        <sz val="10.5"/>
        <rFont val="Calibri"/>
        <family val="1"/>
      </rPr>
      <t>B204</t>
    </r>
  </si>
  <si>
    <r>
      <rPr>
        <sz val="10.5"/>
        <rFont val="Calibri"/>
        <family val="1"/>
      </rPr>
      <t>B205</t>
    </r>
  </si>
  <si>
    <r>
      <rPr>
        <sz val="10.5"/>
        <rFont val="Calibri"/>
        <family val="1"/>
      </rPr>
      <t>B206</t>
    </r>
  </si>
  <si>
    <r>
      <rPr>
        <sz val="10.5"/>
        <rFont val="Calibri"/>
        <family val="1"/>
      </rPr>
      <t>B207</t>
    </r>
  </si>
  <si>
    <r>
      <rPr>
        <sz val="10.5"/>
        <rFont val="Calibri"/>
        <family val="1"/>
      </rPr>
      <t>B208</t>
    </r>
  </si>
  <si>
    <r>
      <rPr>
        <sz val="10.5"/>
        <rFont val="Calibri"/>
        <family val="1"/>
      </rPr>
      <t>B209</t>
    </r>
  </si>
  <si>
    <r>
      <rPr>
        <sz val="10.5"/>
        <rFont val="Calibri"/>
        <family val="1"/>
      </rPr>
      <t>B210</t>
    </r>
  </si>
  <si>
    <r>
      <rPr>
        <sz val="10.5"/>
        <rFont val="Calibri"/>
        <family val="1"/>
      </rPr>
      <t>B211</t>
    </r>
  </si>
  <si>
    <r>
      <rPr>
        <sz val="10.5"/>
        <rFont val="Calibri"/>
        <family val="1"/>
      </rPr>
      <t>B212</t>
    </r>
  </si>
  <si>
    <r>
      <rPr>
        <sz val="10.5"/>
        <rFont val="Calibri"/>
        <family val="1"/>
      </rPr>
      <t>B301</t>
    </r>
  </si>
  <si>
    <r>
      <rPr>
        <sz val="10.5"/>
        <rFont val="Calibri"/>
        <family val="1"/>
      </rPr>
      <t>B302</t>
    </r>
  </si>
  <si>
    <r>
      <rPr>
        <sz val="10.5"/>
        <rFont val="Calibri"/>
        <family val="1"/>
      </rPr>
      <t>B303</t>
    </r>
  </si>
  <si>
    <r>
      <rPr>
        <sz val="10.5"/>
        <rFont val="Calibri"/>
        <family val="1"/>
      </rPr>
      <t>B304</t>
    </r>
  </si>
  <si>
    <r>
      <rPr>
        <sz val="10.5"/>
        <rFont val="Calibri"/>
        <family val="1"/>
      </rPr>
      <t>B305</t>
    </r>
  </si>
  <si>
    <r>
      <rPr>
        <sz val="10.5"/>
        <rFont val="Calibri"/>
        <family val="1"/>
      </rPr>
      <t>B306</t>
    </r>
  </si>
  <si>
    <r>
      <rPr>
        <sz val="10.5"/>
        <rFont val="Calibri"/>
        <family val="1"/>
      </rPr>
      <t>B307</t>
    </r>
  </si>
  <si>
    <r>
      <rPr>
        <sz val="10.5"/>
        <rFont val="Calibri"/>
        <family val="1"/>
      </rPr>
      <t>B308</t>
    </r>
  </si>
  <si>
    <r>
      <rPr>
        <sz val="10.5"/>
        <rFont val="Calibri"/>
        <family val="1"/>
      </rPr>
      <t>B309</t>
    </r>
  </si>
  <si>
    <r>
      <rPr>
        <sz val="10.5"/>
        <rFont val="Calibri"/>
        <family val="1"/>
      </rPr>
      <t>B310</t>
    </r>
  </si>
  <si>
    <r>
      <rPr>
        <sz val="10.5"/>
        <rFont val="Calibri"/>
        <family val="1"/>
      </rPr>
      <t>B311</t>
    </r>
  </si>
  <si>
    <r>
      <rPr>
        <sz val="10.5"/>
        <rFont val="Calibri"/>
        <family val="1"/>
      </rPr>
      <t>B312</t>
    </r>
  </si>
  <si>
    <r>
      <rPr>
        <sz val="10.5"/>
        <rFont val="Calibri"/>
        <family val="1"/>
      </rPr>
      <t>B401</t>
    </r>
  </si>
  <si>
    <r>
      <rPr>
        <sz val="10.5"/>
        <rFont val="Calibri"/>
        <family val="1"/>
      </rPr>
      <t>B402</t>
    </r>
  </si>
  <si>
    <r>
      <rPr>
        <sz val="10.5"/>
        <rFont val="Calibri"/>
        <family val="1"/>
      </rPr>
      <t>B403</t>
    </r>
  </si>
  <si>
    <r>
      <rPr>
        <sz val="10.5"/>
        <rFont val="Calibri"/>
        <family val="1"/>
      </rPr>
      <t>B404</t>
    </r>
  </si>
  <si>
    <r>
      <rPr>
        <sz val="10.5"/>
        <rFont val="Calibri"/>
        <family val="1"/>
      </rPr>
      <t>B405</t>
    </r>
  </si>
  <si>
    <r>
      <rPr>
        <sz val="10.5"/>
        <rFont val="Calibri"/>
        <family val="1"/>
      </rPr>
      <t>B406</t>
    </r>
  </si>
  <si>
    <r>
      <rPr>
        <sz val="10.5"/>
        <rFont val="Calibri"/>
        <family val="1"/>
      </rPr>
      <t>B407</t>
    </r>
  </si>
  <si>
    <r>
      <rPr>
        <sz val="10.5"/>
        <rFont val="Calibri"/>
        <family val="1"/>
      </rPr>
      <t>B408</t>
    </r>
  </si>
  <si>
    <r>
      <rPr>
        <sz val="10.5"/>
        <rFont val="Calibri"/>
        <family val="1"/>
      </rPr>
      <t>B409</t>
    </r>
  </si>
  <si>
    <r>
      <rPr>
        <sz val="10.5"/>
        <rFont val="Calibri"/>
        <family val="1"/>
      </rPr>
      <t>B410</t>
    </r>
  </si>
  <si>
    <r>
      <rPr>
        <sz val="10.5"/>
        <rFont val="Calibri"/>
        <family val="1"/>
      </rPr>
      <t>B411</t>
    </r>
  </si>
  <si>
    <r>
      <rPr>
        <sz val="10.5"/>
        <rFont val="Calibri"/>
        <family val="1"/>
      </rPr>
      <t>B412</t>
    </r>
  </si>
  <si>
    <r>
      <rPr>
        <sz val="10.5"/>
        <rFont val="Calibri"/>
        <family val="1"/>
      </rPr>
      <t>B501</t>
    </r>
  </si>
  <si>
    <r>
      <rPr>
        <sz val="10.5"/>
        <rFont val="Calibri"/>
        <family val="1"/>
      </rPr>
      <t>B502</t>
    </r>
  </si>
  <si>
    <r>
      <rPr>
        <sz val="10.5"/>
        <rFont val="Calibri"/>
        <family val="1"/>
      </rPr>
      <t>B503</t>
    </r>
  </si>
  <si>
    <r>
      <rPr>
        <sz val="10.5"/>
        <rFont val="Calibri"/>
        <family val="1"/>
      </rPr>
      <t>B504</t>
    </r>
  </si>
  <si>
    <r>
      <rPr>
        <sz val="10.5"/>
        <rFont val="Calibri"/>
        <family val="1"/>
      </rPr>
      <t>B505</t>
    </r>
  </si>
  <si>
    <r>
      <rPr>
        <sz val="10.5"/>
        <rFont val="Calibri"/>
        <family val="1"/>
      </rPr>
      <t>B506</t>
    </r>
  </si>
  <si>
    <r>
      <rPr>
        <sz val="10.5"/>
        <rFont val="Calibri"/>
        <family val="1"/>
      </rPr>
      <t>B507</t>
    </r>
  </si>
  <si>
    <r>
      <rPr>
        <sz val="10.5"/>
        <rFont val="Calibri"/>
        <family val="1"/>
      </rPr>
      <t>B508</t>
    </r>
  </si>
  <si>
    <r>
      <rPr>
        <sz val="10.5"/>
        <rFont val="Calibri"/>
        <family val="1"/>
      </rPr>
      <t>B509</t>
    </r>
  </si>
  <si>
    <r>
      <rPr>
        <sz val="10.5"/>
        <rFont val="Calibri"/>
        <family val="1"/>
      </rPr>
      <t>B510</t>
    </r>
  </si>
  <si>
    <r>
      <rPr>
        <sz val="10.5"/>
        <rFont val="Calibri"/>
        <family val="1"/>
      </rPr>
      <t>B511</t>
    </r>
  </si>
  <si>
    <r>
      <rPr>
        <sz val="10.5"/>
        <rFont val="Calibri"/>
        <family val="1"/>
      </rPr>
      <t>B512</t>
    </r>
  </si>
  <si>
    <r>
      <rPr>
        <sz val="10.5"/>
        <rFont val="Calibri"/>
        <family val="1"/>
      </rPr>
      <t>B601</t>
    </r>
  </si>
  <si>
    <r>
      <rPr>
        <sz val="10.5"/>
        <rFont val="Calibri"/>
        <family val="1"/>
      </rPr>
      <t>B602</t>
    </r>
  </si>
  <si>
    <r>
      <rPr>
        <sz val="10.5"/>
        <rFont val="Calibri"/>
        <family val="1"/>
      </rPr>
      <t>B603</t>
    </r>
  </si>
  <si>
    <r>
      <rPr>
        <sz val="10.5"/>
        <rFont val="Calibri"/>
        <family val="1"/>
      </rPr>
      <t>B604</t>
    </r>
  </si>
  <si>
    <r>
      <rPr>
        <sz val="10.5"/>
        <rFont val="Calibri"/>
        <family val="1"/>
      </rPr>
      <t>B605</t>
    </r>
  </si>
  <si>
    <r>
      <rPr>
        <sz val="10.5"/>
        <rFont val="Calibri"/>
        <family val="1"/>
      </rPr>
      <t>B606</t>
    </r>
  </si>
  <si>
    <r>
      <rPr>
        <sz val="10.5"/>
        <rFont val="Calibri"/>
        <family val="1"/>
      </rPr>
      <t>B607</t>
    </r>
  </si>
  <si>
    <r>
      <rPr>
        <sz val="10.5"/>
        <rFont val="Calibri"/>
        <family val="1"/>
      </rPr>
      <t>B608</t>
    </r>
  </si>
  <si>
    <r>
      <rPr>
        <sz val="10.5"/>
        <rFont val="Calibri"/>
        <family val="1"/>
      </rPr>
      <t>B609</t>
    </r>
  </si>
  <si>
    <r>
      <rPr>
        <sz val="10.5"/>
        <rFont val="Calibri"/>
        <family val="1"/>
      </rPr>
      <t>B610</t>
    </r>
  </si>
  <si>
    <r>
      <rPr>
        <sz val="10.5"/>
        <rFont val="Calibri"/>
        <family val="1"/>
      </rPr>
      <t>B611</t>
    </r>
  </si>
  <si>
    <r>
      <rPr>
        <sz val="10.5"/>
        <rFont val="Calibri"/>
        <family val="1"/>
      </rPr>
      <t>B612</t>
    </r>
  </si>
  <si>
    <r>
      <rPr>
        <sz val="10.5"/>
        <rFont val="Calibri"/>
        <family val="1"/>
      </rPr>
      <t>B701</t>
    </r>
  </si>
  <si>
    <r>
      <rPr>
        <sz val="10.5"/>
        <rFont val="Calibri"/>
        <family val="1"/>
      </rPr>
      <t>B702</t>
    </r>
  </si>
  <si>
    <r>
      <rPr>
        <sz val="10.5"/>
        <rFont val="Calibri"/>
        <family val="1"/>
      </rPr>
      <t>B703</t>
    </r>
  </si>
  <si>
    <r>
      <rPr>
        <sz val="10.5"/>
        <rFont val="Calibri"/>
        <family val="1"/>
      </rPr>
      <t>B704</t>
    </r>
  </si>
  <si>
    <r>
      <rPr>
        <sz val="10.5"/>
        <rFont val="Calibri"/>
        <family val="1"/>
      </rPr>
      <t>B705</t>
    </r>
  </si>
  <si>
    <r>
      <rPr>
        <sz val="10.5"/>
        <rFont val="Calibri"/>
        <family val="1"/>
      </rPr>
      <t>B706</t>
    </r>
  </si>
  <si>
    <r>
      <rPr>
        <sz val="10.5"/>
        <rFont val="Calibri"/>
        <family val="1"/>
      </rPr>
      <t>B707</t>
    </r>
  </si>
  <si>
    <r>
      <rPr>
        <sz val="10.5"/>
        <rFont val="Calibri"/>
        <family val="1"/>
      </rPr>
      <t>B708</t>
    </r>
  </si>
  <si>
    <r>
      <rPr>
        <sz val="10.5"/>
        <rFont val="Calibri"/>
        <family val="1"/>
      </rPr>
      <t>B709</t>
    </r>
  </si>
  <si>
    <r>
      <rPr>
        <sz val="10.5"/>
        <rFont val="Calibri"/>
        <family val="1"/>
      </rPr>
      <t>B710</t>
    </r>
  </si>
  <si>
    <r>
      <rPr>
        <sz val="10.5"/>
        <rFont val="Calibri"/>
        <family val="1"/>
      </rPr>
      <t>B711</t>
    </r>
  </si>
  <si>
    <r>
      <rPr>
        <sz val="10.5"/>
        <rFont val="Calibri"/>
        <family val="1"/>
      </rPr>
      <t>B712</t>
    </r>
  </si>
  <si>
    <r>
      <rPr>
        <sz val="10.5"/>
        <rFont val="Calibri"/>
        <family val="1"/>
      </rPr>
      <t>B801</t>
    </r>
  </si>
  <si>
    <r>
      <rPr>
        <sz val="10.5"/>
        <rFont val="Calibri"/>
        <family val="1"/>
      </rPr>
      <t>B802</t>
    </r>
  </si>
  <si>
    <r>
      <rPr>
        <sz val="10.5"/>
        <rFont val="Calibri"/>
        <family val="1"/>
      </rPr>
      <t>B803</t>
    </r>
  </si>
  <si>
    <r>
      <rPr>
        <sz val="10.5"/>
        <rFont val="Calibri"/>
        <family val="1"/>
      </rPr>
      <t>B804</t>
    </r>
  </si>
  <si>
    <r>
      <rPr>
        <sz val="10.5"/>
        <rFont val="Calibri"/>
        <family val="1"/>
      </rPr>
      <t>B805</t>
    </r>
  </si>
  <si>
    <r>
      <rPr>
        <sz val="10.5"/>
        <rFont val="Calibri"/>
        <family val="1"/>
      </rPr>
      <t>B806</t>
    </r>
  </si>
  <si>
    <r>
      <rPr>
        <sz val="10.5"/>
        <rFont val="Calibri"/>
        <family val="1"/>
      </rPr>
      <t>B807</t>
    </r>
  </si>
  <si>
    <r>
      <rPr>
        <sz val="10.5"/>
        <rFont val="Calibri"/>
        <family val="1"/>
      </rPr>
      <t>B808</t>
    </r>
  </si>
  <si>
    <r>
      <rPr>
        <sz val="10.5"/>
        <rFont val="Calibri"/>
        <family val="1"/>
      </rPr>
      <t>B809</t>
    </r>
  </si>
  <si>
    <r>
      <rPr>
        <sz val="10.5"/>
        <rFont val="Calibri"/>
        <family val="1"/>
      </rPr>
      <t>B810</t>
    </r>
  </si>
  <si>
    <r>
      <rPr>
        <sz val="10.5"/>
        <rFont val="Calibri"/>
        <family val="1"/>
      </rPr>
      <t>B811</t>
    </r>
  </si>
  <si>
    <r>
      <rPr>
        <sz val="10.5"/>
        <rFont val="Calibri"/>
        <family val="1"/>
      </rPr>
      <t>B812</t>
    </r>
  </si>
  <si>
    <r>
      <rPr>
        <sz val="10.5"/>
        <rFont val="Calibri"/>
        <family val="1"/>
      </rPr>
      <t>B901</t>
    </r>
  </si>
  <si>
    <r>
      <rPr>
        <sz val="10.5"/>
        <rFont val="Calibri"/>
        <family val="1"/>
      </rPr>
      <t>B902</t>
    </r>
  </si>
  <si>
    <r>
      <rPr>
        <sz val="10.5"/>
        <rFont val="Calibri"/>
        <family val="1"/>
      </rPr>
      <t>B903</t>
    </r>
  </si>
  <si>
    <r>
      <rPr>
        <sz val="10.5"/>
        <rFont val="Calibri"/>
        <family val="1"/>
      </rPr>
      <t>B904</t>
    </r>
  </si>
  <si>
    <r>
      <rPr>
        <sz val="10.5"/>
        <rFont val="Calibri"/>
        <family val="1"/>
      </rPr>
      <t>B905</t>
    </r>
  </si>
  <si>
    <r>
      <rPr>
        <sz val="10.5"/>
        <rFont val="Calibri"/>
        <family val="1"/>
      </rPr>
      <t>B906</t>
    </r>
  </si>
  <si>
    <r>
      <rPr>
        <sz val="10.5"/>
        <rFont val="Calibri"/>
        <family val="1"/>
      </rPr>
      <t>B907</t>
    </r>
  </si>
  <si>
    <r>
      <rPr>
        <sz val="10.5"/>
        <rFont val="Calibri"/>
        <family val="1"/>
      </rPr>
      <t>B908</t>
    </r>
  </si>
  <si>
    <r>
      <rPr>
        <sz val="10.5"/>
        <rFont val="Calibri"/>
        <family val="1"/>
      </rPr>
      <t>B909</t>
    </r>
  </si>
  <si>
    <r>
      <rPr>
        <sz val="10.5"/>
        <rFont val="Calibri"/>
        <family val="1"/>
      </rPr>
      <t>B910</t>
    </r>
  </si>
  <si>
    <r>
      <rPr>
        <sz val="10.5"/>
        <rFont val="Calibri"/>
        <family val="1"/>
      </rPr>
      <t>B911</t>
    </r>
  </si>
  <si>
    <r>
      <rPr>
        <sz val="10.5"/>
        <rFont val="Calibri"/>
        <family val="1"/>
      </rPr>
      <t>B912</t>
    </r>
  </si>
  <si>
    <r>
      <rPr>
        <sz val="10.5"/>
        <rFont val="Calibri"/>
        <family val="1"/>
      </rPr>
      <t>B1001</t>
    </r>
  </si>
  <si>
    <r>
      <rPr>
        <sz val="10.5"/>
        <rFont val="Calibri"/>
        <family val="1"/>
      </rPr>
      <t>B1002</t>
    </r>
  </si>
  <si>
    <r>
      <rPr>
        <sz val="10.5"/>
        <rFont val="Calibri"/>
        <family val="1"/>
      </rPr>
      <t>B1003</t>
    </r>
  </si>
  <si>
    <r>
      <rPr>
        <sz val="10.5"/>
        <rFont val="Calibri"/>
        <family val="1"/>
      </rPr>
      <t>B1004</t>
    </r>
  </si>
  <si>
    <r>
      <rPr>
        <sz val="10.5"/>
        <rFont val="Calibri"/>
        <family val="1"/>
      </rPr>
      <t>B1005</t>
    </r>
  </si>
  <si>
    <r>
      <rPr>
        <sz val="10.5"/>
        <rFont val="Calibri"/>
        <family val="1"/>
      </rPr>
      <t>B1006</t>
    </r>
  </si>
  <si>
    <r>
      <rPr>
        <sz val="10.5"/>
        <rFont val="Calibri"/>
        <family val="1"/>
      </rPr>
      <t>B1007</t>
    </r>
  </si>
  <si>
    <r>
      <rPr>
        <sz val="10.5"/>
        <rFont val="Calibri"/>
        <family val="1"/>
      </rPr>
      <t>B1008</t>
    </r>
  </si>
  <si>
    <r>
      <rPr>
        <sz val="10.5"/>
        <rFont val="Calibri"/>
        <family val="1"/>
      </rPr>
      <t>B1009</t>
    </r>
  </si>
  <si>
    <r>
      <rPr>
        <sz val="10.5"/>
        <rFont val="Calibri"/>
        <family val="1"/>
      </rPr>
      <t>B1010</t>
    </r>
  </si>
  <si>
    <r>
      <rPr>
        <sz val="10.5"/>
        <rFont val="Calibri"/>
        <family val="1"/>
      </rPr>
      <t>B1011</t>
    </r>
  </si>
  <si>
    <r>
      <rPr>
        <sz val="10.5"/>
        <rFont val="Calibri"/>
        <family val="1"/>
      </rPr>
      <t>B1012</t>
    </r>
  </si>
  <si>
    <r>
      <rPr>
        <sz val="10.5"/>
        <rFont val="Calibri"/>
        <family val="1"/>
      </rPr>
      <t>B1101</t>
    </r>
  </si>
  <si>
    <r>
      <rPr>
        <sz val="10.5"/>
        <rFont val="Calibri"/>
        <family val="1"/>
      </rPr>
      <t>B1102</t>
    </r>
  </si>
  <si>
    <r>
      <rPr>
        <sz val="10.5"/>
        <rFont val="Calibri"/>
        <family val="1"/>
      </rPr>
      <t>B1103</t>
    </r>
  </si>
  <si>
    <r>
      <rPr>
        <sz val="10.5"/>
        <rFont val="Calibri"/>
        <family val="1"/>
      </rPr>
      <t>B1104</t>
    </r>
  </si>
  <si>
    <r>
      <rPr>
        <sz val="10.5"/>
        <rFont val="Calibri"/>
        <family val="1"/>
      </rPr>
      <t>B1105</t>
    </r>
  </si>
  <si>
    <r>
      <rPr>
        <sz val="10.5"/>
        <rFont val="Calibri"/>
        <family val="1"/>
      </rPr>
      <t>B1106</t>
    </r>
  </si>
  <si>
    <r>
      <rPr>
        <sz val="10.5"/>
        <rFont val="Calibri"/>
        <family val="1"/>
      </rPr>
      <t>B1107</t>
    </r>
  </si>
  <si>
    <r>
      <rPr>
        <sz val="10.5"/>
        <rFont val="Calibri"/>
        <family val="1"/>
      </rPr>
      <t>B1108</t>
    </r>
  </si>
  <si>
    <r>
      <rPr>
        <sz val="10.5"/>
        <rFont val="Calibri"/>
        <family val="1"/>
      </rPr>
      <t>B1109</t>
    </r>
  </si>
  <si>
    <r>
      <rPr>
        <sz val="10.5"/>
        <rFont val="Calibri"/>
        <family val="1"/>
      </rPr>
      <t>B1110</t>
    </r>
  </si>
  <si>
    <r>
      <rPr>
        <sz val="10.5"/>
        <rFont val="Calibri"/>
        <family val="1"/>
      </rPr>
      <t>B1111</t>
    </r>
  </si>
  <si>
    <r>
      <rPr>
        <sz val="10.5"/>
        <rFont val="Calibri"/>
        <family val="1"/>
      </rPr>
      <t>B1112</t>
    </r>
  </si>
  <si>
    <r>
      <rPr>
        <sz val="10.5"/>
        <rFont val="Calibri"/>
        <family val="1"/>
      </rPr>
      <t>B1201</t>
    </r>
  </si>
  <si>
    <r>
      <rPr>
        <sz val="10.5"/>
        <rFont val="Calibri"/>
        <family val="1"/>
      </rPr>
      <t>B1202</t>
    </r>
  </si>
  <si>
    <r>
      <rPr>
        <sz val="10.5"/>
        <rFont val="Calibri"/>
        <family val="1"/>
      </rPr>
      <t>B1203</t>
    </r>
  </si>
  <si>
    <r>
      <rPr>
        <sz val="10.5"/>
        <rFont val="Calibri"/>
        <family val="1"/>
      </rPr>
      <t>B1204</t>
    </r>
  </si>
  <si>
    <r>
      <rPr>
        <sz val="10.5"/>
        <rFont val="Calibri"/>
        <family val="1"/>
      </rPr>
      <t>B1205</t>
    </r>
  </si>
  <si>
    <r>
      <rPr>
        <sz val="10.5"/>
        <rFont val="Calibri"/>
        <family val="1"/>
      </rPr>
      <t>B1206</t>
    </r>
  </si>
  <si>
    <r>
      <rPr>
        <sz val="10.5"/>
        <rFont val="Calibri"/>
        <family val="1"/>
      </rPr>
      <t>B1207</t>
    </r>
  </si>
  <si>
    <r>
      <rPr>
        <sz val="10.5"/>
        <rFont val="Calibri"/>
        <family val="1"/>
      </rPr>
      <t>B1208</t>
    </r>
  </si>
  <si>
    <r>
      <rPr>
        <sz val="10.5"/>
        <rFont val="Calibri"/>
        <family val="1"/>
      </rPr>
      <t>B1209</t>
    </r>
  </si>
  <si>
    <r>
      <rPr>
        <sz val="10.5"/>
        <rFont val="Calibri"/>
        <family val="1"/>
      </rPr>
      <t>B1210</t>
    </r>
  </si>
  <si>
    <r>
      <rPr>
        <sz val="10.5"/>
        <rFont val="Calibri"/>
        <family val="1"/>
      </rPr>
      <t>B1211</t>
    </r>
  </si>
  <si>
    <r>
      <rPr>
        <sz val="10.5"/>
        <rFont val="Calibri"/>
        <family val="1"/>
      </rPr>
      <t>B1212</t>
    </r>
  </si>
  <si>
    <r>
      <rPr>
        <sz val="10.5"/>
        <rFont val="Calibri"/>
        <family val="1"/>
      </rPr>
      <t>B1301</t>
    </r>
  </si>
  <si>
    <r>
      <rPr>
        <sz val="10.5"/>
        <rFont val="Calibri"/>
        <family val="1"/>
      </rPr>
      <t>B1302</t>
    </r>
  </si>
  <si>
    <r>
      <rPr>
        <sz val="10.5"/>
        <rFont val="Calibri"/>
        <family val="1"/>
      </rPr>
      <t>B1303</t>
    </r>
  </si>
  <si>
    <r>
      <rPr>
        <sz val="10.5"/>
        <rFont val="Calibri"/>
        <family val="1"/>
      </rPr>
      <t>B1304</t>
    </r>
  </si>
  <si>
    <r>
      <rPr>
        <sz val="10.5"/>
        <rFont val="Calibri"/>
        <family val="1"/>
      </rPr>
      <t>B1305</t>
    </r>
  </si>
  <si>
    <r>
      <rPr>
        <sz val="10.5"/>
        <rFont val="Calibri"/>
        <family val="1"/>
      </rPr>
      <t>B1306</t>
    </r>
  </si>
  <si>
    <r>
      <rPr>
        <sz val="10.5"/>
        <rFont val="Calibri"/>
        <family val="1"/>
      </rPr>
      <t>B1307</t>
    </r>
  </si>
  <si>
    <r>
      <rPr>
        <sz val="10.5"/>
        <rFont val="Calibri"/>
        <family val="1"/>
      </rPr>
      <t>B1308</t>
    </r>
  </si>
  <si>
    <r>
      <rPr>
        <sz val="10.5"/>
        <rFont val="Calibri"/>
        <family val="1"/>
      </rPr>
      <t>B1309</t>
    </r>
  </si>
  <si>
    <r>
      <rPr>
        <sz val="10.5"/>
        <rFont val="Calibri"/>
        <family val="1"/>
      </rPr>
      <t>B1310</t>
    </r>
  </si>
  <si>
    <r>
      <rPr>
        <sz val="10.5"/>
        <rFont val="Calibri"/>
        <family val="1"/>
      </rPr>
      <t>B1311</t>
    </r>
  </si>
  <si>
    <r>
      <rPr>
        <sz val="10.5"/>
        <rFont val="Calibri"/>
        <family val="1"/>
      </rPr>
      <t>B1312</t>
    </r>
  </si>
  <si>
    <r>
      <rPr>
        <sz val="10.5"/>
        <rFont val="Calibri"/>
        <family val="1"/>
      </rPr>
      <t>B1401</t>
    </r>
  </si>
  <si>
    <r>
      <rPr>
        <sz val="10.5"/>
        <rFont val="Calibri"/>
        <family val="1"/>
      </rPr>
      <t>B1402</t>
    </r>
  </si>
  <si>
    <r>
      <rPr>
        <sz val="10.5"/>
        <rFont val="Calibri"/>
        <family val="1"/>
      </rPr>
      <t>B1403</t>
    </r>
  </si>
  <si>
    <r>
      <rPr>
        <sz val="10.5"/>
        <rFont val="Calibri"/>
        <family val="1"/>
      </rPr>
      <t>B1404</t>
    </r>
  </si>
  <si>
    <r>
      <rPr>
        <sz val="10.5"/>
        <rFont val="Calibri"/>
        <family val="1"/>
      </rPr>
      <t>B1405</t>
    </r>
  </si>
  <si>
    <r>
      <rPr>
        <sz val="10.5"/>
        <rFont val="Calibri"/>
        <family val="1"/>
      </rPr>
      <t>B1406</t>
    </r>
  </si>
  <si>
    <r>
      <rPr>
        <sz val="10.5"/>
        <rFont val="Calibri"/>
        <family val="1"/>
      </rPr>
      <t>B1407</t>
    </r>
  </si>
  <si>
    <r>
      <rPr>
        <sz val="10.5"/>
        <rFont val="Calibri"/>
        <family val="1"/>
      </rPr>
      <t>B1408</t>
    </r>
  </si>
  <si>
    <r>
      <rPr>
        <sz val="10.5"/>
        <rFont val="Calibri"/>
        <family val="1"/>
      </rPr>
      <t>B1409</t>
    </r>
  </si>
  <si>
    <r>
      <rPr>
        <sz val="10.5"/>
        <rFont val="Calibri"/>
        <family val="1"/>
      </rPr>
      <t>B1410</t>
    </r>
  </si>
  <si>
    <r>
      <rPr>
        <sz val="10.5"/>
        <rFont val="Calibri"/>
        <family val="1"/>
      </rPr>
      <t>B1411</t>
    </r>
  </si>
  <si>
    <r>
      <rPr>
        <sz val="10.5"/>
        <rFont val="Calibri"/>
        <family val="1"/>
      </rPr>
      <t>B1412</t>
    </r>
  </si>
  <si>
    <r>
      <rPr>
        <sz val="10.5"/>
        <rFont val="Calibri"/>
        <family val="1"/>
      </rPr>
      <t>B1501</t>
    </r>
  </si>
  <si>
    <r>
      <rPr>
        <sz val="10.5"/>
        <rFont val="Calibri"/>
        <family val="1"/>
      </rPr>
      <t>B1502</t>
    </r>
  </si>
  <si>
    <r>
      <rPr>
        <sz val="10.5"/>
        <rFont val="Calibri"/>
        <family val="1"/>
      </rPr>
      <t>B1503</t>
    </r>
  </si>
  <si>
    <r>
      <rPr>
        <sz val="10.5"/>
        <rFont val="Calibri"/>
        <family val="1"/>
      </rPr>
      <t>B1504</t>
    </r>
  </si>
  <si>
    <r>
      <rPr>
        <sz val="10.5"/>
        <rFont val="Calibri"/>
        <family val="1"/>
      </rPr>
      <t>B1505</t>
    </r>
  </si>
  <si>
    <r>
      <rPr>
        <sz val="10.5"/>
        <rFont val="Calibri"/>
        <family val="1"/>
      </rPr>
      <t>B1506</t>
    </r>
  </si>
  <si>
    <r>
      <rPr>
        <sz val="10.5"/>
        <rFont val="Calibri"/>
        <family val="1"/>
      </rPr>
      <t>B1507</t>
    </r>
  </si>
  <si>
    <r>
      <rPr>
        <sz val="10.5"/>
        <rFont val="Calibri"/>
        <family val="1"/>
      </rPr>
      <t>B1508</t>
    </r>
  </si>
  <si>
    <r>
      <rPr>
        <sz val="10.5"/>
        <rFont val="Calibri"/>
        <family val="1"/>
      </rPr>
      <t>B1509</t>
    </r>
  </si>
  <si>
    <r>
      <rPr>
        <sz val="10.5"/>
        <rFont val="Calibri"/>
        <family val="1"/>
      </rPr>
      <t>B1510</t>
    </r>
  </si>
  <si>
    <r>
      <rPr>
        <sz val="10.5"/>
        <rFont val="Calibri"/>
        <family val="1"/>
      </rPr>
      <t>B1511</t>
    </r>
  </si>
  <si>
    <r>
      <rPr>
        <sz val="10.5"/>
        <rFont val="Calibri"/>
        <family val="1"/>
      </rPr>
      <t>B1512</t>
    </r>
  </si>
  <si>
    <r>
      <rPr>
        <sz val="10.5"/>
        <rFont val="Calibri"/>
        <family val="1"/>
      </rPr>
      <t>C</t>
    </r>
  </si>
  <si>
    <r>
      <rPr>
        <sz val="10.5"/>
        <rFont val="Calibri"/>
        <family val="1"/>
      </rPr>
      <t>C101</t>
    </r>
  </si>
  <si>
    <r>
      <rPr>
        <sz val="10.5"/>
        <rFont val="Calibri"/>
        <family val="1"/>
      </rPr>
      <t>C102</t>
    </r>
  </si>
  <si>
    <r>
      <rPr>
        <sz val="10.5"/>
        <rFont val="Calibri"/>
        <family val="1"/>
      </rPr>
      <t>C103</t>
    </r>
  </si>
  <si>
    <r>
      <rPr>
        <sz val="10.5"/>
        <rFont val="Calibri"/>
        <family val="1"/>
      </rPr>
      <t>C104</t>
    </r>
  </si>
  <si>
    <r>
      <rPr>
        <sz val="10.5"/>
        <rFont val="Calibri"/>
        <family val="1"/>
      </rPr>
      <t>C105</t>
    </r>
  </si>
  <si>
    <r>
      <rPr>
        <sz val="10.5"/>
        <rFont val="Calibri"/>
        <family val="1"/>
      </rPr>
      <t>C106</t>
    </r>
  </si>
  <si>
    <r>
      <rPr>
        <sz val="10.5"/>
        <rFont val="Calibri"/>
        <family val="1"/>
      </rPr>
      <t>C107</t>
    </r>
  </si>
  <si>
    <r>
      <rPr>
        <sz val="10.5"/>
        <rFont val="Calibri"/>
        <family val="1"/>
      </rPr>
      <t>C108</t>
    </r>
  </si>
  <si>
    <r>
      <rPr>
        <sz val="10.5"/>
        <rFont val="Calibri"/>
        <family val="1"/>
      </rPr>
      <t>C201</t>
    </r>
  </si>
  <si>
    <r>
      <rPr>
        <sz val="10.5"/>
        <rFont val="Calibri"/>
        <family val="1"/>
      </rPr>
      <t>C202</t>
    </r>
  </si>
  <si>
    <r>
      <rPr>
        <sz val="10.5"/>
        <rFont val="Calibri"/>
        <family val="1"/>
      </rPr>
      <t>C203</t>
    </r>
  </si>
  <si>
    <r>
      <rPr>
        <sz val="10.5"/>
        <rFont val="Calibri"/>
        <family val="1"/>
      </rPr>
      <t>C204</t>
    </r>
  </si>
  <si>
    <r>
      <rPr>
        <sz val="10.5"/>
        <rFont val="Calibri"/>
        <family val="1"/>
      </rPr>
      <t>C205</t>
    </r>
  </si>
  <si>
    <r>
      <rPr>
        <sz val="10.5"/>
        <rFont val="Calibri"/>
        <family val="1"/>
      </rPr>
      <t>C206</t>
    </r>
  </si>
  <si>
    <r>
      <rPr>
        <sz val="10.5"/>
        <rFont val="Calibri"/>
        <family val="1"/>
      </rPr>
      <t>C207</t>
    </r>
  </si>
  <si>
    <r>
      <rPr>
        <sz val="10.5"/>
        <rFont val="Calibri"/>
        <family val="1"/>
      </rPr>
      <t>C208</t>
    </r>
  </si>
  <si>
    <r>
      <rPr>
        <sz val="10.5"/>
        <rFont val="Calibri"/>
        <family val="1"/>
      </rPr>
      <t>C301</t>
    </r>
  </si>
  <si>
    <r>
      <rPr>
        <sz val="10.5"/>
        <rFont val="Calibri"/>
        <family val="1"/>
      </rPr>
      <t>C302</t>
    </r>
  </si>
  <si>
    <r>
      <rPr>
        <sz val="10.5"/>
        <rFont val="Calibri"/>
        <family val="1"/>
      </rPr>
      <t>C303</t>
    </r>
  </si>
  <si>
    <r>
      <rPr>
        <sz val="10.5"/>
        <rFont val="Calibri"/>
        <family val="1"/>
      </rPr>
      <t>C304</t>
    </r>
  </si>
  <si>
    <r>
      <rPr>
        <sz val="10.5"/>
        <rFont val="Calibri"/>
        <family val="1"/>
      </rPr>
      <t>C305</t>
    </r>
  </si>
  <si>
    <r>
      <rPr>
        <sz val="10.5"/>
        <rFont val="Calibri"/>
        <family val="1"/>
      </rPr>
      <t>C306</t>
    </r>
  </si>
  <si>
    <r>
      <rPr>
        <sz val="10.5"/>
        <rFont val="Calibri"/>
        <family val="1"/>
      </rPr>
      <t>C307</t>
    </r>
  </si>
  <si>
    <r>
      <rPr>
        <sz val="10.5"/>
        <rFont val="Calibri"/>
        <family val="1"/>
      </rPr>
      <t>C308</t>
    </r>
  </si>
  <si>
    <r>
      <rPr>
        <sz val="10.5"/>
        <rFont val="Calibri"/>
        <family val="1"/>
      </rPr>
      <t>C401</t>
    </r>
  </si>
  <si>
    <r>
      <rPr>
        <sz val="10.5"/>
        <rFont val="Calibri"/>
        <family val="1"/>
      </rPr>
      <t>C402</t>
    </r>
  </si>
  <si>
    <r>
      <rPr>
        <sz val="10.5"/>
        <rFont val="Calibri"/>
        <family val="1"/>
      </rPr>
      <t>C403</t>
    </r>
  </si>
  <si>
    <r>
      <rPr>
        <sz val="10.5"/>
        <rFont val="Calibri"/>
        <family val="1"/>
      </rPr>
      <t>C404</t>
    </r>
  </si>
  <si>
    <r>
      <rPr>
        <sz val="10.5"/>
        <rFont val="Calibri"/>
        <family val="1"/>
      </rPr>
      <t>C405</t>
    </r>
  </si>
  <si>
    <r>
      <rPr>
        <sz val="10.5"/>
        <rFont val="Calibri"/>
        <family val="1"/>
      </rPr>
      <t>C406</t>
    </r>
  </si>
  <si>
    <r>
      <rPr>
        <sz val="10.5"/>
        <rFont val="Calibri"/>
        <family val="1"/>
      </rPr>
      <t>C407</t>
    </r>
  </si>
  <si>
    <r>
      <rPr>
        <sz val="10.5"/>
        <rFont val="Calibri"/>
        <family val="1"/>
      </rPr>
      <t>C408</t>
    </r>
  </si>
  <si>
    <r>
      <rPr>
        <sz val="10.5"/>
        <rFont val="Calibri"/>
        <family val="1"/>
      </rPr>
      <t>C501</t>
    </r>
  </si>
  <si>
    <r>
      <rPr>
        <sz val="10.5"/>
        <rFont val="Calibri"/>
        <family val="1"/>
      </rPr>
      <t>C502</t>
    </r>
  </si>
  <si>
    <r>
      <rPr>
        <sz val="10.5"/>
        <rFont val="Calibri"/>
        <family val="1"/>
      </rPr>
      <t>C503</t>
    </r>
  </si>
  <si>
    <r>
      <rPr>
        <sz val="10.5"/>
        <rFont val="Calibri"/>
        <family val="1"/>
      </rPr>
      <t>C504</t>
    </r>
  </si>
  <si>
    <r>
      <rPr>
        <sz val="10.5"/>
        <rFont val="Calibri"/>
        <family val="1"/>
      </rPr>
      <t>C505</t>
    </r>
  </si>
  <si>
    <r>
      <rPr>
        <sz val="10.5"/>
        <rFont val="Calibri"/>
        <family val="1"/>
      </rPr>
      <t>C506</t>
    </r>
  </si>
  <si>
    <r>
      <rPr>
        <sz val="10.5"/>
        <rFont val="Calibri"/>
        <family val="1"/>
      </rPr>
      <t>C507</t>
    </r>
  </si>
  <si>
    <r>
      <rPr>
        <sz val="10.5"/>
        <rFont val="Calibri"/>
        <family val="1"/>
      </rPr>
      <t>C508</t>
    </r>
  </si>
  <si>
    <r>
      <rPr>
        <sz val="10.5"/>
        <rFont val="Calibri"/>
        <family val="1"/>
      </rPr>
      <t>C601</t>
    </r>
  </si>
  <si>
    <r>
      <rPr>
        <sz val="10.5"/>
        <rFont val="Calibri"/>
        <family val="1"/>
      </rPr>
      <t>C602</t>
    </r>
  </si>
  <si>
    <r>
      <rPr>
        <sz val="10.5"/>
        <rFont val="Calibri"/>
        <family val="1"/>
      </rPr>
      <t>C603</t>
    </r>
  </si>
  <si>
    <r>
      <rPr>
        <sz val="10.5"/>
        <rFont val="Calibri"/>
        <family val="1"/>
      </rPr>
      <t>C604</t>
    </r>
  </si>
  <si>
    <r>
      <rPr>
        <sz val="10.5"/>
        <rFont val="Calibri"/>
        <family val="1"/>
      </rPr>
      <t>C605</t>
    </r>
  </si>
  <si>
    <r>
      <rPr>
        <sz val="10.5"/>
        <rFont val="Calibri"/>
        <family val="1"/>
      </rPr>
      <t>C606</t>
    </r>
  </si>
  <si>
    <r>
      <rPr>
        <sz val="10.5"/>
        <rFont val="Calibri"/>
        <family val="1"/>
      </rPr>
      <t>C607</t>
    </r>
  </si>
  <si>
    <r>
      <rPr>
        <sz val="10.5"/>
        <rFont val="Calibri"/>
        <family val="1"/>
      </rPr>
      <t>C608</t>
    </r>
  </si>
  <si>
    <r>
      <rPr>
        <sz val="10.5"/>
        <rFont val="Calibri"/>
        <family val="1"/>
      </rPr>
      <t>C701</t>
    </r>
  </si>
  <si>
    <r>
      <rPr>
        <sz val="10.5"/>
        <rFont val="Calibri"/>
        <family val="1"/>
      </rPr>
      <t>C702</t>
    </r>
  </si>
  <si>
    <r>
      <rPr>
        <sz val="10.5"/>
        <rFont val="Calibri"/>
        <family val="1"/>
      </rPr>
      <t>C703</t>
    </r>
  </si>
  <si>
    <r>
      <rPr>
        <sz val="10.5"/>
        <rFont val="Calibri"/>
        <family val="1"/>
      </rPr>
      <t>C704</t>
    </r>
  </si>
  <si>
    <r>
      <rPr>
        <sz val="10.5"/>
        <rFont val="Calibri"/>
        <family val="1"/>
      </rPr>
      <t>C705</t>
    </r>
  </si>
  <si>
    <r>
      <rPr>
        <sz val="10.5"/>
        <rFont val="Calibri"/>
        <family val="1"/>
      </rPr>
      <t>C706</t>
    </r>
  </si>
  <si>
    <r>
      <rPr>
        <sz val="10.5"/>
        <rFont val="Calibri"/>
        <family val="1"/>
      </rPr>
      <t>C707</t>
    </r>
  </si>
  <si>
    <r>
      <rPr>
        <sz val="10.5"/>
        <rFont val="Calibri"/>
        <family val="1"/>
      </rPr>
      <t>C708</t>
    </r>
  </si>
  <si>
    <r>
      <rPr>
        <sz val="10.5"/>
        <rFont val="Calibri"/>
        <family val="1"/>
      </rPr>
      <t>C801</t>
    </r>
  </si>
  <si>
    <r>
      <rPr>
        <sz val="10.5"/>
        <rFont val="Calibri"/>
        <family val="1"/>
      </rPr>
      <t>C802</t>
    </r>
  </si>
  <si>
    <r>
      <rPr>
        <sz val="10.5"/>
        <rFont val="Calibri"/>
        <family val="1"/>
      </rPr>
      <t>C803</t>
    </r>
  </si>
  <si>
    <r>
      <rPr>
        <sz val="10.5"/>
        <rFont val="Calibri"/>
        <family val="1"/>
      </rPr>
      <t>C804</t>
    </r>
  </si>
  <si>
    <r>
      <rPr>
        <sz val="10.5"/>
        <rFont val="Calibri"/>
        <family val="1"/>
      </rPr>
      <t>C805</t>
    </r>
  </si>
  <si>
    <r>
      <rPr>
        <sz val="10.5"/>
        <rFont val="Calibri"/>
        <family val="1"/>
      </rPr>
      <t>C806</t>
    </r>
  </si>
  <si>
    <r>
      <rPr>
        <sz val="10.5"/>
        <rFont val="Calibri"/>
        <family val="1"/>
      </rPr>
      <t>C807</t>
    </r>
  </si>
  <si>
    <r>
      <rPr>
        <sz val="10.5"/>
        <rFont val="Calibri"/>
        <family val="1"/>
      </rPr>
      <t>C808</t>
    </r>
  </si>
  <si>
    <r>
      <rPr>
        <sz val="10.5"/>
        <rFont val="Calibri"/>
        <family val="1"/>
      </rPr>
      <t>C901</t>
    </r>
  </si>
  <si>
    <r>
      <rPr>
        <sz val="10.5"/>
        <rFont val="Calibri"/>
        <family val="1"/>
      </rPr>
      <t>C902</t>
    </r>
  </si>
  <si>
    <r>
      <rPr>
        <sz val="10.5"/>
        <rFont val="Calibri"/>
        <family val="1"/>
      </rPr>
      <t>C903</t>
    </r>
  </si>
  <si>
    <r>
      <rPr>
        <sz val="10.5"/>
        <rFont val="Calibri"/>
        <family val="1"/>
      </rPr>
      <t>C905</t>
    </r>
  </si>
  <si>
    <r>
      <rPr>
        <sz val="10.5"/>
        <rFont val="Calibri"/>
        <family val="1"/>
      </rPr>
      <t>C906</t>
    </r>
  </si>
  <si>
    <r>
      <rPr>
        <sz val="10.5"/>
        <rFont val="Calibri"/>
        <family val="1"/>
      </rPr>
      <t>C907</t>
    </r>
  </si>
  <si>
    <r>
      <rPr>
        <sz val="10.5"/>
        <rFont val="Calibri"/>
        <family val="1"/>
      </rPr>
      <t>C908</t>
    </r>
  </si>
  <si>
    <r>
      <rPr>
        <sz val="10.5"/>
        <rFont val="Calibri"/>
        <family val="1"/>
      </rPr>
      <t>C1001</t>
    </r>
  </si>
  <si>
    <r>
      <rPr>
        <sz val="10.5"/>
        <rFont val="Calibri"/>
        <family val="1"/>
      </rPr>
      <t>C1002</t>
    </r>
  </si>
  <si>
    <r>
      <rPr>
        <sz val="10.5"/>
        <rFont val="Calibri"/>
        <family val="1"/>
      </rPr>
      <t>C1003</t>
    </r>
  </si>
  <si>
    <r>
      <rPr>
        <sz val="10.5"/>
        <rFont val="Calibri"/>
        <family val="1"/>
      </rPr>
      <t>C1004</t>
    </r>
  </si>
  <si>
    <r>
      <rPr>
        <sz val="10.5"/>
        <rFont val="Calibri"/>
        <family val="1"/>
      </rPr>
      <t>C1005</t>
    </r>
  </si>
  <si>
    <r>
      <rPr>
        <sz val="10.5"/>
        <rFont val="Calibri"/>
        <family val="1"/>
      </rPr>
      <t>C1006</t>
    </r>
  </si>
  <si>
    <r>
      <rPr>
        <sz val="10.5"/>
        <rFont val="Calibri"/>
        <family val="1"/>
      </rPr>
      <t>C1007</t>
    </r>
  </si>
  <si>
    <r>
      <rPr>
        <sz val="10.5"/>
        <rFont val="Calibri"/>
        <family val="1"/>
      </rPr>
      <t>C1008</t>
    </r>
  </si>
  <si>
    <r>
      <rPr>
        <sz val="10.5"/>
        <rFont val="Calibri"/>
        <family val="1"/>
      </rPr>
      <t>C1101</t>
    </r>
  </si>
  <si>
    <r>
      <rPr>
        <sz val="10.5"/>
        <rFont val="Calibri"/>
        <family val="1"/>
      </rPr>
      <t>C1102</t>
    </r>
  </si>
  <si>
    <r>
      <rPr>
        <sz val="10.5"/>
        <rFont val="Calibri"/>
        <family val="1"/>
      </rPr>
      <t>C1103</t>
    </r>
  </si>
  <si>
    <r>
      <rPr>
        <sz val="10.5"/>
        <rFont val="Calibri"/>
        <family val="1"/>
      </rPr>
      <t>C1104</t>
    </r>
  </si>
  <si>
    <r>
      <rPr>
        <sz val="10.5"/>
        <rFont val="Calibri"/>
        <family val="1"/>
      </rPr>
      <t>C1105</t>
    </r>
  </si>
  <si>
    <r>
      <rPr>
        <sz val="10.5"/>
        <rFont val="Calibri"/>
        <family val="1"/>
      </rPr>
      <t>C1106</t>
    </r>
  </si>
  <si>
    <r>
      <rPr>
        <sz val="10.5"/>
        <rFont val="Calibri"/>
        <family val="1"/>
      </rPr>
      <t>C1107</t>
    </r>
  </si>
  <si>
    <r>
      <rPr>
        <sz val="10.5"/>
        <rFont val="Calibri"/>
        <family val="1"/>
      </rPr>
      <t>C1108</t>
    </r>
  </si>
  <si>
    <r>
      <rPr>
        <sz val="10.5"/>
        <rFont val="Calibri"/>
        <family val="1"/>
      </rPr>
      <t>C1201</t>
    </r>
  </si>
  <si>
    <r>
      <rPr>
        <sz val="10.5"/>
        <rFont val="Calibri"/>
        <family val="1"/>
      </rPr>
      <t>C1202</t>
    </r>
  </si>
  <si>
    <r>
      <rPr>
        <sz val="10.5"/>
        <rFont val="Calibri"/>
        <family val="1"/>
      </rPr>
      <t>C1203</t>
    </r>
  </si>
  <si>
    <r>
      <rPr>
        <sz val="10.5"/>
        <rFont val="Calibri"/>
        <family val="1"/>
      </rPr>
      <t>C1204</t>
    </r>
  </si>
  <si>
    <r>
      <rPr>
        <sz val="10.5"/>
        <rFont val="Calibri"/>
        <family val="1"/>
      </rPr>
      <t>C1205</t>
    </r>
  </si>
  <si>
    <r>
      <rPr>
        <sz val="10.5"/>
        <rFont val="Calibri"/>
        <family val="1"/>
      </rPr>
      <t>C1206</t>
    </r>
  </si>
  <si>
    <r>
      <rPr>
        <sz val="10.5"/>
        <rFont val="Calibri"/>
        <family val="1"/>
      </rPr>
      <t>C1207</t>
    </r>
  </si>
  <si>
    <r>
      <rPr>
        <sz val="10.5"/>
        <rFont val="Calibri"/>
        <family val="1"/>
      </rPr>
      <t>C1208</t>
    </r>
  </si>
  <si>
    <r>
      <rPr>
        <sz val="10.5"/>
        <rFont val="Calibri"/>
        <family val="1"/>
      </rPr>
      <t>C1301</t>
    </r>
  </si>
  <si>
    <r>
      <rPr>
        <sz val="10.5"/>
        <rFont val="Calibri"/>
        <family val="1"/>
      </rPr>
      <t>C1302</t>
    </r>
  </si>
  <si>
    <r>
      <rPr>
        <sz val="10.5"/>
        <rFont val="Calibri"/>
        <family val="1"/>
      </rPr>
      <t>C1303</t>
    </r>
  </si>
  <si>
    <r>
      <rPr>
        <sz val="10.5"/>
        <rFont val="Calibri"/>
        <family val="1"/>
      </rPr>
      <t>C1304</t>
    </r>
  </si>
  <si>
    <r>
      <rPr>
        <sz val="10.5"/>
        <rFont val="Calibri"/>
        <family val="1"/>
      </rPr>
      <t>C1305</t>
    </r>
  </si>
  <si>
    <r>
      <rPr>
        <sz val="10.5"/>
        <rFont val="Calibri"/>
        <family val="1"/>
      </rPr>
      <t>C1306</t>
    </r>
  </si>
  <si>
    <r>
      <rPr>
        <sz val="10.5"/>
        <rFont val="Calibri"/>
        <family val="1"/>
      </rPr>
      <t>C1307</t>
    </r>
  </si>
  <si>
    <r>
      <rPr>
        <sz val="10.5"/>
        <rFont val="Calibri"/>
        <family val="1"/>
      </rPr>
      <t>C1308</t>
    </r>
  </si>
  <si>
    <r>
      <rPr>
        <sz val="10.5"/>
        <rFont val="Calibri"/>
        <family val="1"/>
      </rPr>
      <t>C1401</t>
    </r>
  </si>
  <si>
    <r>
      <rPr>
        <sz val="10.5"/>
        <rFont val="Calibri"/>
        <family val="1"/>
      </rPr>
      <t>C1402</t>
    </r>
  </si>
  <si>
    <r>
      <rPr>
        <sz val="10.5"/>
        <rFont val="Calibri"/>
        <family val="1"/>
      </rPr>
      <t>C1403</t>
    </r>
  </si>
  <si>
    <r>
      <rPr>
        <sz val="10.5"/>
        <rFont val="Calibri"/>
        <family val="1"/>
      </rPr>
      <t>C1404</t>
    </r>
  </si>
  <si>
    <r>
      <rPr>
        <sz val="10.5"/>
        <rFont val="Calibri"/>
        <family val="1"/>
      </rPr>
      <t>C1405</t>
    </r>
  </si>
  <si>
    <r>
      <rPr>
        <sz val="10.5"/>
        <rFont val="Calibri"/>
        <family val="1"/>
      </rPr>
      <t>C1406</t>
    </r>
  </si>
  <si>
    <r>
      <rPr>
        <sz val="10.5"/>
        <rFont val="Calibri"/>
        <family val="1"/>
      </rPr>
      <t>C1407</t>
    </r>
  </si>
  <si>
    <r>
      <rPr>
        <sz val="10.5"/>
        <rFont val="Calibri"/>
        <family val="1"/>
      </rPr>
      <t>C1408</t>
    </r>
  </si>
  <si>
    <r>
      <rPr>
        <sz val="10.5"/>
        <rFont val="Calibri"/>
        <family val="1"/>
      </rPr>
      <t>D</t>
    </r>
  </si>
  <si>
    <r>
      <rPr>
        <sz val="10.5"/>
        <rFont val="Calibri"/>
        <family val="1"/>
      </rPr>
      <t>D101</t>
    </r>
  </si>
  <si>
    <r>
      <rPr>
        <sz val="10.5"/>
        <rFont val="Calibri"/>
        <family val="1"/>
      </rPr>
      <t>D102</t>
    </r>
  </si>
  <si>
    <r>
      <rPr>
        <sz val="10.5"/>
        <rFont val="Calibri"/>
        <family val="1"/>
      </rPr>
      <t>D103</t>
    </r>
  </si>
  <si>
    <r>
      <rPr>
        <sz val="10.5"/>
        <rFont val="Calibri"/>
        <family val="1"/>
      </rPr>
      <t>D104</t>
    </r>
  </si>
  <si>
    <r>
      <rPr>
        <sz val="10.5"/>
        <rFont val="Calibri"/>
        <family val="1"/>
      </rPr>
      <t>D105</t>
    </r>
  </si>
  <si>
    <r>
      <rPr>
        <sz val="10.5"/>
        <rFont val="Calibri"/>
        <family val="1"/>
      </rPr>
      <t>D106</t>
    </r>
  </si>
  <si>
    <r>
      <rPr>
        <sz val="10.5"/>
        <rFont val="Calibri"/>
        <family val="1"/>
      </rPr>
      <t>D107</t>
    </r>
  </si>
  <si>
    <r>
      <rPr>
        <sz val="10.5"/>
        <rFont val="Calibri"/>
        <family val="1"/>
      </rPr>
      <t>D108</t>
    </r>
  </si>
  <si>
    <r>
      <rPr>
        <sz val="10.5"/>
        <rFont val="Calibri"/>
        <family val="1"/>
      </rPr>
      <t>D109</t>
    </r>
  </si>
  <si>
    <r>
      <rPr>
        <sz val="10.5"/>
        <rFont val="Calibri"/>
        <family val="1"/>
      </rPr>
      <t>D110</t>
    </r>
  </si>
  <si>
    <r>
      <rPr>
        <sz val="10.5"/>
        <rFont val="Calibri"/>
        <family val="1"/>
      </rPr>
      <t>D111</t>
    </r>
  </si>
  <si>
    <r>
      <rPr>
        <sz val="10.5"/>
        <rFont val="Calibri"/>
        <family val="1"/>
      </rPr>
      <t>D112</t>
    </r>
  </si>
  <si>
    <r>
      <rPr>
        <sz val="10.5"/>
        <rFont val="Calibri"/>
        <family val="1"/>
      </rPr>
      <t>D201</t>
    </r>
  </si>
  <si>
    <r>
      <rPr>
        <sz val="10.5"/>
        <rFont val="Calibri"/>
        <family val="1"/>
      </rPr>
      <t>D202</t>
    </r>
  </si>
  <si>
    <r>
      <rPr>
        <sz val="10.5"/>
        <rFont val="Calibri"/>
        <family val="1"/>
      </rPr>
      <t>D203</t>
    </r>
  </si>
  <si>
    <r>
      <rPr>
        <sz val="10.5"/>
        <rFont val="Calibri"/>
        <family val="1"/>
      </rPr>
      <t>D204</t>
    </r>
  </si>
  <si>
    <r>
      <rPr>
        <sz val="10.5"/>
        <rFont val="Calibri"/>
        <family val="1"/>
      </rPr>
      <t>D205</t>
    </r>
  </si>
  <si>
    <r>
      <rPr>
        <sz val="10.5"/>
        <rFont val="Calibri"/>
        <family val="1"/>
      </rPr>
      <t>D206</t>
    </r>
  </si>
  <si>
    <r>
      <rPr>
        <sz val="10.5"/>
        <rFont val="Calibri"/>
        <family val="1"/>
      </rPr>
      <t>D207</t>
    </r>
  </si>
  <si>
    <r>
      <rPr>
        <sz val="10.5"/>
        <rFont val="Calibri"/>
        <family val="1"/>
      </rPr>
      <t>D208</t>
    </r>
  </si>
  <si>
    <r>
      <rPr>
        <sz val="10.5"/>
        <rFont val="Calibri"/>
        <family val="1"/>
      </rPr>
      <t>D209</t>
    </r>
  </si>
  <si>
    <r>
      <rPr>
        <sz val="10.5"/>
        <rFont val="Calibri"/>
        <family val="1"/>
      </rPr>
      <t>D210</t>
    </r>
  </si>
  <si>
    <r>
      <rPr>
        <sz val="10.5"/>
        <rFont val="Calibri"/>
        <family val="1"/>
      </rPr>
      <t>D211</t>
    </r>
  </si>
  <si>
    <r>
      <rPr>
        <sz val="10.5"/>
        <rFont val="Calibri"/>
        <family val="1"/>
      </rPr>
      <t>D212</t>
    </r>
  </si>
  <si>
    <r>
      <rPr>
        <sz val="10.5"/>
        <rFont val="Calibri"/>
        <family val="1"/>
      </rPr>
      <t>D301</t>
    </r>
  </si>
  <si>
    <r>
      <rPr>
        <sz val="10.5"/>
        <rFont val="Calibri"/>
        <family val="1"/>
      </rPr>
      <t>D302</t>
    </r>
  </si>
  <si>
    <r>
      <rPr>
        <sz val="10.5"/>
        <rFont val="Calibri"/>
        <family val="1"/>
      </rPr>
      <t>D303</t>
    </r>
  </si>
  <si>
    <r>
      <rPr>
        <sz val="10.5"/>
        <rFont val="Calibri"/>
        <family val="1"/>
      </rPr>
      <t>D304</t>
    </r>
  </si>
  <si>
    <r>
      <rPr>
        <sz val="10.5"/>
        <rFont val="Calibri"/>
        <family val="1"/>
      </rPr>
      <t>D305</t>
    </r>
  </si>
  <si>
    <r>
      <rPr>
        <sz val="10.5"/>
        <rFont val="Calibri"/>
        <family val="1"/>
      </rPr>
      <t>D306</t>
    </r>
  </si>
  <si>
    <r>
      <rPr>
        <sz val="10.5"/>
        <rFont val="Calibri"/>
        <family val="1"/>
      </rPr>
      <t>D307</t>
    </r>
  </si>
  <si>
    <r>
      <rPr>
        <sz val="10.5"/>
        <rFont val="Calibri"/>
        <family val="1"/>
      </rPr>
      <t>D308</t>
    </r>
  </si>
  <si>
    <r>
      <rPr>
        <sz val="10.5"/>
        <rFont val="Calibri"/>
        <family val="1"/>
      </rPr>
      <t>D309</t>
    </r>
  </si>
  <si>
    <r>
      <rPr>
        <sz val="10.5"/>
        <rFont val="Calibri"/>
        <family val="1"/>
      </rPr>
      <t>D310</t>
    </r>
  </si>
  <si>
    <r>
      <rPr>
        <sz val="10.5"/>
        <rFont val="Calibri"/>
        <family val="1"/>
      </rPr>
      <t>D311</t>
    </r>
  </si>
  <si>
    <r>
      <rPr>
        <sz val="10.5"/>
        <rFont val="Calibri"/>
        <family val="1"/>
      </rPr>
      <t>D312</t>
    </r>
  </si>
  <si>
    <r>
      <rPr>
        <sz val="10.5"/>
        <rFont val="Calibri"/>
        <family val="1"/>
      </rPr>
      <t>D401</t>
    </r>
  </si>
  <si>
    <r>
      <rPr>
        <sz val="10.5"/>
        <rFont val="Calibri"/>
        <family val="1"/>
      </rPr>
      <t>D402</t>
    </r>
  </si>
  <si>
    <r>
      <rPr>
        <sz val="10.5"/>
        <rFont val="Calibri"/>
        <family val="1"/>
      </rPr>
      <t>D403</t>
    </r>
  </si>
  <si>
    <r>
      <rPr>
        <sz val="10.5"/>
        <rFont val="Calibri"/>
        <family val="1"/>
      </rPr>
      <t>D404</t>
    </r>
  </si>
  <si>
    <r>
      <rPr>
        <sz val="10.5"/>
        <rFont val="Calibri"/>
        <family val="1"/>
      </rPr>
      <t>D405</t>
    </r>
  </si>
  <si>
    <r>
      <rPr>
        <sz val="10.5"/>
        <rFont val="Calibri"/>
        <family val="1"/>
      </rPr>
      <t>D406</t>
    </r>
  </si>
  <si>
    <r>
      <rPr>
        <sz val="10.5"/>
        <rFont val="Calibri"/>
        <family val="1"/>
      </rPr>
      <t>D407</t>
    </r>
  </si>
  <si>
    <r>
      <rPr>
        <sz val="10.5"/>
        <rFont val="Calibri"/>
        <family val="1"/>
      </rPr>
      <t>D408</t>
    </r>
  </si>
  <si>
    <r>
      <rPr>
        <sz val="10.5"/>
        <rFont val="Calibri"/>
        <family val="1"/>
      </rPr>
      <t>D409</t>
    </r>
  </si>
  <si>
    <r>
      <rPr>
        <sz val="10.5"/>
        <rFont val="Calibri"/>
        <family val="1"/>
      </rPr>
      <t>D410</t>
    </r>
  </si>
  <si>
    <r>
      <rPr>
        <sz val="10.5"/>
        <rFont val="Calibri"/>
        <family val="1"/>
      </rPr>
      <t>D411</t>
    </r>
  </si>
  <si>
    <r>
      <rPr>
        <sz val="10.5"/>
        <rFont val="Calibri"/>
        <family val="1"/>
      </rPr>
      <t>D412</t>
    </r>
  </si>
  <si>
    <r>
      <rPr>
        <sz val="10.5"/>
        <rFont val="Calibri"/>
        <family val="1"/>
      </rPr>
      <t>D501</t>
    </r>
  </si>
  <si>
    <r>
      <rPr>
        <sz val="10.5"/>
        <rFont val="Calibri"/>
        <family val="1"/>
      </rPr>
      <t>D502</t>
    </r>
  </si>
  <si>
    <r>
      <rPr>
        <sz val="10.5"/>
        <rFont val="Calibri"/>
        <family val="1"/>
      </rPr>
      <t>D503</t>
    </r>
  </si>
  <si>
    <r>
      <rPr>
        <sz val="10.5"/>
        <rFont val="Calibri"/>
        <family val="1"/>
      </rPr>
      <t>D504</t>
    </r>
  </si>
  <si>
    <r>
      <rPr>
        <sz val="10.5"/>
        <rFont val="Calibri"/>
        <family val="1"/>
      </rPr>
      <t>D505</t>
    </r>
  </si>
  <si>
    <r>
      <rPr>
        <sz val="10.5"/>
        <rFont val="Calibri"/>
        <family val="1"/>
      </rPr>
      <t>D506</t>
    </r>
  </si>
  <si>
    <r>
      <rPr>
        <sz val="10.5"/>
        <rFont val="Calibri"/>
        <family val="1"/>
      </rPr>
      <t>D507</t>
    </r>
  </si>
  <si>
    <r>
      <rPr>
        <sz val="10.5"/>
        <rFont val="Calibri"/>
        <family val="1"/>
      </rPr>
      <t>D508</t>
    </r>
  </si>
  <si>
    <r>
      <rPr>
        <sz val="10.5"/>
        <rFont val="Calibri"/>
        <family val="1"/>
      </rPr>
      <t>D509</t>
    </r>
  </si>
  <si>
    <r>
      <rPr>
        <sz val="10.5"/>
        <rFont val="Calibri"/>
        <family val="1"/>
      </rPr>
      <t>D510</t>
    </r>
  </si>
  <si>
    <r>
      <rPr>
        <sz val="10.5"/>
        <rFont val="Calibri"/>
        <family val="1"/>
      </rPr>
      <t>D511</t>
    </r>
  </si>
  <si>
    <r>
      <rPr>
        <sz val="10.5"/>
        <rFont val="Calibri"/>
        <family val="1"/>
      </rPr>
      <t>D512</t>
    </r>
  </si>
  <si>
    <r>
      <rPr>
        <sz val="10.5"/>
        <rFont val="Calibri"/>
        <family val="1"/>
      </rPr>
      <t>D601</t>
    </r>
  </si>
  <si>
    <r>
      <rPr>
        <sz val="10.5"/>
        <rFont val="Calibri"/>
        <family val="1"/>
      </rPr>
      <t>D602</t>
    </r>
  </si>
  <si>
    <r>
      <rPr>
        <sz val="10.5"/>
        <rFont val="Calibri"/>
        <family val="1"/>
      </rPr>
      <t>D603</t>
    </r>
  </si>
  <si>
    <r>
      <rPr>
        <sz val="10.5"/>
        <rFont val="Calibri"/>
        <family val="1"/>
      </rPr>
      <t>D604</t>
    </r>
  </si>
  <si>
    <r>
      <rPr>
        <sz val="10.5"/>
        <rFont val="Calibri"/>
        <family val="1"/>
      </rPr>
      <t>D605</t>
    </r>
  </si>
  <si>
    <r>
      <rPr>
        <sz val="10.5"/>
        <rFont val="Calibri"/>
        <family val="1"/>
      </rPr>
      <t>D606</t>
    </r>
  </si>
  <si>
    <r>
      <rPr>
        <sz val="10.5"/>
        <rFont val="Calibri"/>
        <family val="1"/>
      </rPr>
      <t>D607</t>
    </r>
  </si>
  <si>
    <r>
      <rPr>
        <sz val="10.5"/>
        <rFont val="Calibri"/>
        <family val="1"/>
      </rPr>
      <t>D608</t>
    </r>
  </si>
  <si>
    <r>
      <rPr>
        <sz val="10.5"/>
        <rFont val="Calibri"/>
        <family val="1"/>
      </rPr>
      <t>D609</t>
    </r>
  </si>
  <si>
    <r>
      <rPr>
        <sz val="10.5"/>
        <rFont val="Calibri"/>
        <family val="1"/>
      </rPr>
      <t>D610</t>
    </r>
  </si>
  <si>
    <r>
      <rPr>
        <sz val="10.5"/>
        <rFont val="Calibri"/>
        <family val="1"/>
      </rPr>
      <t>D611</t>
    </r>
  </si>
  <si>
    <r>
      <rPr>
        <sz val="10.5"/>
        <rFont val="Calibri"/>
        <family val="1"/>
      </rPr>
      <t>D612</t>
    </r>
  </si>
  <si>
    <r>
      <rPr>
        <sz val="10.5"/>
        <rFont val="Calibri"/>
        <family val="1"/>
      </rPr>
      <t>D701</t>
    </r>
  </si>
  <si>
    <r>
      <rPr>
        <sz val="10.5"/>
        <rFont val="Calibri"/>
        <family val="1"/>
      </rPr>
      <t>D702</t>
    </r>
  </si>
  <si>
    <r>
      <rPr>
        <sz val="10.5"/>
        <rFont val="Calibri"/>
        <family val="1"/>
      </rPr>
      <t>D703</t>
    </r>
  </si>
  <si>
    <r>
      <rPr>
        <sz val="10.5"/>
        <rFont val="Calibri"/>
        <family val="1"/>
      </rPr>
      <t>D704</t>
    </r>
  </si>
  <si>
    <r>
      <rPr>
        <sz val="10.5"/>
        <rFont val="Calibri"/>
        <family val="1"/>
      </rPr>
      <t>D705</t>
    </r>
  </si>
  <si>
    <r>
      <rPr>
        <sz val="10.5"/>
        <rFont val="Calibri"/>
        <family val="1"/>
      </rPr>
      <t>D706</t>
    </r>
  </si>
  <si>
    <r>
      <rPr>
        <sz val="10.5"/>
        <rFont val="Calibri"/>
        <family val="1"/>
      </rPr>
      <t>D707</t>
    </r>
  </si>
  <si>
    <r>
      <rPr>
        <sz val="10.5"/>
        <rFont val="Calibri"/>
        <family val="1"/>
      </rPr>
      <t>D708</t>
    </r>
  </si>
  <si>
    <r>
      <rPr>
        <sz val="10.5"/>
        <rFont val="Calibri"/>
        <family val="1"/>
      </rPr>
      <t>D709</t>
    </r>
  </si>
  <si>
    <r>
      <rPr>
        <sz val="10.5"/>
        <rFont val="Calibri"/>
        <family val="1"/>
      </rPr>
      <t>D710</t>
    </r>
  </si>
  <si>
    <r>
      <rPr>
        <sz val="10.5"/>
        <rFont val="Calibri"/>
        <family val="1"/>
      </rPr>
      <t>D711</t>
    </r>
  </si>
  <si>
    <r>
      <rPr>
        <sz val="10.5"/>
        <rFont val="Calibri"/>
        <family val="1"/>
      </rPr>
      <t>D712</t>
    </r>
  </si>
  <si>
    <r>
      <rPr>
        <sz val="10.5"/>
        <rFont val="Calibri"/>
        <family val="1"/>
      </rPr>
      <t>D801</t>
    </r>
  </si>
  <si>
    <r>
      <rPr>
        <sz val="10.5"/>
        <rFont val="Calibri"/>
        <family val="1"/>
      </rPr>
      <t>D802</t>
    </r>
  </si>
  <si>
    <r>
      <rPr>
        <sz val="10.5"/>
        <rFont val="Calibri"/>
        <family val="1"/>
      </rPr>
      <t>D803</t>
    </r>
  </si>
  <si>
    <r>
      <rPr>
        <sz val="10.5"/>
        <rFont val="Calibri"/>
        <family val="1"/>
      </rPr>
      <t>D804</t>
    </r>
  </si>
  <si>
    <r>
      <rPr>
        <sz val="10.5"/>
        <rFont val="Calibri"/>
        <family val="1"/>
      </rPr>
      <t>D805</t>
    </r>
  </si>
  <si>
    <r>
      <rPr>
        <sz val="10.5"/>
        <rFont val="Calibri"/>
        <family val="1"/>
      </rPr>
      <t>D806</t>
    </r>
  </si>
  <si>
    <r>
      <rPr>
        <sz val="10.5"/>
        <rFont val="Calibri"/>
        <family val="1"/>
      </rPr>
      <t>D807</t>
    </r>
  </si>
  <si>
    <r>
      <rPr>
        <sz val="10.5"/>
        <rFont val="Calibri"/>
        <family val="1"/>
      </rPr>
      <t>D808</t>
    </r>
  </si>
  <si>
    <r>
      <rPr>
        <sz val="10.5"/>
        <rFont val="Calibri"/>
        <family val="1"/>
      </rPr>
      <t>D809</t>
    </r>
  </si>
  <si>
    <r>
      <rPr>
        <sz val="10.5"/>
        <rFont val="Calibri"/>
        <family val="1"/>
      </rPr>
      <t>D810</t>
    </r>
  </si>
  <si>
    <r>
      <rPr>
        <sz val="10.5"/>
        <rFont val="Calibri"/>
        <family val="1"/>
      </rPr>
      <t>D811</t>
    </r>
  </si>
  <si>
    <r>
      <rPr>
        <sz val="10.5"/>
        <rFont val="Calibri"/>
        <family val="1"/>
      </rPr>
      <t>D812</t>
    </r>
  </si>
  <si>
    <r>
      <rPr>
        <sz val="10.5"/>
        <rFont val="Calibri"/>
        <family val="1"/>
      </rPr>
      <t>D901</t>
    </r>
  </si>
  <si>
    <r>
      <rPr>
        <sz val="10.5"/>
        <rFont val="Calibri"/>
        <family val="1"/>
      </rPr>
      <t>D902</t>
    </r>
  </si>
  <si>
    <r>
      <rPr>
        <sz val="10.5"/>
        <rFont val="Calibri"/>
        <family val="1"/>
      </rPr>
      <t>D903</t>
    </r>
  </si>
  <si>
    <r>
      <rPr>
        <sz val="10.5"/>
        <rFont val="Calibri"/>
        <family val="1"/>
      </rPr>
      <t>D904</t>
    </r>
  </si>
  <si>
    <r>
      <rPr>
        <sz val="10.5"/>
        <rFont val="Calibri"/>
        <family val="1"/>
      </rPr>
      <t>D905</t>
    </r>
  </si>
  <si>
    <r>
      <rPr>
        <sz val="10.5"/>
        <rFont val="Calibri"/>
        <family val="1"/>
      </rPr>
      <t>D906</t>
    </r>
  </si>
  <si>
    <r>
      <rPr>
        <sz val="10.5"/>
        <rFont val="Calibri"/>
        <family val="1"/>
      </rPr>
      <t>D907</t>
    </r>
  </si>
  <si>
    <r>
      <rPr>
        <sz val="10.5"/>
        <rFont val="Calibri"/>
        <family val="1"/>
      </rPr>
      <t>D908</t>
    </r>
  </si>
  <si>
    <r>
      <rPr>
        <sz val="10.5"/>
        <rFont val="Calibri"/>
        <family val="1"/>
      </rPr>
      <t>D909</t>
    </r>
  </si>
  <si>
    <r>
      <rPr>
        <sz val="10.5"/>
        <rFont val="Calibri"/>
        <family val="1"/>
      </rPr>
      <t>D910</t>
    </r>
  </si>
  <si>
    <r>
      <rPr>
        <sz val="10.5"/>
        <rFont val="Calibri"/>
        <family val="1"/>
      </rPr>
      <t>D911</t>
    </r>
  </si>
  <si>
    <r>
      <rPr>
        <sz val="10.5"/>
        <rFont val="Calibri"/>
        <family val="1"/>
      </rPr>
      <t>D912</t>
    </r>
  </si>
  <si>
    <r>
      <rPr>
        <sz val="10.5"/>
        <rFont val="Calibri"/>
        <family val="1"/>
      </rPr>
      <t>D1001</t>
    </r>
  </si>
  <si>
    <r>
      <rPr>
        <sz val="10.5"/>
        <rFont val="Calibri"/>
        <family val="1"/>
      </rPr>
      <t>D1002</t>
    </r>
  </si>
  <si>
    <r>
      <rPr>
        <sz val="10.5"/>
        <rFont val="Calibri"/>
        <family val="1"/>
      </rPr>
      <t>D1003</t>
    </r>
  </si>
  <si>
    <r>
      <rPr>
        <sz val="10.5"/>
        <rFont val="Calibri"/>
        <family val="1"/>
      </rPr>
      <t>D1004</t>
    </r>
  </si>
  <si>
    <r>
      <rPr>
        <sz val="10.5"/>
        <rFont val="Calibri"/>
        <family val="1"/>
      </rPr>
      <t>D1005</t>
    </r>
  </si>
  <si>
    <r>
      <rPr>
        <sz val="10.5"/>
        <rFont val="Calibri"/>
        <family val="1"/>
      </rPr>
      <t>D1006</t>
    </r>
  </si>
  <si>
    <r>
      <rPr>
        <sz val="10.5"/>
        <rFont val="Calibri"/>
        <family val="1"/>
      </rPr>
      <t>D1007</t>
    </r>
  </si>
  <si>
    <r>
      <rPr>
        <sz val="10.5"/>
        <rFont val="Calibri"/>
        <family val="1"/>
      </rPr>
      <t>D1008</t>
    </r>
  </si>
  <si>
    <r>
      <rPr>
        <sz val="10.5"/>
        <rFont val="Calibri"/>
        <family val="1"/>
      </rPr>
      <t>D1009</t>
    </r>
  </si>
  <si>
    <r>
      <rPr>
        <sz val="10.5"/>
        <rFont val="Calibri"/>
        <family val="1"/>
      </rPr>
      <t>D1010</t>
    </r>
  </si>
  <si>
    <r>
      <rPr>
        <sz val="10.5"/>
        <rFont val="Calibri"/>
        <family val="1"/>
      </rPr>
      <t>D1011</t>
    </r>
  </si>
  <si>
    <r>
      <rPr>
        <sz val="10.5"/>
        <rFont val="Calibri"/>
        <family val="1"/>
      </rPr>
      <t>D1012</t>
    </r>
  </si>
  <si>
    <r>
      <rPr>
        <sz val="10.5"/>
        <rFont val="Calibri"/>
        <family val="1"/>
      </rPr>
      <t>D1101</t>
    </r>
  </si>
  <si>
    <r>
      <rPr>
        <sz val="10.5"/>
        <rFont val="Calibri"/>
        <family val="1"/>
      </rPr>
      <t>D1102</t>
    </r>
  </si>
  <si>
    <r>
      <rPr>
        <sz val="10.5"/>
        <rFont val="Calibri"/>
        <family val="1"/>
      </rPr>
      <t>D1103</t>
    </r>
  </si>
  <si>
    <r>
      <rPr>
        <sz val="10.5"/>
        <rFont val="Calibri"/>
        <family val="1"/>
      </rPr>
      <t>D1104</t>
    </r>
  </si>
  <si>
    <r>
      <rPr>
        <sz val="10.5"/>
        <rFont val="Calibri"/>
        <family val="1"/>
      </rPr>
      <t>D1105</t>
    </r>
  </si>
  <si>
    <r>
      <rPr>
        <sz val="10.5"/>
        <rFont val="Calibri"/>
        <family val="1"/>
      </rPr>
      <t>D1106</t>
    </r>
  </si>
  <si>
    <r>
      <rPr>
        <sz val="10.5"/>
        <rFont val="Calibri"/>
        <family val="1"/>
      </rPr>
      <t>D1107</t>
    </r>
  </si>
  <si>
    <r>
      <rPr>
        <sz val="10.5"/>
        <rFont val="Calibri"/>
        <family val="1"/>
      </rPr>
      <t>D1108</t>
    </r>
  </si>
  <si>
    <r>
      <rPr>
        <sz val="10.5"/>
        <rFont val="Calibri"/>
        <family val="1"/>
      </rPr>
      <t>D1109</t>
    </r>
  </si>
  <si>
    <r>
      <rPr>
        <sz val="10.5"/>
        <rFont val="Calibri"/>
        <family val="1"/>
      </rPr>
      <t>D1110</t>
    </r>
  </si>
  <si>
    <r>
      <rPr>
        <sz val="10.5"/>
        <rFont val="Calibri"/>
        <family val="1"/>
      </rPr>
      <t>D1111</t>
    </r>
  </si>
  <si>
    <r>
      <rPr>
        <sz val="10.5"/>
        <rFont val="Calibri"/>
        <family val="1"/>
      </rPr>
      <t>D1112</t>
    </r>
  </si>
  <si>
    <r>
      <rPr>
        <sz val="10.5"/>
        <rFont val="Calibri"/>
        <family val="1"/>
      </rPr>
      <t>D1201</t>
    </r>
  </si>
  <si>
    <r>
      <rPr>
        <sz val="10.5"/>
        <rFont val="Calibri"/>
        <family val="1"/>
      </rPr>
      <t>D1202</t>
    </r>
  </si>
  <si>
    <r>
      <rPr>
        <sz val="10.5"/>
        <rFont val="Calibri"/>
        <family val="1"/>
      </rPr>
      <t>D1203</t>
    </r>
  </si>
  <si>
    <r>
      <rPr>
        <sz val="10.5"/>
        <rFont val="Calibri"/>
        <family val="1"/>
      </rPr>
      <t>D1204</t>
    </r>
  </si>
  <si>
    <r>
      <rPr>
        <sz val="10.5"/>
        <rFont val="Calibri"/>
        <family val="1"/>
      </rPr>
      <t>D1205</t>
    </r>
  </si>
  <si>
    <r>
      <rPr>
        <sz val="10.5"/>
        <rFont val="Calibri"/>
        <family val="1"/>
      </rPr>
      <t>D1206</t>
    </r>
  </si>
  <si>
    <r>
      <rPr>
        <sz val="10.5"/>
        <rFont val="Calibri"/>
        <family val="1"/>
      </rPr>
      <t>D1207</t>
    </r>
  </si>
  <si>
    <r>
      <rPr>
        <sz val="10.5"/>
        <rFont val="Calibri"/>
        <family val="1"/>
      </rPr>
      <t>D1208</t>
    </r>
  </si>
  <si>
    <r>
      <rPr>
        <sz val="10.5"/>
        <rFont val="Calibri"/>
        <family val="1"/>
      </rPr>
      <t>D1209</t>
    </r>
  </si>
  <si>
    <r>
      <rPr>
        <sz val="10.5"/>
        <rFont val="Calibri"/>
        <family val="1"/>
      </rPr>
      <t>D1210</t>
    </r>
  </si>
  <si>
    <r>
      <rPr>
        <sz val="10.5"/>
        <rFont val="Calibri"/>
        <family val="1"/>
      </rPr>
      <t>D1211</t>
    </r>
  </si>
  <si>
    <r>
      <rPr>
        <sz val="10.5"/>
        <rFont val="Calibri"/>
        <family val="1"/>
      </rPr>
      <t>D1212</t>
    </r>
  </si>
  <si>
    <r>
      <rPr>
        <sz val="10.5"/>
        <rFont val="Calibri"/>
        <family val="1"/>
      </rPr>
      <t>D1301</t>
    </r>
  </si>
  <si>
    <r>
      <rPr>
        <sz val="10.5"/>
        <rFont val="Calibri"/>
        <family val="1"/>
      </rPr>
      <t>D1302</t>
    </r>
  </si>
  <si>
    <r>
      <rPr>
        <sz val="10.5"/>
        <rFont val="Calibri"/>
        <family val="1"/>
      </rPr>
      <t>D1303</t>
    </r>
  </si>
  <si>
    <r>
      <rPr>
        <sz val="10.5"/>
        <rFont val="Calibri"/>
        <family val="1"/>
      </rPr>
      <t>D1304</t>
    </r>
  </si>
  <si>
    <r>
      <rPr>
        <sz val="10.5"/>
        <rFont val="Calibri"/>
        <family val="1"/>
      </rPr>
      <t>D1305</t>
    </r>
  </si>
  <si>
    <r>
      <rPr>
        <sz val="10.5"/>
        <rFont val="Calibri"/>
        <family val="1"/>
      </rPr>
      <t>D1306</t>
    </r>
  </si>
  <si>
    <r>
      <rPr>
        <sz val="10.5"/>
        <rFont val="Calibri"/>
        <family val="1"/>
      </rPr>
      <t>D1307</t>
    </r>
  </si>
  <si>
    <r>
      <rPr>
        <sz val="10.5"/>
        <rFont val="Calibri"/>
        <family val="1"/>
      </rPr>
      <t>D1308</t>
    </r>
  </si>
  <si>
    <r>
      <rPr>
        <sz val="10.5"/>
        <rFont val="Calibri"/>
        <family val="1"/>
      </rPr>
      <t>D1309</t>
    </r>
  </si>
  <si>
    <r>
      <rPr>
        <sz val="10.5"/>
        <rFont val="Calibri"/>
        <family val="1"/>
      </rPr>
      <t>D1310</t>
    </r>
  </si>
  <si>
    <r>
      <rPr>
        <sz val="10.5"/>
        <rFont val="Calibri"/>
        <family val="1"/>
      </rPr>
      <t>D1311</t>
    </r>
  </si>
  <si>
    <r>
      <rPr>
        <sz val="10.5"/>
        <rFont val="Calibri"/>
        <family val="1"/>
      </rPr>
      <t>D1312</t>
    </r>
  </si>
  <si>
    <r>
      <rPr>
        <sz val="10.5"/>
        <rFont val="Calibri"/>
        <family val="1"/>
      </rPr>
      <t>D1401</t>
    </r>
  </si>
  <si>
    <r>
      <rPr>
        <sz val="10.5"/>
        <rFont val="Calibri"/>
        <family val="1"/>
      </rPr>
      <t>D1402</t>
    </r>
  </si>
  <si>
    <r>
      <rPr>
        <sz val="10.5"/>
        <rFont val="Calibri"/>
        <family val="1"/>
      </rPr>
      <t>D1403</t>
    </r>
  </si>
  <si>
    <r>
      <rPr>
        <sz val="10.5"/>
        <rFont val="Calibri"/>
        <family val="1"/>
      </rPr>
      <t>D1404</t>
    </r>
  </si>
  <si>
    <r>
      <rPr>
        <sz val="10.5"/>
        <rFont val="Calibri"/>
        <family val="1"/>
      </rPr>
      <t>D1405</t>
    </r>
  </si>
  <si>
    <r>
      <rPr>
        <sz val="10.5"/>
        <rFont val="Calibri"/>
        <family val="1"/>
      </rPr>
      <t>D1406</t>
    </r>
  </si>
  <si>
    <r>
      <rPr>
        <sz val="10.5"/>
        <rFont val="Calibri"/>
        <family val="1"/>
      </rPr>
      <t>D1407</t>
    </r>
  </si>
  <si>
    <r>
      <rPr>
        <sz val="10.5"/>
        <rFont val="Calibri"/>
        <family val="1"/>
      </rPr>
      <t>D1408</t>
    </r>
  </si>
  <si>
    <r>
      <rPr>
        <sz val="10.5"/>
        <rFont val="Calibri"/>
        <family val="1"/>
      </rPr>
      <t>D1409</t>
    </r>
  </si>
  <si>
    <r>
      <rPr>
        <sz val="10.5"/>
        <rFont val="Calibri"/>
        <family val="1"/>
      </rPr>
      <t>D1410</t>
    </r>
  </si>
  <si>
    <r>
      <rPr>
        <sz val="10.5"/>
        <rFont val="Calibri"/>
        <family val="1"/>
      </rPr>
      <t>D1411</t>
    </r>
  </si>
  <si>
    <r>
      <rPr>
        <sz val="10.5"/>
        <rFont val="Calibri"/>
        <family val="1"/>
      </rPr>
      <t>D1412</t>
    </r>
  </si>
  <si>
    <r>
      <rPr>
        <sz val="10.5"/>
        <rFont val="Calibri"/>
        <family val="1"/>
      </rPr>
      <t>D1501</t>
    </r>
  </si>
  <si>
    <r>
      <rPr>
        <sz val="10.5"/>
        <rFont val="Calibri"/>
        <family val="1"/>
      </rPr>
      <t>D1502</t>
    </r>
  </si>
  <si>
    <r>
      <rPr>
        <sz val="10.5"/>
        <rFont val="Calibri"/>
        <family val="1"/>
      </rPr>
      <t>D1503</t>
    </r>
  </si>
  <si>
    <r>
      <rPr>
        <sz val="10.5"/>
        <rFont val="Calibri"/>
        <family val="1"/>
      </rPr>
      <t>D1504</t>
    </r>
  </si>
  <si>
    <r>
      <rPr>
        <sz val="10.5"/>
        <rFont val="Calibri"/>
        <family val="1"/>
      </rPr>
      <t>D1505</t>
    </r>
  </si>
  <si>
    <r>
      <rPr>
        <sz val="10.5"/>
        <rFont val="Calibri"/>
        <family val="1"/>
      </rPr>
      <t>D1506</t>
    </r>
  </si>
  <si>
    <r>
      <rPr>
        <sz val="10.5"/>
        <rFont val="Calibri"/>
        <family val="1"/>
      </rPr>
      <t>D1507</t>
    </r>
  </si>
  <si>
    <r>
      <rPr>
        <sz val="10.5"/>
        <rFont val="Calibri"/>
        <family val="1"/>
      </rPr>
      <t>D1508</t>
    </r>
  </si>
  <si>
    <r>
      <rPr>
        <sz val="10.5"/>
        <rFont val="Calibri"/>
        <family val="1"/>
      </rPr>
      <t>D1509</t>
    </r>
  </si>
  <si>
    <r>
      <rPr>
        <sz val="10.5"/>
        <rFont val="Calibri"/>
        <family val="1"/>
      </rPr>
      <t>D1510</t>
    </r>
  </si>
  <si>
    <r>
      <rPr>
        <sz val="10.5"/>
        <rFont val="Calibri"/>
        <family val="1"/>
      </rPr>
      <t>D1511</t>
    </r>
  </si>
  <si>
    <r>
      <rPr>
        <sz val="10.5"/>
        <rFont val="Calibri"/>
        <family val="1"/>
      </rPr>
      <t>D1512</t>
    </r>
  </si>
  <si>
    <r>
      <rPr>
        <b/>
        <sz val="10.5"/>
        <rFont val="Calibri"/>
        <family val="1"/>
      </rPr>
      <t>Total</t>
    </r>
  </si>
  <si>
    <t>Aurum Pride Towers Carpet Area Statement</t>
  </si>
  <si>
    <r>
      <rPr>
        <sz val="8"/>
        <rFont val="Calibri"/>
        <family val="1"/>
      </rPr>
      <t>S.N.</t>
    </r>
  </si>
  <si>
    <r>
      <rPr>
        <sz val="8"/>
        <rFont val="Calibri"/>
        <family val="1"/>
      </rPr>
      <t>Block</t>
    </r>
  </si>
  <si>
    <r>
      <rPr>
        <sz val="8"/>
        <rFont val="Calibri"/>
        <family val="1"/>
      </rPr>
      <t>Floor</t>
    </r>
  </si>
  <si>
    <r>
      <rPr>
        <sz val="8"/>
        <rFont val="Calibri"/>
        <family val="1"/>
      </rPr>
      <t>Flat No</t>
    </r>
  </si>
  <si>
    <r>
      <rPr>
        <sz val="8"/>
        <rFont val="Calibri"/>
        <family val="1"/>
      </rPr>
      <t>Type (Res/Comm)</t>
    </r>
  </si>
  <si>
    <r>
      <rPr>
        <sz val="8"/>
        <rFont val="Calibri"/>
        <family val="1"/>
      </rPr>
      <t>RERA Carpet (Sq M)</t>
    </r>
  </si>
  <si>
    <r>
      <rPr>
        <sz val="8"/>
        <rFont val="Calibri"/>
        <family val="1"/>
      </rPr>
      <t>Balcony (Sq M)</t>
    </r>
  </si>
  <si>
    <r>
      <rPr>
        <sz val="8"/>
        <rFont val="Calibri"/>
        <family val="1"/>
      </rPr>
      <t xml:space="preserve">Utility/ Verdandah/ Open Terrace/ Service/ Foyer
</t>
    </r>
    <r>
      <rPr>
        <sz val="8"/>
        <rFont val="Calibri"/>
        <family val="1"/>
      </rPr>
      <t>(Sq M)</t>
    </r>
  </si>
  <si>
    <r>
      <rPr>
        <sz val="8"/>
        <rFont val="Calibri"/>
        <family val="1"/>
      </rPr>
      <t>Proportionate common area (Sq M)</t>
    </r>
  </si>
  <si>
    <r>
      <rPr>
        <sz val="8"/>
        <rFont val="Calibri"/>
        <family val="1"/>
      </rPr>
      <t>Total area (Sq M)</t>
    </r>
  </si>
  <si>
    <r>
      <rPr>
        <sz val="8"/>
        <rFont val="Calibri"/>
        <family val="1"/>
      </rPr>
      <t>UDS Land (Sq M)</t>
    </r>
  </si>
  <si>
    <r>
      <rPr>
        <sz val="8"/>
        <rFont val="Calibri"/>
        <family val="1"/>
      </rPr>
      <t>Covered Car Parking</t>
    </r>
  </si>
  <si>
    <r>
      <rPr>
        <sz val="8"/>
        <rFont val="Calibri"/>
        <family val="1"/>
      </rPr>
      <t>Open Car Parking</t>
    </r>
  </si>
  <si>
    <r>
      <rPr>
        <sz val="8"/>
        <rFont val="Calibri"/>
        <family val="1"/>
      </rPr>
      <t>A</t>
    </r>
  </si>
  <si>
    <r>
      <rPr>
        <sz val="8"/>
        <rFont val="Calibri"/>
        <family val="1"/>
      </rPr>
      <t>A101</t>
    </r>
  </si>
  <si>
    <r>
      <rPr>
        <sz val="8"/>
        <rFont val="Calibri"/>
        <family val="1"/>
      </rPr>
      <t>Residential</t>
    </r>
  </si>
  <si>
    <r>
      <rPr>
        <sz val="8"/>
        <rFont val="Calibri"/>
        <family val="1"/>
      </rPr>
      <t>A102</t>
    </r>
  </si>
  <si>
    <r>
      <rPr>
        <sz val="8"/>
        <rFont val="Calibri"/>
        <family val="1"/>
      </rPr>
      <t>A103</t>
    </r>
  </si>
  <si>
    <r>
      <rPr>
        <sz val="8"/>
        <rFont val="Calibri"/>
        <family val="1"/>
      </rPr>
      <t>A104</t>
    </r>
  </si>
  <si>
    <r>
      <rPr>
        <sz val="8"/>
        <rFont val="Calibri"/>
        <family val="1"/>
      </rPr>
      <t>A201</t>
    </r>
  </si>
  <si>
    <r>
      <rPr>
        <sz val="8"/>
        <rFont val="Calibri"/>
        <family val="1"/>
      </rPr>
      <t>A202</t>
    </r>
  </si>
  <si>
    <r>
      <rPr>
        <sz val="8"/>
        <rFont val="Calibri"/>
        <family val="1"/>
      </rPr>
      <t>A203</t>
    </r>
  </si>
  <si>
    <r>
      <rPr>
        <sz val="8"/>
        <rFont val="Calibri"/>
        <family val="1"/>
      </rPr>
      <t>A204</t>
    </r>
  </si>
  <si>
    <r>
      <rPr>
        <sz val="8"/>
        <rFont val="Calibri"/>
        <family val="1"/>
      </rPr>
      <t>A301</t>
    </r>
  </si>
  <si>
    <r>
      <rPr>
        <sz val="8"/>
        <rFont val="Calibri"/>
        <family val="1"/>
      </rPr>
      <t>A302</t>
    </r>
  </si>
  <si>
    <r>
      <rPr>
        <sz val="8"/>
        <rFont val="Calibri"/>
        <family val="1"/>
      </rPr>
      <t>A303</t>
    </r>
  </si>
  <si>
    <r>
      <rPr>
        <sz val="8"/>
        <rFont val="Calibri"/>
        <family val="1"/>
      </rPr>
      <t>A304</t>
    </r>
  </si>
  <si>
    <r>
      <rPr>
        <sz val="8"/>
        <rFont val="Calibri"/>
        <family val="1"/>
      </rPr>
      <t>A401</t>
    </r>
  </si>
  <si>
    <r>
      <rPr>
        <sz val="8"/>
        <rFont val="Calibri"/>
        <family val="1"/>
      </rPr>
      <t>A402</t>
    </r>
  </si>
  <si>
    <r>
      <rPr>
        <sz val="8"/>
        <rFont val="Calibri"/>
        <family val="1"/>
      </rPr>
      <t>A403</t>
    </r>
  </si>
  <si>
    <r>
      <rPr>
        <sz val="8"/>
        <rFont val="Calibri"/>
        <family val="1"/>
      </rPr>
      <t>A404</t>
    </r>
  </si>
  <si>
    <r>
      <rPr>
        <sz val="8"/>
        <rFont val="Calibri"/>
        <family val="1"/>
      </rPr>
      <t>A501</t>
    </r>
  </si>
  <si>
    <r>
      <rPr>
        <sz val="8"/>
        <rFont val="Calibri"/>
        <family val="1"/>
      </rPr>
      <t>A502</t>
    </r>
  </si>
  <si>
    <r>
      <rPr>
        <sz val="8"/>
        <rFont val="Calibri"/>
        <family val="1"/>
      </rPr>
      <t>A503</t>
    </r>
  </si>
  <si>
    <r>
      <rPr>
        <sz val="8"/>
        <rFont val="Calibri"/>
        <family val="1"/>
      </rPr>
      <t>A504</t>
    </r>
  </si>
  <si>
    <r>
      <rPr>
        <sz val="8"/>
        <rFont val="Calibri"/>
        <family val="1"/>
      </rPr>
      <t>A601</t>
    </r>
  </si>
  <si>
    <r>
      <rPr>
        <sz val="8"/>
        <rFont val="Calibri"/>
        <family val="1"/>
      </rPr>
      <t>A602</t>
    </r>
  </si>
  <si>
    <r>
      <rPr>
        <sz val="8"/>
        <rFont val="Calibri"/>
        <family val="1"/>
      </rPr>
      <t>A603</t>
    </r>
  </si>
  <si>
    <r>
      <rPr>
        <sz val="8"/>
        <rFont val="Calibri"/>
        <family val="1"/>
      </rPr>
      <t>A604</t>
    </r>
  </si>
  <si>
    <r>
      <rPr>
        <sz val="8"/>
        <rFont val="Calibri"/>
        <family val="1"/>
      </rPr>
      <t>A701</t>
    </r>
  </si>
  <si>
    <r>
      <rPr>
        <sz val="8"/>
        <rFont val="Calibri"/>
        <family val="1"/>
      </rPr>
      <t>A702</t>
    </r>
  </si>
  <si>
    <r>
      <rPr>
        <sz val="8"/>
        <rFont val="Calibri"/>
        <family val="1"/>
      </rPr>
      <t>A703</t>
    </r>
  </si>
  <si>
    <r>
      <rPr>
        <sz val="8"/>
        <rFont val="Calibri"/>
        <family val="1"/>
      </rPr>
      <t>A704</t>
    </r>
  </si>
  <si>
    <r>
      <rPr>
        <sz val="8"/>
        <rFont val="Calibri"/>
        <family val="1"/>
      </rPr>
      <t>A801</t>
    </r>
  </si>
  <si>
    <r>
      <rPr>
        <sz val="8"/>
        <rFont val="Calibri"/>
        <family val="1"/>
      </rPr>
      <t>A802</t>
    </r>
  </si>
  <si>
    <r>
      <rPr>
        <sz val="8"/>
        <rFont val="Calibri"/>
        <family val="1"/>
      </rPr>
      <t>A803</t>
    </r>
  </si>
  <si>
    <r>
      <rPr>
        <sz val="8"/>
        <rFont val="Calibri"/>
        <family val="1"/>
      </rPr>
      <t>A804</t>
    </r>
  </si>
  <si>
    <r>
      <rPr>
        <sz val="8"/>
        <rFont val="Calibri"/>
        <family val="1"/>
      </rPr>
      <t>A901</t>
    </r>
  </si>
  <si>
    <r>
      <rPr>
        <sz val="8"/>
        <rFont val="Calibri"/>
        <family val="1"/>
      </rPr>
      <t>A902</t>
    </r>
  </si>
  <si>
    <r>
      <rPr>
        <sz val="8"/>
        <rFont val="Calibri"/>
        <family val="1"/>
      </rPr>
      <t>A903</t>
    </r>
  </si>
  <si>
    <r>
      <rPr>
        <sz val="8"/>
        <rFont val="Calibri"/>
        <family val="1"/>
      </rPr>
      <t>A904</t>
    </r>
  </si>
  <si>
    <r>
      <rPr>
        <sz val="8"/>
        <rFont val="Calibri"/>
        <family val="1"/>
      </rPr>
      <t>A1001</t>
    </r>
  </si>
  <si>
    <r>
      <rPr>
        <sz val="8"/>
        <rFont val="Calibri"/>
        <family val="1"/>
      </rPr>
      <t>A1002</t>
    </r>
  </si>
  <si>
    <r>
      <rPr>
        <sz val="8"/>
        <rFont val="Calibri"/>
        <family val="1"/>
      </rPr>
      <t>A1003</t>
    </r>
  </si>
  <si>
    <r>
      <rPr>
        <sz val="8"/>
        <rFont val="Calibri"/>
        <family val="1"/>
      </rPr>
      <t>A1004</t>
    </r>
  </si>
  <si>
    <r>
      <rPr>
        <sz val="8"/>
        <rFont val="Calibri"/>
        <family val="1"/>
      </rPr>
      <t>A1101</t>
    </r>
  </si>
  <si>
    <r>
      <rPr>
        <sz val="8"/>
        <rFont val="Calibri"/>
        <family val="1"/>
      </rPr>
      <t>A1102</t>
    </r>
  </si>
  <si>
    <r>
      <rPr>
        <sz val="8"/>
        <rFont val="Calibri"/>
        <family val="1"/>
      </rPr>
      <t>A1103</t>
    </r>
  </si>
  <si>
    <r>
      <rPr>
        <sz val="8"/>
        <rFont val="Calibri"/>
        <family val="1"/>
      </rPr>
      <t>A1104</t>
    </r>
  </si>
  <si>
    <r>
      <rPr>
        <sz val="8"/>
        <rFont val="Calibri"/>
        <family val="1"/>
      </rPr>
      <t>A1201</t>
    </r>
  </si>
  <si>
    <r>
      <rPr>
        <sz val="8"/>
        <rFont val="Calibri"/>
        <family val="1"/>
      </rPr>
      <t>A1202</t>
    </r>
  </si>
  <si>
    <r>
      <rPr>
        <sz val="8"/>
        <rFont val="Calibri"/>
        <family val="1"/>
      </rPr>
      <t>A1203</t>
    </r>
  </si>
  <si>
    <r>
      <rPr>
        <sz val="8"/>
        <rFont val="Calibri"/>
        <family val="1"/>
      </rPr>
      <t>A1204</t>
    </r>
  </si>
  <si>
    <r>
      <rPr>
        <sz val="8"/>
        <rFont val="Calibri"/>
        <family val="1"/>
      </rPr>
      <t>A1301</t>
    </r>
  </si>
  <si>
    <r>
      <rPr>
        <sz val="8"/>
        <rFont val="Calibri"/>
        <family val="1"/>
      </rPr>
      <t>A1302</t>
    </r>
  </si>
  <si>
    <r>
      <rPr>
        <sz val="8"/>
        <rFont val="Calibri"/>
        <family val="1"/>
      </rPr>
      <t>A1303</t>
    </r>
  </si>
  <si>
    <r>
      <rPr>
        <sz val="8"/>
        <rFont val="Calibri"/>
        <family val="1"/>
      </rPr>
      <t>A1304</t>
    </r>
  </si>
  <si>
    <r>
      <rPr>
        <sz val="8"/>
        <rFont val="Calibri"/>
        <family val="1"/>
      </rPr>
      <t>A1401</t>
    </r>
  </si>
  <si>
    <r>
      <rPr>
        <sz val="8"/>
        <rFont val="Calibri"/>
        <family val="1"/>
      </rPr>
      <t>A1402</t>
    </r>
  </si>
  <si>
    <r>
      <rPr>
        <sz val="8"/>
        <rFont val="Calibri"/>
        <family val="1"/>
      </rPr>
      <t>A1403</t>
    </r>
  </si>
  <si>
    <r>
      <rPr>
        <sz val="8"/>
        <rFont val="Calibri"/>
        <family val="1"/>
      </rPr>
      <t>A1404</t>
    </r>
  </si>
  <si>
    <r>
      <rPr>
        <sz val="8"/>
        <rFont val="Calibri"/>
        <family val="1"/>
      </rPr>
      <t>A1501</t>
    </r>
  </si>
  <si>
    <r>
      <rPr>
        <sz val="8"/>
        <rFont val="Calibri"/>
        <family val="1"/>
      </rPr>
      <t>A1502</t>
    </r>
  </si>
  <si>
    <r>
      <rPr>
        <sz val="8"/>
        <rFont val="Calibri"/>
        <family val="1"/>
      </rPr>
      <t>A1503</t>
    </r>
  </si>
  <si>
    <r>
      <rPr>
        <sz val="8"/>
        <rFont val="Calibri"/>
        <family val="1"/>
      </rPr>
      <t>A1504</t>
    </r>
  </si>
  <si>
    <r>
      <rPr>
        <sz val="8"/>
        <rFont val="Calibri"/>
        <family val="1"/>
      </rPr>
      <t>A1601</t>
    </r>
  </si>
  <si>
    <r>
      <rPr>
        <sz val="8"/>
        <rFont val="Calibri"/>
        <family val="1"/>
      </rPr>
      <t>A1602</t>
    </r>
  </si>
  <si>
    <r>
      <rPr>
        <sz val="8"/>
        <rFont val="Calibri"/>
        <family val="1"/>
      </rPr>
      <t>A1603</t>
    </r>
  </si>
  <si>
    <r>
      <rPr>
        <sz val="8"/>
        <rFont val="Calibri"/>
        <family val="1"/>
      </rPr>
      <t>A1604</t>
    </r>
  </si>
  <si>
    <r>
      <rPr>
        <sz val="8"/>
        <rFont val="Calibri"/>
        <family val="1"/>
      </rPr>
      <t>A1701</t>
    </r>
  </si>
  <si>
    <r>
      <rPr>
        <sz val="8"/>
        <rFont val="Calibri"/>
        <family val="1"/>
      </rPr>
      <t>A1702</t>
    </r>
  </si>
  <si>
    <r>
      <rPr>
        <sz val="8"/>
        <rFont val="Calibri"/>
        <family val="1"/>
      </rPr>
      <t>A1703</t>
    </r>
  </si>
  <si>
    <r>
      <rPr>
        <sz val="8"/>
        <rFont val="Calibri"/>
        <family val="1"/>
      </rPr>
      <t>A1704</t>
    </r>
  </si>
  <si>
    <r>
      <rPr>
        <sz val="8"/>
        <rFont val="Calibri"/>
        <family val="1"/>
      </rPr>
      <t>A1801</t>
    </r>
  </si>
  <si>
    <r>
      <rPr>
        <sz val="8"/>
        <rFont val="Calibri"/>
        <family val="1"/>
      </rPr>
      <t>A1802</t>
    </r>
  </si>
  <si>
    <r>
      <rPr>
        <sz val="8"/>
        <rFont val="Calibri"/>
        <family val="1"/>
      </rPr>
      <t>A1803</t>
    </r>
  </si>
  <si>
    <r>
      <rPr>
        <sz val="8"/>
        <rFont val="Calibri"/>
        <family val="1"/>
      </rPr>
      <t>A1804</t>
    </r>
  </si>
  <si>
    <r>
      <rPr>
        <sz val="8"/>
        <rFont val="Calibri"/>
        <family val="1"/>
      </rPr>
      <t>A1901</t>
    </r>
  </si>
  <si>
    <r>
      <rPr>
        <sz val="8"/>
        <rFont val="Calibri"/>
        <family val="1"/>
      </rPr>
      <t>A1902</t>
    </r>
  </si>
  <si>
    <r>
      <rPr>
        <sz val="8"/>
        <rFont val="Calibri"/>
        <family val="1"/>
      </rPr>
      <t>A1903</t>
    </r>
  </si>
  <si>
    <r>
      <rPr>
        <sz val="8"/>
        <rFont val="Calibri"/>
        <family val="1"/>
      </rPr>
      <t>A1904</t>
    </r>
  </si>
  <si>
    <r>
      <rPr>
        <sz val="8"/>
        <rFont val="Calibri"/>
        <family val="1"/>
      </rPr>
      <t>A105</t>
    </r>
  </si>
  <si>
    <r>
      <rPr>
        <sz val="8"/>
        <rFont val="Calibri"/>
        <family val="1"/>
      </rPr>
      <t>A106</t>
    </r>
  </si>
  <si>
    <r>
      <rPr>
        <sz val="8"/>
        <rFont val="Calibri"/>
        <family val="1"/>
      </rPr>
      <t>A107</t>
    </r>
  </si>
  <si>
    <r>
      <rPr>
        <sz val="8"/>
        <rFont val="Calibri"/>
        <family val="1"/>
      </rPr>
      <t>A108</t>
    </r>
  </si>
  <si>
    <r>
      <rPr>
        <sz val="8"/>
        <rFont val="Calibri"/>
        <family val="1"/>
      </rPr>
      <t>A109</t>
    </r>
  </si>
  <si>
    <r>
      <rPr>
        <sz val="8"/>
        <rFont val="Calibri"/>
        <family val="1"/>
      </rPr>
      <t>A110</t>
    </r>
  </si>
  <si>
    <r>
      <rPr>
        <sz val="8"/>
        <rFont val="Calibri"/>
        <family val="1"/>
      </rPr>
      <t>A205</t>
    </r>
  </si>
  <si>
    <r>
      <rPr>
        <sz val="8"/>
        <rFont val="Calibri"/>
        <family val="1"/>
      </rPr>
      <t>A206</t>
    </r>
  </si>
  <si>
    <r>
      <rPr>
        <sz val="8"/>
        <rFont val="Calibri"/>
        <family val="1"/>
      </rPr>
      <t>A207</t>
    </r>
  </si>
  <si>
    <r>
      <rPr>
        <sz val="8"/>
        <rFont val="Calibri"/>
        <family val="1"/>
      </rPr>
      <t>A208</t>
    </r>
  </si>
  <si>
    <r>
      <rPr>
        <sz val="8"/>
        <rFont val="Calibri"/>
        <family val="1"/>
      </rPr>
      <t>A209</t>
    </r>
  </si>
  <si>
    <r>
      <rPr>
        <sz val="8"/>
        <rFont val="Calibri"/>
        <family val="1"/>
      </rPr>
      <t>A210</t>
    </r>
  </si>
  <si>
    <r>
      <rPr>
        <sz val="8"/>
        <rFont val="Calibri"/>
        <family val="1"/>
      </rPr>
      <t>A305</t>
    </r>
  </si>
  <si>
    <r>
      <rPr>
        <sz val="8"/>
        <rFont val="Calibri"/>
        <family val="1"/>
      </rPr>
      <t>A306</t>
    </r>
  </si>
  <si>
    <r>
      <rPr>
        <sz val="8"/>
        <rFont val="Calibri"/>
        <family val="1"/>
      </rPr>
      <t>A307</t>
    </r>
  </si>
  <si>
    <r>
      <rPr>
        <sz val="8"/>
        <rFont val="Calibri"/>
        <family val="1"/>
      </rPr>
      <t>A308</t>
    </r>
  </si>
  <si>
    <r>
      <rPr>
        <sz val="8"/>
        <rFont val="Calibri"/>
        <family val="1"/>
      </rPr>
      <t>A309</t>
    </r>
  </si>
  <si>
    <r>
      <rPr>
        <sz val="8"/>
        <rFont val="Calibri"/>
        <family val="1"/>
      </rPr>
      <t>A310</t>
    </r>
  </si>
  <si>
    <r>
      <rPr>
        <sz val="8"/>
        <rFont val="Calibri"/>
        <family val="1"/>
      </rPr>
      <t>A405</t>
    </r>
  </si>
  <si>
    <r>
      <rPr>
        <sz val="8"/>
        <rFont val="Calibri"/>
        <family val="1"/>
      </rPr>
      <t>A406</t>
    </r>
  </si>
  <si>
    <r>
      <rPr>
        <sz val="8"/>
        <rFont val="Calibri"/>
        <family val="1"/>
      </rPr>
      <t>A407</t>
    </r>
  </si>
  <si>
    <r>
      <rPr>
        <sz val="8"/>
        <rFont val="Calibri"/>
        <family val="1"/>
      </rPr>
      <t>A408</t>
    </r>
  </si>
  <si>
    <r>
      <rPr>
        <sz val="8"/>
        <rFont val="Calibri"/>
        <family val="1"/>
      </rPr>
      <t>A409</t>
    </r>
  </si>
  <si>
    <r>
      <rPr>
        <sz val="8"/>
        <rFont val="Calibri"/>
        <family val="1"/>
      </rPr>
      <t>A410</t>
    </r>
  </si>
  <si>
    <r>
      <rPr>
        <sz val="8"/>
        <rFont val="Calibri"/>
        <family val="1"/>
      </rPr>
      <t>A505</t>
    </r>
  </si>
  <si>
    <r>
      <rPr>
        <sz val="8"/>
        <rFont val="Calibri"/>
        <family val="1"/>
      </rPr>
      <t>A506</t>
    </r>
  </si>
  <si>
    <r>
      <rPr>
        <sz val="8"/>
        <rFont val="Calibri"/>
        <family val="1"/>
      </rPr>
      <t>A507</t>
    </r>
  </si>
  <si>
    <r>
      <rPr>
        <sz val="8"/>
        <rFont val="Calibri"/>
        <family val="1"/>
      </rPr>
      <t>A508</t>
    </r>
  </si>
  <si>
    <r>
      <rPr>
        <sz val="8"/>
        <rFont val="Calibri"/>
        <family val="1"/>
      </rPr>
      <t>A509</t>
    </r>
  </si>
  <si>
    <r>
      <rPr>
        <sz val="8"/>
        <rFont val="Calibri"/>
        <family val="1"/>
      </rPr>
      <t>A510</t>
    </r>
  </si>
  <si>
    <r>
      <rPr>
        <sz val="8"/>
        <rFont val="Calibri"/>
        <family val="1"/>
      </rPr>
      <t>A605</t>
    </r>
  </si>
  <si>
    <r>
      <rPr>
        <sz val="8"/>
        <rFont val="Calibri"/>
        <family val="1"/>
      </rPr>
      <t>A606</t>
    </r>
  </si>
  <si>
    <r>
      <rPr>
        <sz val="8"/>
        <rFont val="Calibri"/>
        <family val="1"/>
      </rPr>
      <t>A607</t>
    </r>
  </si>
  <si>
    <r>
      <rPr>
        <sz val="8"/>
        <rFont val="Calibri"/>
        <family val="1"/>
      </rPr>
      <t>A608</t>
    </r>
  </si>
  <si>
    <r>
      <rPr>
        <sz val="8"/>
        <rFont val="Calibri"/>
        <family val="1"/>
      </rPr>
      <t>A609</t>
    </r>
  </si>
  <si>
    <r>
      <rPr>
        <sz val="8"/>
        <rFont val="Calibri"/>
        <family val="1"/>
      </rPr>
      <t>A610</t>
    </r>
  </si>
  <si>
    <r>
      <rPr>
        <sz val="8"/>
        <rFont val="Calibri"/>
        <family val="1"/>
      </rPr>
      <t>A705</t>
    </r>
  </si>
  <si>
    <r>
      <rPr>
        <sz val="8"/>
        <rFont val="Calibri"/>
        <family val="1"/>
      </rPr>
      <t>A706</t>
    </r>
  </si>
  <si>
    <r>
      <rPr>
        <sz val="8"/>
        <rFont val="Calibri"/>
        <family val="1"/>
      </rPr>
      <t>A707</t>
    </r>
  </si>
  <si>
    <r>
      <rPr>
        <sz val="8"/>
        <rFont val="Calibri"/>
        <family val="1"/>
      </rPr>
      <t>A708</t>
    </r>
  </si>
  <si>
    <r>
      <rPr>
        <sz val="8"/>
        <rFont val="Calibri"/>
        <family val="1"/>
      </rPr>
      <t>A709</t>
    </r>
  </si>
  <si>
    <r>
      <rPr>
        <sz val="8"/>
        <rFont val="Calibri"/>
        <family val="1"/>
      </rPr>
      <t>A710</t>
    </r>
  </si>
  <si>
    <r>
      <rPr>
        <sz val="8"/>
        <rFont val="Calibri"/>
        <family val="1"/>
      </rPr>
      <t>A805</t>
    </r>
  </si>
  <si>
    <r>
      <rPr>
        <sz val="8"/>
        <rFont val="Calibri"/>
        <family val="1"/>
      </rPr>
      <t>A806</t>
    </r>
  </si>
  <si>
    <r>
      <rPr>
        <sz val="8"/>
        <rFont val="Calibri"/>
        <family val="1"/>
      </rPr>
      <t>A807</t>
    </r>
  </si>
  <si>
    <r>
      <rPr>
        <sz val="8"/>
        <rFont val="Calibri"/>
        <family val="1"/>
      </rPr>
      <t>A808</t>
    </r>
  </si>
  <si>
    <r>
      <rPr>
        <sz val="8"/>
        <rFont val="Calibri"/>
        <family val="1"/>
      </rPr>
      <t>A809</t>
    </r>
  </si>
  <si>
    <r>
      <rPr>
        <sz val="8"/>
        <rFont val="Calibri"/>
        <family val="1"/>
      </rPr>
      <t>A810</t>
    </r>
  </si>
  <si>
    <r>
      <rPr>
        <sz val="8"/>
        <rFont val="Calibri"/>
        <family val="1"/>
      </rPr>
      <t>A905</t>
    </r>
  </si>
  <si>
    <r>
      <rPr>
        <sz val="8"/>
        <rFont val="Calibri"/>
        <family val="1"/>
      </rPr>
      <t>A906</t>
    </r>
  </si>
  <si>
    <r>
      <rPr>
        <sz val="8"/>
        <rFont val="Calibri"/>
        <family val="1"/>
      </rPr>
      <t>A907</t>
    </r>
  </si>
  <si>
    <r>
      <rPr>
        <sz val="8"/>
        <rFont val="Calibri"/>
        <family val="1"/>
      </rPr>
      <t>A908</t>
    </r>
  </si>
  <si>
    <r>
      <rPr>
        <sz val="8"/>
        <rFont val="Calibri"/>
        <family val="1"/>
      </rPr>
      <t>A909</t>
    </r>
  </si>
  <si>
    <r>
      <rPr>
        <sz val="8"/>
        <rFont val="Calibri"/>
        <family val="1"/>
      </rPr>
      <t>A910</t>
    </r>
  </si>
  <si>
    <r>
      <rPr>
        <sz val="8"/>
        <rFont val="Calibri"/>
        <family val="1"/>
      </rPr>
      <t>A1005</t>
    </r>
  </si>
  <si>
    <r>
      <rPr>
        <sz val="8"/>
        <rFont val="Calibri"/>
        <family val="1"/>
      </rPr>
      <t>A1006</t>
    </r>
  </si>
  <si>
    <r>
      <rPr>
        <sz val="8"/>
        <rFont val="Calibri"/>
        <family val="1"/>
      </rPr>
      <t>A1007</t>
    </r>
  </si>
  <si>
    <r>
      <rPr>
        <sz val="8"/>
        <rFont val="Calibri"/>
        <family val="1"/>
      </rPr>
      <t>A1008</t>
    </r>
  </si>
  <si>
    <r>
      <rPr>
        <sz val="8"/>
        <rFont val="Calibri"/>
        <family val="1"/>
      </rPr>
      <t>A1009</t>
    </r>
  </si>
  <si>
    <r>
      <rPr>
        <sz val="8"/>
        <rFont val="Calibri"/>
        <family val="1"/>
      </rPr>
      <t>A1010</t>
    </r>
  </si>
  <si>
    <r>
      <rPr>
        <sz val="8"/>
        <rFont val="Calibri"/>
        <family val="1"/>
      </rPr>
      <t>A1105</t>
    </r>
  </si>
  <si>
    <r>
      <rPr>
        <sz val="8"/>
        <rFont val="Calibri"/>
        <family val="1"/>
      </rPr>
      <t>A1106</t>
    </r>
  </si>
  <si>
    <r>
      <rPr>
        <sz val="8"/>
        <rFont val="Calibri"/>
        <family val="1"/>
      </rPr>
      <t>A1107</t>
    </r>
  </si>
  <si>
    <r>
      <rPr>
        <sz val="8"/>
        <rFont val="Calibri"/>
        <family val="1"/>
      </rPr>
      <t>A1108</t>
    </r>
  </si>
  <si>
    <r>
      <rPr>
        <sz val="8"/>
        <rFont val="Calibri"/>
        <family val="1"/>
      </rPr>
      <t>A1109</t>
    </r>
  </si>
  <si>
    <r>
      <rPr>
        <sz val="8"/>
        <rFont val="Calibri"/>
        <family val="1"/>
      </rPr>
      <t>A1110</t>
    </r>
  </si>
  <si>
    <r>
      <rPr>
        <sz val="8"/>
        <rFont val="Calibri"/>
        <family val="1"/>
      </rPr>
      <t>A1205</t>
    </r>
  </si>
  <si>
    <r>
      <rPr>
        <sz val="8"/>
        <rFont val="Calibri"/>
        <family val="1"/>
      </rPr>
      <t>A1206</t>
    </r>
  </si>
  <si>
    <r>
      <rPr>
        <sz val="8"/>
        <rFont val="Calibri"/>
        <family val="1"/>
      </rPr>
      <t>A1207</t>
    </r>
  </si>
  <si>
    <r>
      <rPr>
        <sz val="8"/>
        <rFont val="Calibri"/>
        <family val="1"/>
      </rPr>
      <t>A1208</t>
    </r>
  </si>
  <si>
    <r>
      <rPr>
        <sz val="8"/>
        <rFont val="Calibri"/>
        <family val="1"/>
      </rPr>
      <t>A1209</t>
    </r>
  </si>
  <si>
    <r>
      <rPr>
        <sz val="8"/>
        <rFont val="Calibri"/>
        <family val="1"/>
      </rPr>
      <t>A1210</t>
    </r>
  </si>
  <si>
    <r>
      <rPr>
        <sz val="8"/>
        <rFont val="Calibri"/>
        <family val="1"/>
      </rPr>
      <t>A1305</t>
    </r>
  </si>
  <si>
    <r>
      <rPr>
        <sz val="8"/>
        <rFont val="Calibri"/>
        <family val="1"/>
      </rPr>
      <t>A1306</t>
    </r>
  </si>
  <si>
    <r>
      <rPr>
        <sz val="8"/>
        <rFont val="Calibri"/>
        <family val="1"/>
      </rPr>
      <t>A1307</t>
    </r>
  </si>
  <si>
    <r>
      <rPr>
        <sz val="8"/>
        <rFont val="Calibri"/>
        <family val="1"/>
      </rPr>
      <t>A1308</t>
    </r>
  </si>
  <si>
    <r>
      <rPr>
        <sz val="8"/>
        <rFont val="Calibri"/>
        <family val="1"/>
      </rPr>
      <t>A1309</t>
    </r>
  </si>
  <si>
    <r>
      <rPr>
        <sz val="8"/>
        <rFont val="Calibri"/>
        <family val="1"/>
      </rPr>
      <t>A1310</t>
    </r>
  </si>
  <si>
    <r>
      <rPr>
        <sz val="8"/>
        <rFont val="Calibri"/>
        <family val="1"/>
      </rPr>
      <t>A1405</t>
    </r>
  </si>
  <si>
    <r>
      <rPr>
        <sz val="8"/>
        <rFont val="Calibri"/>
        <family val="1"/>
      </rPr>
      <t>A1406</t>
    </r>
  </si>
  <si>
    <r>
      <rPr>
        <sz val="8"/>
        <rFont val="Calibri"/>
        <family val="1"/>
      </rPr>
      <t>A1407</t>
    </r>
  </si>
  <si>
    <r>
      <rPr>
        <sz val="8"/>
        <rFont val="Calibri"/>
        <family val="1"/>
      </rPr>
      <t>A1408</t>
    </r>
  </si>
  <si>
    <r>
      <rPr>
        <sz val="8"/>
        <rFont val="Calibri"/>
        <family val="1"/>
      </rPr>
      <t>A1409</t>
    </r>
  </si>
  <si>
    <r>
      <rPr>
        <sz val="8"/>
        <rFont val="Calibri"/>
        <family val="1"/>
      </rPr>
      <t>A1410</t>
    </r>
  </si>
  <si>
    <r>
      <rPr>
        <sz val="8"/>
        <rFont val="Calibri"/>
        <family val="1"/>
      </rPr>
      <t>A1505</t>
    </r>
  </si>
  <si>
    <r>
      <rPr>
        <sz val="8"/>
        <rFont val="Calibri"/>
        <family val="1"/>
      </rPr>
      <t>A1506</t>
    </r>
  </si>
  <si>
    <r>
      <rPr>
        <sz val="8"/>
        <rFont val="Calibri"/>
        <family val="1"/>
      </rPr>
      <t>A1507</t>
    </r>
  </si>
  <si>
    <r>
      <rPr>
        <sz val="8"/>
        <rFont val="Calibri"/>
        <family val="1"/>
      </rPr>
      <t>A1508</t>
    </r>
  </si>
  <si>
    <r>
      <rPr>
        <sz val="8"/>
        <rFont val="Calibri"/>
        <family val="1"/>
      </rPr>
      <t>A1509</t>
    </r>
  </si>
  <si>
    <r>
      <rPr>
        <sz val="8"/>
        <rFont val="Calibri"/>
        <family val="1"/>
      </rPr>
      <t>A1510</t>
    </r>
  </si>
  <si>
    <r>
      <rPr>
        <sz val="8"/>
        <rFont val="Calibri"/>
        <family val="1"/>
      </rPr>
      <t>A1605</t>
    </r>
  </si>
  <si>
    <r>
      <rPr>
        <sz val="8"/>
        <rFont val="Calibri"/>
        <family val="1"/>
      </rPr>
      <t>A1606</t>
    </r>
  </si>
  <si>
    <r>
      <rPr>
        <sz val="8"/>
        <rFont val="Calibri"/>
        <family val="1"/>
      </rPr>
      <t>A1607</t>
    </r>
  </si>
  <si>
    <r>
      <rPr>
        <sz val="8"/>
        <rFont val="Calibri"/>
        <family val="1"/>
      </rPr>
      <t>A1608</t>
    </r>
  </si>
  <si>
    <r>
      <rPr>
        <sz val="8"/>
        <rFont val="Calibri"/>
        <family val="1"/>
      </rPr>
      <t>A1609</t>
    </r>
  </si>
  <si>
    <r>
      <rPr>
        <sz val="8"/>
        <rFont val="Calibri"/>
        <family val="1"/>
      </rPr>
      <t>A1610</t>
    </r>
  </si>
  <si>
    <r>
      <rPr>
        <sz val="8"/>
        <rFont val="Calibri"/>
        <family val="1"/>
      </rPr>
      <t>A1705</t>
    </r>
  </si>
  <si>
    <r>
      <rPr>
        <sz val="8"/>
        <rFont val="Calibri"/>
        <family val="1"/>
      </rPr>
      <t>A1706</t>
    </r>
  </si>
  <si>
    <r>
      <rPr>
        <sz val="8"/>
        <rFont val="Calibri"/>
        <family val="1"/>
      </rPr>
      <t>A1707</t>
    </r>
  </si>
  <si>
    <r>
      <rPr>
        <sz val="8"/>
        <rFont val="Calibri"/>
        <family val="1"/>
      </rPr>
      <t>A1708</t>
    </r>
  </si>
  <si>
    <r>
      <rPr>
        <sz val="8"/>
        <rFont val="Calibri"/>
        <family val="1"/>
      </rPr>
      <t>A1709</t>
    </r>
  </si>
  <si>
    <r>
      <rPr>
        <sz val="8"/>
        <rFont val="Calibri"/>
        <family val="1"/>
      </rPr>
      <t>A1710</t>
    </r>
  </si>
  <si>
    <r>
      <rPr>
        <sz val="8"/>
        <rFont val="Calibri"/>
        <family val="1"/>
      </rPr>
      <t>A1805</t>
    </r>
  </si>
  <si>
    <r>
      <rPr>
        <sz val="8"/>
        <rFont val="Calibri"/>
        <family val="1"/>
      </rPr>
      <t>A1806</t>
    </r>
  </si>
  <si>
    <r>
      <rPr>
        <sz val="8"/>
        <rFont val="Calibri"/>
        <family val="1"/>
      </rPr>
      <t>A1807</t>
    </r>
  </si>
  <si>
    <r>
      <rPr>
        <sz val="8"/>
        <rFont val="Calibri"/>
        <family val="1"/>
      </rPr>
      <t>A1808</t>
    </r>
  </si>
  <si>
    <r>
      <rPr>
        <sz val="8"/>
        <rFont val="Calibri"/>
        <family val="1"/>
      </rPr>
      <t>A1809</t>
    </r>
  </si>
  <si>
    <r>
      <rPr>
        <sz val="8"/>
        <rFont val="Calibri"/>
        <family val="1"/>
      </rPr>
      <t>A1810</t>
    </r>
  </si>
  <si>
    <r>
      <rPr>
        <sz val="8"/>
        <rFont val="Calibri"/>
        <family val="1"/>
      </rPr>
      <t>A1905</t>
    </r>
  </si>
  <si>
    <r>
      <rPr>
        <sz val="8"/>
        <rFont val="Calibri"/>
        <family val="1"/>
      </rPr>
      <t>A1906</t>
    </r>
  </si>
  <si>
    <r>
      <rPr>
        <sz val="8"/>
        <rFont val="Calibri"/>
        <family val="1"/>
      </rPr>
      <t>A1907</t>
    </r>
  </si>
  <si>
    <r>
      <rPr>
        <sz val="8"/>
        <rFont val="Calibri"/>
        <family val="1"/>
      </rPr>
      <t>A1908</t>
    </r>
  </si>
  <si>
    <r>
      <rPr>
        <sz val="8"/>
        <rFont val="Calibri"/>
        <family val="1"/>
      </rPr>
      <t>A1909</t>
    </r>
  </si>
  <si>
    <r>
      <rPr>
        <sz val="8"/>
        <rFont val="Calibri"/>
        <family val="1"/>
      </rPr>
      <t>A1910</t>
    </r>
  </si>
  <si>
    <r>
      <rPr>
        <sz val="8"/>
        <rFont val="Calibri"/>
        <family val="1"/>
      </rPr>
      <t>B</t>
    </r>
  </si>
  <si>
    <r>
      <rPr>
        <sz val="8"/>
        <rFont val="Calibri"/>
        <family val="1"/>
      </rPr>
      <t>B101</t>
    </r>
  </si>
  <si>
    <r>
      <rPr>
        <sz val="8"/>
        <rFont val="Calibri"/>
        <family val="1"/>
      </rPr>
      <t>B102</t>
    </r>
  </si>
  <si>
    <r>
      <rPr>
        <sz val="8"/>
        <rFont val="Calibri"/>
        <family val="1"/>
      </rPr>
      <t>B103</t>
    </r>
  </si>
  <si>
    <r>
      <rPr>
        <sz val="8"/>
        <rFont val="Calibri"/>
        <family val="1"/>
      </rPr>
      <t>B104</t>
    </r>
  </si>
  <si>
    <r>
      <rPr>
        <sz val="8"/>
        <rFont val="Calibri"/>
        <family val="1"/>
      </rPr>
      <t>B105</t>
    </r>
  </si>
  <si>
    <r>
      <rPr>
        <sz val="8"/>
        <rFont val="Calibri"/>
        <family val="1"/>
      </rPr>
      <t>B106</t>
    </r>
  </si>
  <si>
    <r>
      <rPr>
        <sz val="8"/>
        <rFont val="Calibri"/>
        <family val="1"/>
      </rPr>
      <t>B201</t>
    </r>
  </si>
  <si>
    <r>
      <rPr>
        <sz val="8"/>
        <rFont val="Calibri"/>
        <family val="1"/>
      </rPr>
      <t>B202</t>
    </r>
  </si>
  <si>
    <r>
      <rPr>
        <sz val="8"/>
        <rFont val="Calibri"/>
        <family val="1"/>
      </rPr>
      <t>B203</t>
    </r>
  </si>
  <si>
    <r>
      <rPr>
        <sz val="8"/>
        <rFont val="Calibri"/>
        <family val="1"/>
      </rPr>
      <t>B204</t>
    </r>
  </si>
  <si>
    <r>
      <rPr>
        <sz val="8"/>
        <rFont val="Calibri"/>
        <family val="1"/>
      </rPr>
      <t>B205</t>
    </r>
  </si>
  <si>
    <r>
      <rPr>
        <sz val="8"/>
        <rFont val="Calibri"/>
        <family val="1"/>
      </rPr>
      <t>B206</t>
    </r>
  </si>
  <si>
    <r>
      <rPr>
        <sz val="8"/>
        <rFont val="Calibri"/>
        <family val="1"/>
      </rPr>
      <t>B301</t>
    </r>
  </si>
  <si>
    <r>
      <rPr>
        <sz val="8"/>
        <rFont val="Calibri"/>
        <family val="1"/>
      </rPr>
      <t>B302</t>
    </r>
  </si>
  <si>
    <r>
      <rPr>
        <sz val="8"/>
        <rFont val="Calibri"/>
        <family val="1"/>
      </rPr>
      <t>B303</t>
    </r>
  </si>
  <si>
    <r>
      <rPr>
        <sz val="8"/>
        <rFont val="Calibri"/>
        <family val="1"/>
      </rPr>
      <t>B304</t>
    </r>
  </si>
  <si>
    <r>
      <rPr>
        <sz val="8"/>
        <rFont val="Calibri"/>
        <family val="1"/>
      </rPr>
      <t>B305</t>
    </r>
  </si>
  <si>
    <r>
      <rPr>
        <sz val="8"/>
        <rFont val="Calibri"/>
        <family val="1"/>
      </rPr>
      <t>B306</t>
    </r>
  </si>
  <si>
    <r>
      <rPr>
        <sz val="8"/>
        <rFont val="Calibri"/>
        <family val="1"/>
      </rPr>
      <t>B401</t>
    </r>
  </si>
  <si>
    <r>
      <rPr>
        <sz val="8"/>
        <rFont val="Calibri"/>
        <family val="1"/>
      </rPr>
      <t>B402</t>
    </r>
  </si>
  <si>
    <r>
      <rPr>
        <sz val="8"/>
        <rFont val="Calibri"/>
        <family val="1"/>
      </rPr>
      <t>B403</t>
    </r>
  </si>
  <si>
    <r>
      <rPr>
        <sz val="8"/>
        <rFont val="Calibri"/>
        <family val="1"/>
      </rPr>
      <t>B404</t>
    </r>
  </si>
  <si>
    <r>
      <rPr>
        <sz val="8"/>
        <rFont val="Calibri"/>
        <family val="1"/>
      </rPr>
      <t>B405</t>
    </r>
  </si>
  <si>
    <r>
      <rPr>
        <sz val="8"/>
        <rFont val="Calibri"/>
        <family val="1"/>
      </rPr>
      <t>B406</t>
    </r>
  </si>
  <si>
    <r>
      <rPr>
        <sz val="8"/>
        <rFont val="Calibri"/>
        <family val="1"/>
      </rPr>
      <t>B501</t>
    </r>
  </si>
  <si>
    <r>
      <rPr>
        <sz val="8"/>
        <rFont val="Calibri"/>
        <family val="1"/>
      </rPr>
      <t>B502</t>
    </r>
  </si>
  <si>
    <r>
      <rPr>
        <sz val="8"/>
        <rFont val="Calibri"/>
        <family val="1"/>
      </rPr>
      <t>B503</t>
    </r>
  </si>
  <si>
    <r>
      <rPr>
        <sz val="8"/>
        <rFont val="Calibri"/>
        <family val="1"/>
      </rPr>
      <t>B504</t>
    </r>
  </si>
  <si>
    <r>
      <rPr>
        <sz val="8"/>
        <rFont val="Calibri"/>
        <family val="1"/>
      </rPr>
      <t>B505</t>
    </r>
  </si>
  <si>
    <r>
      <rPr>
        <sz val="8"/>
        <rFont val="Calibri"/>
        <family val="1"/>
      </rPr>
      <t>B506</t>
    </r>
  </si>
  <si>
    <r>
      <rPr>
        <sz val="8"/>
        <rFont val="Calibri"/>
        <family val="1"/>
      </rPr>
      <t>B601</t>
    </r>
  </si>
  <si>
    <r>
      <rPr>
        <sz val="8"/>
        <rFont val="Calibri"/>
        <family val="1"/>
      </rPr>
      <t>B602</t>
    </r>
  </si>
  <si>
    <r>
      <rPr>
        <sz val="8"/>
        <rFont val="Calibri"/>
        <family val="1"/>
      </rPr>
      <t>B603</t>
    </r>
  </si>
  <si>
    <r>
      <rPr>
        <sz val="8"/>
        <rFont val="Calibri"/>
        <family val="1"/>
      </rPr>
      <t>B604</t>
    </r>
  </si>
  <si>
    <r>
      <rPr>
        <sz val="8"/>
        <rFont val="Calibri"/>
        <family val="1"/>
      </rPr>
      <t>B605</t>
    </r>
  </si>
  <si>
    <r>
      <rPr>
        <sz val="8"/>
        <rFont val="Calibri"/>
        <family val="1"/>
      </rPr>
      <t>B606</t>
    </r>
  </si>
  <si>
    <r>
      <rPr>
        <sz val="8"/>
        <rFont val="Calibri"/>
        <family val="1"/>
      </rPr>
      <t>B701</t>
    </r>
  </si>
  <si>
    <r>
      <rPr>
        <sz val="8"/>
        <rFont val="Calibri"/>
        <family val="1"/>
      </rPr>
      <t>B702</t>
    </r>
  </si>
  <si>
    <r>
      <rPr>
        <sz val="8"/>
        <rFont val="Calibri"/>
        <family val="1"/>
      </rPr>
      <t>B703</t>
    </r>
  </si>
  <si>
    <r>
      <rPr>
        <sz val="8"/>
        <rFont val="Calibri"/>
        <family val="1"/>
      </rPr>
      <t>B704</t>
    </r>
  </si>
  <si>
    <r>
      <rPr>
        <sz val="8"/>
        <rFont val="Calibri"/>
        <family val="1"/>
      </rPr>
      <t>B705</t>
    </r>
  </si>
  <si>
    <r>
      <rPr>
        <sz val="8"/>
        <rFont val="Calibri"/>
        <family val="1"/>
      </rPr>
      <t>B706</t>
    </r>
  </si>
  <si>
    <r>
      <rPr>
        <sz val="8"/>
        <rFont val="Calibri"/>
        <family val="1"/>
      </rPr>
      <t>B801</t>
    </r>
  </si>
  <si>
    <r>
      <rPr>
        <sz val="8"/>
        <rFont val="Calibri"/>
        <family val="1"/>
      </rPr>
      <t>B802</t>
    </r>
  </si>
  <si>
    <r>
      <rPr>
        <sz val="8"/>
        <rFont val="Calibri"/>
        <family val="1"/>
      </rPr>
      <t>B803</t>
    </r>
  </si>
  <si>
    <r>
      <rPr>
        <sz val="8"/>
        <rFont val="Calibri"/>
        <family val="1"/>
      </rPr>
      <t>B804</t>
    </r>
  </si>
  <si>
    <r>
      <rPr>
        <sz val="8"/>
        <rFont val="Calibri"/>
        <family val="1"/>
      </rPr>
      <t>B805</t>
    </r>
  </si>
  <si>
    <r>
      <rPr>
        <sz val="8"/>
        <rFont val="Calibri"/>
        <family val="1"/>
      </rPr>
      <t>B806</t>
    </r>
  </si>
  <si>
    <r>
      <rPr>
        <sz val="8"/>
        <rFont val="Calibri"/>
        <family val="1"/>
      </rPr>
      <t>B901</t>
    </r>
  </si>
  <si>
    <r>
      <rPr>
        <sz val="8"/>
        <rFont val="Calibri"/>
        <family val="1"/>
      </rPr>
      <t>B902</t>
    </r>
  </si>
  <si>
    <r>
      <rPr>
        <sz val="8"/>
        <rFont val="Calibri"/>
        <family val="1"/>
      </rPr>
      <t>B903</t>
    </r>
  </si>
  <si>
    <r>
      <rPr>
        <sz val="8"/>
        <rFont val="Calibri"/>
        <family val="1"/>
      </rPr>
      <t>B904</t>
    </r>
  </si>
  <si>
    <r>
      <rPr>
        <sz val="8"/>
        <rFont val="Calibri"/>
        <family val="1"/>
      </rPr>
      <t>B905</t>
    </r>
  </si>
  <si>
    <r>
      <rPr>
        <sz val="8"/>
        <rFont val="Calibri"/>
        <family val="1"/>
      </rPr>
      <t>B906</t>
    </r>
  </si>
  <si>
    <r>
      <rPr>
        <sz val="8"/>
        <rFont val="Calibri"/>
        <family val="1"/>
      </rPr>
      <t>B1001</t>
    </r>
  </si>
  <si>
    <r>
      <rPr>
        <sz val="8"/>
        <rFont val="Calibri"/>
        <family val="1"/>
      </rPr>
      <t>B1002</t>
    </r>
  </si>
  <si>
    <r>
      <rPr>
        <sz val="8"/>
        <rFont val="Calibri"/>
        <family val="1"/>
      </rPr>
      <t>B1003</t>
    </r>
  </si>
  <si>
    <r>
      <rPr>
        <sz val="8"/>
        <rFont val="Calibri"/>
        <family val="1"/>
      </rPr>
      <t>B1004</t>
    </r>
  </si>
  <si>
    <r>
      <rPr>
        <sz val="8"/>
        <rFont val="Calibri"/>
        <family val="1"/>
      </rPr>
      <t>B1005</t>
    </r>
  </si>
  <si>
    <r>
      <rPr>
        <sz val="8"/>
        <rFont val="Calibri"/>
        <family val="1"/>
      </rPr>
      <t>B1006</t>
    </r>
  </si>
  <si>
    <r>
      <rPr>
        <sz val="8"/>
        <rFont val="Calibri"/>
        <family val="1"/>
      </rPr>
      <t>B1101</t>
    </r>
  </si>
  <si>
    <r>
      <rPr>
        <sz val="8"/>
        <rFont val="Calibri"/>
        <family val="1"/>
      </rPr>
      <t>B1102</t>
    </r>
  </si>
  <si>
    <r>
      <rPr>
        <sz val="8"/>
        <rFont val="Calibri"/>
        <family val="1"/>
      </rPr>
      <t>B1103</t>
    </r>
  </si>
  <si>
    <r>
      <rPr>
        <sz val="8"/>
        <rFont val="Calibri"/>
        <family val="1"/>
      </rPr>
      <t>B1104</t>
    </r>
  </si>
  <si>
    <r>
      <rPr>
        <sz val="8"/>
        <rFont val="Calibri"/>
        <family val="1"/>
      </rPr>
      <t>B1105</t>
    </r>
  </si>
  <si>
    <r>
      <rPr>
        <sz val="8"/>
        <rFont val="Calibri"/>
        <family val="1"/>
      </rPr>
      <t>B1106</t>
    </r>
  </si>
  <si>
    <r>
      <rPr>
        <sz val="8"/>
        <rFont val="Calibri"/>
        <family val="1"/>
      </rPr>
      <t>B1201</t>
    </r>
  </si>
  <si>
    <r>
      <rPr>
        <sz val="8"/>
        <rFont val="Calibri"/>
        <family val="1"/>
      </rPr>
      <t>B1202</t>
    </r>
  </si>
  <si>
    <r>
      <rPr>
        <sz val="8"/>
        <rFont val="Calibri"/>
        <family val="1"/>
      </rPr>
      <t>B1203</t>
    </r>
  </si>
  <si>
    <r>
      <rPr>
        <sz val="8"/>
        <rFont val="Calibri"/>
        <family val="1"/>
      </rPr>
      <t>B1204</t>
    </r>
  </si>
  <si>
    <r>
      <rPr>
        <sz val="8"/>
        <rFont val="Calibri"/>
        <family val="1"/>
      </rPr>
      <t>B1205</t>
    </r>
  </si>
  <si>
    <r>
      <rPr>
        <sz val="8"/>
        <rFont val="Calibri"/>
        <family val="1"/>
      </rPr>
      <t>B1206</t>
    </r>
  </si>
  <si>
    <r>
      <rPr>
        <sz val="8"/>
        <rFont val="Calibri"/>
        <family val="1"/>
      </rPr>
      <t>B1301</t>
    </r>
  </si>
  <si>
    <r>
      <rPr>
        <sz val="8"/>
        <rFont val="Calibri"/>
        <family val="1"/>
      </rPr>
      <t>B1302</t>
    </r>
  </si>
  <si>
    <r>
      <rPr>
        <sz val="8"/>
        <rFont val="Calibri"/>
        <family val="1"/>
      </rPr>
      <t>B1303</t>
    </r>
  </si>
  <si>
    <r>
      <rPr>
        <sz val="8"/>
        <rFont val="Calibri"/>
        <family val="1"/>
      </rPr>
      <t>B1304</t>
    </r>
  </si>
  <si>
    <r>
      <rPr>
        <sz val="8"/>
        <rFont val="Calibri"/>
        <family val="1"/>
      </rPr>
      <t>B1305</t>
    </r>
  </si>
  <si>
    <r>
      <rPr>
        <sz val="8"/>
        <rFont val="Calibri"/>
        <family val="1"/>
      </rPr>
      <t>B1306</t>
    </r>
  </si>
  <si>
    <r>
      <rPr>
        <sz val="8"/>
        <rFont val="Calibri"/>
        <family val="1"/>
      </rPr>
      <t>B1401</t>
    </r>
  </si>
  <si>
    <r>
      <rPr>
        <sz val="8"/>
        <rFont val="Calibri"/>
        <family val="1"/>
      </rPr>
      <t>B1402</t>
    </r>
  </si>
  <si>
    <r>
      <rPr>
        <sz val="8"/>
        <rFont val="Calibri"/>
        <family val="1"/>
      </rPr>
      <t>B1403</t>
    </r>
  </si>
  <si>
    <r>
      <rPr>
        <sz val="8"/>
        <rFont val="Calibri"/>
        <family val="1"/>
      </rPr>
      <t>B1404</t>
    </r>
  </si>
  <si>
    <r>
      <rPr>
        <sz val="8"/>
        <rFont val="Calibri"/>
        <family val="1"/>
      </rPr>
      <t>B1405</t>
    </r>
  </si>
  <si>
    <r>
      <rPr>
        <sz val="8"/>
        <rFont val="Calibri"/>
        <family val="1"/>
      </rPr>
      <t>B1406</t>
    </r>
  </si>
  <si>
    <r>
      <rPr>
        <sz val="8"/>
        <rFont val="Calibri"/>
        <family val="1"/>
      </rPr>
      <t>B1501</t>
    </r>
  </si>
  <si>
    <r>
      <rPr>
        <sz val="8"/>
        <rFont val="Calibri"/>
        <family val="1"/>
      </rPr>
      <t>B1502</t>
    </r>
  </si>
  <si>
    <r>
      <rPr>
        <sz val="8"/>
        <rFont val="Calibri"/>
        <family val="1"/>
      </rPr>
      <t>B1503</t>
    </r>
  </si>
  <si>
    <r>
      <rPr>
        <sz val="8"/>
        <rFont val="Calibri"/>
        <family val="1"/>
      </rPr>
      <t>B1504</t>
    </r>
  </si>
  <si>
    <r>
      <rPr>
        <sz val="8"/>
        <rFont val="Calibri"/>
        <family val="1"/>
      </rPr>
      <t>B1505</t>
    </r>
  </si>
  <si>
    <r>
      <rPr>
        <sz val="8"/>
        <rFont val="Calibri"/>
        <family val="1"/>
      </rPr>
      <t>B1506</t>
    </r>
  </si>
  <si>
    <r>
      <rPr>
        <sz val="8"/>
        <rFont val="Calibri"/>
        <family val="1"/>
      </rPr>
      <t>B1601</t>
    </r>
  </si>
  <si>
    <r>
      <rPr>
        <sz val="8"/>
        <rFont val="Calibri"/>
        <family val="1"/>
      </rPr>
      <t>B1602</t>
    </r>
  </si>
  <si>
    <r>
      <rPr>
        <sz val="8"/>
        <rFont val="Calibri"/>
        <family val="1"/>
      </rPr>
      <t>B1603</t>
    </r>
  </si>
  <si>
    <r>
      <rPr>
        <sz val="8"/>
        <rFont val="Calibri"/>
        <family val="1"/>
      </rPr>
      <t>B1604</t>
    </r>
  </si>
  <si>
    <r>
      <rPr>
        <sz val="8"/>
        <rFont val="Calibri"/>
        <family val="1"/>
      </rPr>
      <t>B1605</t>
    </r>
  </si>
  <si>
    <r>
      <rPr>
        <sz val="8"/>
        <rFont val="Calibri"/>
        <family val="1"/>
      </rPr>
      <t>B1606</t>
    </r>
  </si>
  <si>
    <r>
      <rPr>
        <sz val="8"/>
        <rFont val="Calibri"/>
        <family val="1"/>
      </rPr>
      <t>B1701</t>
    </r>
  </si>
  <si>
    <r>
      <rPr>
        <sz val="8"/>
        <rFont val="Calibri"/>
        <family val="1"/>
      </rPr>
      <t>B1702</t>
    </r>
  </si>
  <si>
    <r>
      <rPr>
        <sz val="8"/>
        <rFont val="Calibri"/>
        <family val="1"/>
      </rPr>
      <t>B1703</t>
    </r>
  </si>
  <si>
    <r>
      <rPr>
        <sz val="8"/>
        <rFont val="Calibri"/>
        <family val="1"/>
      </rPr>
      <t>B1704</t>
    </r>
  </si>
  <si>
    <r>
      <rPr>
        <sz val="8"/>
        <rFont val="Calibri"/>
        <family val="1"/>
      </rPr>
      <t>B1705</t>
    </r>
  </si>
  <si>
    <r>
      <rPr>
        <sz val="8"/>
        <rFont val="Calibri"/>
        <family val="1"/>
      </rPr>
      <t>B1706</t>
    </r>
  </si>
  <si>
    <r>
      <rPr>
        <sz val="8"/>
        <rFont val="Calibri"/>
        <family val="1"/>
      </rPr>
      <t>B1801</t>
    </r>
  </si>
  <si>
    <r>
      <rPr>
        <sz val="8"/>
        <rFont val="Calibri"/>
        <family val="1"/>
      </rPr>
      <t>B1802</t>
    </r>
  </si>
  <si>
    <r>
      <rPr>
        <sz val="8"/>
        <rFont val="Calibri"/>
        <family val="1"/>
      </rPr>
      <t>B1803</t>
    </r>
  </si>
  <si>
    <r>
      <rPr>
        <sz val="8"/>
        <rFont val="Calibri"/>
        <family val="1"/>
      </rPr>
      <t>B1804</t>
    </r>
  </si>
  <si>
    <r>
      <rPr>
        <sz val="8"/>
        <rFont val="Calibri"/>
        <family val="1"/>
      </rPr>
      <t>B1805</t>
    </r>
  </si>
  <si>
    <r>
      <rPr>
        <sz val="8"/>
        <rFont val="Calibri"/>
        <family val="1"/>
      </rPr>
      <t>B1806</t>
    </r>
  </si>
  <si>
    <r>
      <rPr>
        <sz val="8"/>
        <rFont val="Calibri"/>
        <family val="1"/>
      </rPr>
      <t>B1901</t>
    </r>
  </si>
  <si>
    <r>
      <rPr>
        <sz val="8"/>
        <rFont val="Calibri"/>
        <family val="1"/>
      </rPr>
      <t>B1902</t>
    </r>
  </si>
  <si>
    <r>
      <rPr>
        <sz val="8"/>
        <rFont val="Calibri"/>
        <family val="1"/>
      </rPr>
      <t>B1903</t>
    </r>
  </si>
  <si>
    <r>
      <rPr>
        <sz val="8"/>
        <rFont val="Calibri"/>
        <family val="1"/>
      </rPr>
      <t>B1904</t>
    </r>
  </si>
  <si>
    <r>
      <rPr>
        <sz val="8"/>
        <rFont val="Calibri"/>
        <family val="1"/>
      </rPr>
      <t>B1905</t>
    </r>
  </si>
  <si>
    <r>
      <rPr>
        <sz val="8"/>
        <rFont val="Calibri"/>
        <family val="1"/>
      </rPr>
      <t>B1906</t>
    </r>
  </si>
  <si>
    <r>
      <rPr>
        <sz val="8"/>
        <rFont val="Calibri"/>
        <family val="1"/>
      </rPr>
      <t>B107</t>
    </r>
  </si>
  <si>
    <r>
      <rPr>
        <sz val="8"/>
        <rFont val="Calibri"/>
        <family val="1"/>
      </rPr>
      <t>B108</t>
    </r>
  </si>
  <si>
    <r>
      <rPr>
        <sz val="8"/>
        <rFont val="Calibri"/>
        <family val="1"/>
      </rPr>
      <t>B109</t>
    </r>
  </si>
  <si>
    <r>
      <rPr>
        <sz val="8"/>
        <rFont val="Calibri"/>
        <family val="1"/>
      </rPr>
      <t>B110</t>
    </r>
  </si>
  <si>
    <r>
      <rPr>
        <sz val="8"/>
        <rFont val="Calibri"/>
        <family val="1"/>
      </rPr>
      <t>B111</t>
    </r>
  </si>
  <si>
    <r>
      <rPr>
        <sz val="8"/>
        <rFont val="Calibri"/>
        <family val="1"/>
      </rPr>
      <t>B112</t>
    </r>
  </si>
  <si>
    <r>
      <rPr>
        <sz val="8"/>
        <rFont val="Calibri"/>
        <family val="1"/>
      </rPr>
      <t>B207</t>
    </r>
  </si>
  <si>
    <r>
      <rPr>
        <sz val="8"/>
        <rFont val="Calibri"/>
        <family val="1"/>
      </rPr>
      <t>B208</t>
    </r>
  </si>
  <si>
    <r>
      <rPr>
        <sz val="8"/>
        <rFont val="Calibri"/>
        <family val="1"/>
      </rPr>
      <t>B209</t>
    </r>
  </si>
  <si>
    <r>
      <rPr>
        <sz val="8"/>
        <rFont val="Calibri"/>
        <family val="1"/>
      </rPr>
      <t>B210</t>
    </r>
  </si>
  <si>
    <r>
      <rPr>
        <sz val="8"/>
        <rFont val="Calibri"/>
        <family val="1"/>
      </rPr>
      <t>B211</t>
    </r>
  </si>
  <si>
    <r>
      <rPr>
        <sz val="8"/>
        <rFont val="Calibri"/>
        <family val="1"/>
      </rPr>
      <t>B212</t>
    </r>
  </si>
  <si>
    <r>
      <rPr>
        <sz val="8"/>
        <rFont val="Calibri"/>
        <family val="1"/>
      </rPr>
      <t>B307</t>
    </r>
  </si>
  <si>
    <r>
      <rPr>
        <sz val="8"/>
        <rFont val="Calibri"/>
        <family val="1"/>
      </rPr>
      <t>B308</t>
    </r>
  </si>
  <si>
    <r>
      <rPr>
        <sz val="8"/>
        <rFont val="Calibri"/>
        <family val="1"/>
      </rPr>
      <t>B309</t>
    </r>
  </si>
  <si>
    <r>
      <rPr>
        <sz val="8"/>
        <rFont val="Calibri"/>
        <family val="1"/>
      </rPr>
      <t>B310</t>
    </r>
  </si>
  <si>
    <r>
      <rPr>
        <sz val="8"/>
        <rFont val="Calibri"/>
        <family val="1"/>
      </rPr>
      <t>B311</t>
    </r>
  </si>
  <si>
    <r>
      <rPr>
        <sz val="8"/>
        <rFont val="Calibri"/>
        <family val="1"/>
      </rPr>
      <t>B312</t>
    </r>
  </si>
  <si>
    <r>
      <rPr>
        <sz val="8"/>
        <rFont val="Calibri"/>
        <family val="1"/>
      </rPr>
      <t>B407</t>
    </r>
  </si>
  <si>
    <r>
      <rPr>
        <sz val="8"/>
        <rFont val="Calibri"/>
        <family val="1"/>
      </rPr>
      <t>B408</t>
    </r>
  </si>
  <si>
    <r>
      <rPr>
        <sz val="8"/>
        <rFont val="Calibri"/>
        <family val="1"/>
      </rPr>
      <t>B409</t>
    </r>
  </si>
  <si>
    <r>
      <rPr>
        <sz val="8"/>
        <rFont val="Calibri"/>
        <family val="1"/>
      </rPr>
      <t>B410</t>
    </r>
  </si>
  <si>
    <r>
      <rPr>
        <sz val="8"/>
        <rFont val="Calibri"/>
        <family val="1"/>
      </rPr>
      <t>B411</t>
    </r>
  </si>
  <si>
    <r>
      <rPr>
        <sz val="8"/>
        <rFont val="Calibri"/>
        <family val="1"/>
      </rPr>
      <t>B412</t>
    </r>
  </si>
  <si>
    <r>
      <rPr>
        <sz val="8"/>
        <rFont val="Calibri"/>
        <family val="1"/>
      </rPr>
      <t>B507</t>
    </r>
  </si>
  <si>
    <r>
      <rPr>
        <sz val="8"/>
        <rFont val="Calibri"/>
        <family val="1"/>
      </rPr>
      <t>B508</t>
    </r>
  </si>
  <si>
    <r>
      <rPr>
        <sz val="8"/>
        <rFont val="Calibri"/>
        <family val="1"/>
      </rPr>
      <t>B509</t>
    </r>
  </si>
  <si>
    <r>
      <rPr>
        <sz val="8"/>
        <rFont val="Calibri"/>
        <family val="1"/>
      </rPr>
      <t>B510</t>
    </r>
  </si>
  <si>
    <r>
      <rPr>
        <sz val="8"/>
        <rFont val="Calibri"/>
        <family val="1"/>
      </rPr>
      <t>B511</t>
    </r>
  </si>
  <si>
    <r>
      <rPr>
        <sz val="8"/>
        <rFont val="Calibri"/>
        <family val="1"/>
      </rPr>
      <t>B512</t>
    </r>
  </si>
  <si>
    <r>
      <rPr>
        <sz val="8"/>
        <rFont val="Calibri"/>
        <family val="1"/>
      </rPr>
      <t>B607</t>
    </r>
  </si>
  <si>
    <r>
      <rPr>
        <sz val="8"/>
        <rFont val="Calibri"/>
        <family val="1"/>
      </rPr>
      <t>B608</t>
    </r>
  </si>
  <si>
    <r>
      <rPr>
        <sz val="8"/>
        <rFont val="Calibri"/>
        <family val="1"/>
      </rPr>
      <t>B609</t>
    </r>
  </si>
  <si>
    <r>
      <rPr>
        <sz val="8"/>
        <rFont val="Calibri"/>
        <family val="1"/>
      </rPr>
      <t>B610</t>
    </r>
  </si>
  <si>
    <r>
      <rPr>
        <sz val="8"/>
        <rFont val="Calibri"/>
        <family val="1"/>
      </rPr>
      <t>B611</t>
    </r>
  </si>
  <si>
    <r>
      <rPr>
        <sz val="8"/>
        <rFont val="Calibri"/>
        <family val="1"/>
      </rPr>
      <t>B612</t>
    </r>
  </si>
  <si>
    <r>
      <rPr>
        <sz val="8"/>
        <rFont val="Calibri"/>
        <family val="1"/>
      </rPr>
      <t>B707</t>
    </r>
  </si>
  <si>
    <r>
      <rPr>
        <sz val="8"/>
        <rFont val="Calibri"/>
        <family val="1"/>
      </rPr>
      <t>B708</t>
    </r>
  </si>
  <si>
    <r>
      <rPr>
        <sz val="8"/>
        <rFont val="Calibri"/>
        <family val="1"/>
      </rPr>
      <t>B709</t>
    </r>
  </si>
  <si>
    <r>
      <rPr>
        <sz val="8"/>
        <rFont val="Calibri"/>
        <family val="1"/>
      </rPr>
      <t>B710</t>
    </r>
  </si>
  <si>
    <r>
      <rPr>
        <sz val="8"/>
        <rFont val="Calibri"/>
        <family val="1"/>
      </rPr>
      <t>B711</t>
    </r>
  </si>
  <si>
    <r>
      <rPr>
        <sz val="8"/>
        <rFont val="Calibri"/>
        <family val="1"/>
      </rPr>
      <t>B712</t>
    </r>
  </si>
  <si>
    <r>
      <rPr>
        <sz val="8"/>
        <rFont val="Calibri"/>
        <family val="1"/>
      </rPr>
      <t>B807</t>
    </r>
  </si>
  <si>
    <r>
      <rPr>
        <sz val="8"/>
        <rFont val="Calibri"/>
        <family val="1"/>
      </rPr>
      <t>B808</t>
    </r>
  </si>
  <si>
    <r>
      <rPr>
        <sz val="8"/>
        <rFont val="Calibri"/>
        <family val="1"/>
      </rPr>
      <t>B809</t>
    </r>
  </si>
  <si>
    <r>
      <rPr>
        <sz val="8"/>
        <rFont val="Calibri"/>
        <family val="1"/>
      </rPr>
      <t>B810</t>
    </r>
  </si>
  <si>
    <r>
      <rPr>
        <sz val="8"/>
        <rFont val="Calibri"/>
        <family val="1"/>
      </rPr>
      <t>B811</t>
    </r>
  </si>
  <si>
    <r>
      <rPr>
        <sz val="8"/>
        <rFont val="Calibri"/>
        <family val="1"/>
      </rPr>
      <t>B812</t>
    </r>
  </si>
  <si>
    <r>
      <rPr>
        <sz val="8"/>
        <rFont val="Calibri"/>
        <family val="1"/>
      </rPr>
      <t>B907</t>
    </r>
  </si>
  <si>
    <r>
      <rPr>
        <sz val="8"/>
        <rFont val="Calibri"/>
        <family val="1"/>
      </rPr>
      <t>B908</t>
    </r>
  </si>
  <si>
    <r>
      <rPr>
        <sz val="8"/>
        <rFont val="Calibri"/>
        <family val="1"/>
      </rPr>
      <t>B909</t>
    </r>
  </si>
  <si>
    <r>
      <rPr>
        <sz val="8"/>
        <rFont val="Calibri"/>
        <family val="1"/>
      </rPr>
      <t>B910</t>
    </r>
  </si>
  <si>
    <r>
      <rPr>
        <sz val="8"/>
        <rFont val="Calibri"/>
        <family val="1"/>
      </rPr>
      <t>B911</t>
    </r>
  </si>
  <si>
    <r>
      <rPr>
        <sz val="8"/>
        <rFont val="Calibri"/>
        <family val="1"/>
      </rPr>
      <t>B912</t>
    </r>
  </si>
  <si>
    <r>
      <rPr>
        <sz val="8"/>
        <rFont val="Calibri"/>
        <family val="1"/>
      </rPr>
      <t>B1007</t>
    </r>
  </si>
  <si>
    <r>
      <rPr>
        <sz val="8"/>
        <rFont val="Calibri"/>
        <family val="1"/>
      </rPr>
      <t>B1008</t>
    </r>
  </si>
  <si>
    <r>
      <rPr>
        <sz val="8"/>
        <rFont val="Calibri"/>
        <family val="1"/>
      </rPr>
      <t>B1009</t>
    </r>
  </si>
  <si>
    <r>
      <rPr>
        <sz val="8"/>
        <rFont val="Calibri"/>
        <family val="1"/>
      </rPr>
      <t>B1010</t>
    </r>
  </si>
  <si>
    <r>
      <rPr>
        <sz val="8"/>
        <rFont val="Calibri"/>
        <family val="1"/>
      </rPr>
      <t>B1011</t>
    </r>
  </si>
  <si>
    <r>
      <rPr>
        <sz val="8"/>
        <rFont val="Calibri"/>
        <family val="1"/>
      </rPr>
      <t>B1012</t>
    </r>
  </si>
  <si>
    <r>
      <rPr>
        <sz val="8"/>
        <rFont val="Calibri"/>
        <family val="1"/>
      </rPr>
      <t>B1107</t>
    </r>
  </si>
  <si>
    <r>
      <rPr>
        <sz val="8"/>
        <rFont val="Calibri"/>
        <family val="1"/>
      </rPr>
      <t>B1108</t>
    </r>
  </si>
  <si>
    <r>
      <rPr>
        <sz val="8"/>
        <rFont val="Calibri"/>
        <family val="1"/>
      </rPr>
      <t>B1109</t>
    </r>
  </si>
  <si>
    <r>
      <rPr>
        <sz val="8"/>
        <rFont val="Calibri"/>
        <family val="1"/>
      </rPr>
      <t>B1110</t>
    </r>
  </si>
  <si>
    <r>
      <rPr>
        <sz val="8"/>
        <rFont val="Calibri"/>
        <family val="1"/>
      </rPr>
      <t>B1111</t>
    </r>
  </si>
  <si>
    <r>
      <rPr>
        <sz val="8"/>
        <rFont val="Calibri"/>
        <family val="1"/>
      </rPr>
      <t>B1112</t>
    </r>
  </si>
  <si>
    <r>
      <rPr>
        <sz val="8"/>
        <rFont val="Calibri"/>
        <family val="1"/>
      </rPr>
      <t>B1207</t>
    </r>
  </si>
  <si>
    <r>
      <rPr>
        <sz val="8"/>
        <rFont val="Calibri"/>
        <family val="1"/>
      </rPr>
      <t>B1208</t>
    </r>
  </si>
  <si>
    <r>
      <rPr>
        <sz val="8"/>
        <rFont val="Calibri"/>
        <family val="1"/>
      </rPr>
      <t>B1209</t>
    </r>
  </si>
  <si>
    <r>
      <rPr>
        <sz val="8"/>
        <rFont val="Calibri"/>
        <family val="1"/>
      </rPr>
      <t>B1210</t>
    </r>
  </si>
  <si>
    <r>
      <rPr>
        <sz val="8"/>
        <rFont val="Calibri"/>
        <family val="1"/>
      </rPr>
      <t>B1211</t>
    </r>
  </si>
  <si>
    <r>
      <rPr>
        <sz val="8"/>
        <rFont val="Calibri"/>
        <family val="1"/>
      </rPr>
      <t>B1212</t>
    </r>
  </si>
  <si>
    <r>
      <rPr>
        <sz val="8"/>
        <rFont val="Calibri"/>
        <family val="1"/>
      </rPr>
      <t>B1307</t>
    </r>
  </si>
  <si>
    <r>
      <rPr>
        <sz val="8"/>
        <rFont val="Calibri"/>
        <family val="1"/>
      </rPr>
      <t>B1308</t>
    </r>
  </si>
  <si>
    <r>
      <rPr>
        <sz val="8"/>
        <rFont val="Calibri"/>
        <family val="1"/>
      </rPr>
      <t>B1309</t>
    </r>
  </si>
  <si>
    <r>
      <rPr>
        <sz val="8"/>
        <rFont val="Calibri"/>
        <family val="1"/>
      </rPr>
      <t>B1310</t>
    </r>
  </si>
  <si>
    <r>
      <rPr>
        <sz val="8"/>
        <rFont val="Calibri"/>
        <family val="1"/>
      </rPr>
      <t>B1311</t>
    </r>
  </si>
  <si>
    <r>
      <rPr>
        <sz val="8"/>
        <rFont val="Calibri"/>
        <family val="1"/>
      </rPr>
      <t>B1312</t>
    </r>
  </si>
  <si>
    <r>
      <rPr>
        <sz val="8"/>
        <rFont val="Calibri"/>
        <family val="1"/>
      </rPr>
      <t>B1407</t>
    </r>
  </si>
  <si>
    <r>
      <rPr>
        <sz val="8"/>
        <rFont val="Calibri"/>
        <family val="1"/>
      </rPr>
      <t>B1408</t>
    </r>
  </si>
  <si>
    <r>
      <rPr>
        <sz val="8"/>
        <rFont val="Calibri"/>
        <family val="1"/>
      </rPr>
      <t>B1409</t>
    </r>
  </si>
  <si>
    <r>
      <rPr>
        <sz val="8"/>
        <rFont val="Calibri"/>
        <family val="1"/>
      </rPr>
      <t>B1410</t>
    </r>
  </si>
  <si>
    <r>
      <rPr>
        <sz val="8"/>
        <rFont val="Calibri"/>
        <family val="1"/>
      </rPr>
      <t>B1411</t>
    </r>
  </si>
  <si>
    <r>
      <rPr>
        <sz val="8"/>
        <rFont val="Calibri"/>
        <family val="1"/>
      </rPr>
      <t>B1412</t>
    </r>
  </si>
  <si>
    <r>
      <rPr>
        <sz val="8"/>
        <rFont val="Calibri"/>
        <family val="1"/>
      </rPr>
      <t>B1507</t>
    </r>
  </si>
  <si>
    <r>
      <rPr>
        <sz val="8"/>
        <rFont val="Calibri"/>
        <family val="1"/>
      </rPr>
      <t>B1508</t>
    </r>
  </si>
  <si>
    <r>
      <rPr>
        <sz val="8"/>
        <rFont val="Calibri"/>
        <family val="1"/>
      </rPr>
      <t>B1509</t>
    </r>
  </si>
  <si>
    <r>
      <rPr>
        <sz val="8"/>
        <rFont val="Calibri"/>
        <family val="1"/>
      </rPr>
      <t>B1510</t>
    </r>
  </si>
  <si>
    <r>
      <rPr>
        <sz val="8"/>
        <rFont val="Calibri"/>
        <family val="1"/>
      </rPr>
      <t>B1511</t>
    </r>
  </si>
  <si>
    <r>
      <rPr>
        <sz val="8"/>
        <rFont val="Calibri"/>
        <family val="1"/>
      </rPr>
      <t>B1512</t>
    </r>
  </si>
  <si>
    <r>
      <rPr>
        <sz val="8"/>
        <rFont val="Calibri"/>
        <family val="1"/>
      </rPr>
      <t>B1607</t>
    </r>
  </si>
  <si>
    <r>
      <rPr>
        <sz val="8"/>
        <rFont val="Calibri"/>
        <family val="1"/>
      </rPr>
      <t>B1608</t>
    </r>
  </si>
  <si>
    <r>
      <rPr>
        <sz val="8"/>
        <rFont val="Calibri"/>
        <family val="1"/>
      </rPr>
      <t>B1609</t>
    </r>
  </si>
  <si>
    <r>
      <rPr>
        <sz val="8"/>
        <rFont val="Calibri"/>
        <family val="1"/>
      </rPr>
      <t>B1610</t>
    </r>
  </si>
  <si>
    <r>
      <rPr>
        <sz val="8"/>
        <rFont val="Calibri"/>
        <family val="1"/>
      </rPr>
      <t>B1611</t>
    </r>
  </si>
  <si>
    <r>
      <rPr>
        <sz val="8"/>
        <rFont val="Calibri"/>
        <family val="1"/>
      </rPr>
      <t>B1612</t>
    </r>
  </si>
  <si>
    <r>
      <rPr>
        <sz val="8"/>
        <rFont val="Calibri"/>
        <family val="1"/>
      </rPr>
      <t>B1707</t>
    </r>
  </si>
  <si>
    <r>
      <rPr>
        <sz val="8"/>
        <rFont val="Calibri"/>
        <family val="1"/>
      </rPr>
      <t>B1708</t>
    </r>
  </si>
  <si>
    <r>
      <rPr>
        <sz val="8"/>
        <rFont val="Calibri"/>
        <family val="1"/>
      </rPr>
      <t>B1709</t>
    </r>
  </si>
  <si>
    <r>
      <rPr>
        <sz val="8"/>
        <rFont val="Calibri"/>
        <family val="1"/>
      </rPr>
      <t>B1710</t>
    </r>
  </si>
  <si>
    <r>
      <rPr>
        <sz val="8"/>
        <rFont val="Calibri"/>
        <family val="1"/>
      </rPr>
      <t>B1711</t>
    </r>
  </si>
  <si>
    <r>
      <rPr>
        <sz val="8"/>
        <rFont val="Calibri"/>
        <family val="1"/>
      </rPr>
      <t>B1712</t>
    </r>
  </si>
  <si>
    <r>
      <rPr>
        <sz val="8"/>
        <rFont val="Calibri"/>
        <family val="1"/>
      </rPr>
      <t>B1807</t>
    </r>
  </si>
  <si>
    <r>
      <rPr>
        <sz val="8"/>
        <rFont val="Calibri"/>
        <family val="1"/>
      </rPr>
      <t>B1808</t>
    </r>
  </si>
  <si>
    <r>
      <rPr>
        <sz val="8"/>
        <rFont val="Calibri"/>
        <family val="1"/>
      </rPr>
      <t>B1809</t>
    </r>
  </si>
  <si>
    <r>
      <rPr>
        <sz val="8"/>
        <rFont val="Calibri"/>
        <family val="1"/>
      </rPr>
      <t>B1810</t>
    </r>
  </si>
  <si>
    <r>
      <rPr>
        <sz val="8"/>
        <rFont val="Calibri"/>
        <family val="1"/>
      </rPr>
      <t>B1811</t>
    </r>
  </si>
  <si>
    <r>
      <rPr>
        <sz val="8"/>
        <rFont val="Calibri"/>
        <family val="1"/>
      </rPr>
      <t>B1812</t>
    </r>
  </si>
  <si>
    <r>
      <rPr>
        <sz val="8"/>
        <rFont val="Calibri"/>
        <family val="1"/>
      </rPr>
      <t>B1907</t>
    </r>
  </si>
  <si>
    <r>
      <rPr>
        <sz val="8"/>
        <rFont val="Calibri"/>
        <family val="1"/>
      </rPr>
      <t>B1908</t>
    </r>
  </si>
  <si>
    <r>
      <rPr>
        <sz val="8"/>
        <rFont val="Calibri"/>
        <family val="1"/>
      </rPr>
      <t>B1909</t>
    </r>
  </si>
  <si>
    <r>
      <rPr>
        <sz val="8"/>
        <rFont val="Calibri"/>
        <family val="1"/>
      </rPr>
      <t>B1910</t>
    </r>
  </si>
  <si>
    <r>
      <rPr>
        <sz val="8"/>
        <rFont val="Calibri"/>
        <family val="1"/>
      </rPr>
      <t>B1911</t>
    </r>
  </si>
  <si>
    <r>
      <rPr>
        <sz val="8"/>
        <rFont val="Calibri"/>
        <family val="1"/>
      </rPr>
      <t>B1912</t>
    </r>
  </si>
  <si>
    <r>
      <rPr>
        <sz val="8"/>
        <rFont val="Calibri"/>
        <family val="1"/>
      </rPr>
      <t>D</t>
    </r>
  </si>
  <si>
    <r>
      <rPr>
        <sz val="8"/>
        <rFont val="Calibri"/>
        <family val="1"/>
      </rPr>
      <t>D107</t>
    </r>
  </si>
  <si>
    <r>
      <rPr>
        <sz val="8"/>
        <rFont val="Calibri"/>
        <family val="1"/>
      </rPr>
      <t>D108</t>
    </r>
  </si>
  <si>
    <r>
      <rPr>
        <sz val="8"/>
        <rFont val="Calibri"/>
        <family val="1"/>
      </rPr>
      <t>D109</t>
    </r>
  </si>
  <si>
    <r>
      <rPr>
        <sz val="8"/>
        <rFont val="Calibri"/>
        <family val="1"/>
      </rPr>
      <t>D110</t>
    </r>
  </si>
  <si>
    <r>
      <rPr>
        <sz val="8"/>
        <rFont val="Calibri"/>
        <family val="1"/>
      </rPr>
      <t>D111</t>
    </r>
  </si>
  <si>
    <r>
      <rPr>
        <sz val="8"/>
        <rFont val="Calibri"/>
        <family val="1"/>
      </rPr>
      <t>D112</t>
    </r>
  </si>
  <si>
    <r>
      <rPr>
        <sz val="8"/>
        <rFont val="Calibri"/>
        <family val="1"/>
      </rPr>
      <t>D207</t>
    </r>
  </si>
  <si>
    <r>
      <rPr>
        <sz val="8"/>
        <rFont val="Calibri"/>
        <family val="1"/>
      </rPr>
      <t>D208</t>
    </r>
  </si>
  <si>
    <r>
      <rPr>
        <sz val="8"/>
        <rFont val="Calibri"/>
        <family val="1"/>
      </rPr>
      <t>D209</t>
    </r>
  </si>
  <si>
    <r>
      <rPr>
        <sz val="8"/>
        <rFont val="Calibri"/>
        <family val="1"/>
      </rPr>
      <t>D210</t>
    </r>
  </si>
  <si>
    <r>
      <rPr>
        <sz val="8"/>
        <rFont val="Calibri"/>
        <family val="1"/>
      </rPr>
      <t>D211</t>
    </r>
  </si>
  <si>
    <r>
      <rPr>
        <sz val="8"/>
        <rFont val="Calibri"/>
        <family val="1"/>
      </rPr>
      <t>D212</t>
    </r>
  </si>
  <si>
    <r>
      <rPr>
        <sz val="8"/>
        <rFont val="Calibri"/>
        <family val="1"/>
      </rPr>
      <t>D307</t>
    </r>
  </si>
  <si>
    <r>
      <rPr>
        <sz val="8"/>
        <rFont val="Calibri"/>
        <family val="1"/>
      </rPr>
      <t>D308</t>
    </r>
  </si>
  <si>
    <r>
      <rPr>
        <sz val="8"/>
        <rFont val="Calibri"/>
        <family val="1"/>
      </rPr>
      <t>D309</t>
    </r>
  </si>
  <si>
    <r>
      <rPr>
        <sz val="8"/>
        <rFont val="Calibri"/>
        <family val="1"/>
      </rPr>
      <t>D310</t>
    </r>
  </si>
  <si>
    <r>
      <rPr>
        <sz val="8"/>
        <rFont val="Calibri"/>
        <family val="1"/>
      </rPr>
      <t>D311</t>
    </r>
  </si>
  <si>
    <r>
      <rPr>
        <sz val="8"/>
        <rFont val="Calibri"/>
        <family val="1"/>
      </rPr>
      <t>D312</t>
    </r>
  </si>
  <si>
    <r>
      <rPr>
        <sz val="8"/>
        <rFont val="Calibri"/>
        <family val="1"/>
      </rPr>
      <t>D407</t>
    </r>
  </si>
  <si>
    <r>
      <rPr>
        <sz val="8"/>
        <rFont val="Calibri"/>
        <family val="1"/>
      </rPr>
      <t>D408</t>
    </r>
  </si>
  <si>
    <r>
      <rPr>
        <sz val="8"/>
        <rFont val="Calibri"/>
        <family val="1"/>
      </rPr>
      <t>D409</t>
    </r>
  </si>
  <si>
    <r>
      <rPr>
        <sz val="8"/>
        <rFont val="Calibri"/>
        <family val="1"/>
      </rPr>
      <t>D410</t>
    </r>
  </si>
  <si>
    <r>
      <rPr>
        <sz val="8"/>
        <rFont val="Calibri"/>
        <family val="1"/>
      </rPr>
      <t>D411</t>
    </r>
  </si>
  <si>
    <r>
      <rPr>
        <sz val="8"/>
        <rFont val="Calibri"/>
        <family val="1"/>
      </rPr>
      <t>D412</t>
    </r>
  </si>
  <si>
    <r>
      <rPr>
        <sz val="8"/>
        <rFont val="Calibri"/>
        <family val="1"/>
      </rPr>
      <t>D507</t>
    </r>
  </si>
  <si>
    <r>
      <rPr>
        <sz val="8"/>
        <rFont val="Calibri"/>
        <family val="1"/>
      </rPr>
      <t>D508</t>
    </r>
  </si>
  <si>
    <r>
      <rPr>
        <sz val="8"/>
        <rFont val="Calibri"/>
        <family val="1"/>
      </rPr>
      <t>D509</t>
    </r>
  </si>
  <si>
    <r>
      <rPr>
        <sz val="8"/>
        <rFont val="Calibri"/>
        <family val="1"/>
      </rPr>
      <t>D510</t>
    </r>
  </si>
  <si>
    <r>
      <rPr>
        <sz val="8"/>
        <rFont val="Calibri"/>
        <family val="1"/>
      </rPr>
      <t>D511</t>
    </r>
  </si>
  <si>
    <r>
      <rPr>
        <sz val="8"/>
        <rFont val="Calibri"/>
        <family val="1"/>
      </rPr>
      <t>D512</t>
    </r>
  </si>
  <si>
    <r>
      <rPr>
        <sz val="8"/>
        <rFont val="Calibri"/>
        <family val="1"/>
      </rPr>
      <t>D607</t>
    </r>
  </si>
  <si>
    <r>
      <rPr>
        <sz val="8"/>
        <rFont val="Calibri"/>
        <family val="1"/>
      </rPr>
      <t>D608</t>
    </r>
  </si>
  <si>
    <r>
      <rPr>
        <sz val="8"/>
        <rFont val="Calibri"/>
        <family val="1"/>
      </rPr>
      <t>D609</t>
    </r>
  </si>
  <si>
    <r>
      <rPr>
        <sz val="8"/>
        <rFont val="Calibri"/>
        <family val="1"/>
      </rPr>
      <t>D610</t>
    </r>
  </si>
  <si>
    <r>
      <rPr>
        <sz val="8"/>
        <rFont val="Calibri"/>
        <family val="1"/>
      </rPr>
      <t>D611</t>
    </r>
  </si>
  <si>
    <r>
      <rPr>
        <sz val="8"/>
        <rFont val="Calibri"/>
        <family val="1"/>
      </rPr>
      <t>D612</t>
    </r>
  </si>
  <si>
    <r>
      <rPr>
        <sz val="8"/>
        <rFont val="Calibri"/>
        <family val="1"/>
      </rPr>
      <t>D707</t>
    </r>
  </si>
  <si>
    <r>
      <rPr>
        <sz val="8"/>
        <rFont val="Calibri"/>
        <family val="1"/>
      </rPr>
      <t>D708</t>
    </r>
  </si>
  <si>
    <r>
      <rPr>
        <sz val="8"/>
        <rFont val="Calibri"/>
        <family val="1"/>
      </rPr>
      <t>D709</t>
    </r>
  </si>
  <si>
    <r>
      <rPr>
        <sz val="8"/>
        <rFont val="Calibri"/>
        <family val="1"/>
      </rPr>
      <t>D710</t>
    </r>
  </si>
  <si>
    <r>
      <rPr>
        <sz val="8"/>
        <rFont val="Calibri"/>
        <family val="1"/>
      </rPr>
      <t>D711</t>
    </r>
  </si>
  <si>
    <r>
      <rPr>
        <sz val="8"/>
        <rFont val="Calibri"/>
        <family val="1"/>
      </rPr>
      <t>D712</t>
    </r>
  </si>
  <si>
    <r>
      <rPr>
        <sz val="8"/>
        <rFont val="Calibri"/>
        <family val="1"/>
      </rPr>
      <t>D807</t>
    </r>
  </si>
  <si>
    <r>
      <rPr>
        <sz val="8"/>
        <rFont val="Calibri"/>
        <family val="1"/>
      </rPr>
      <t>D808</t>
    </r>
  </si>
  <si>
    <r>
      <rPr>
        <sz val="8"/>
        <rFont val="Calibri"/>
        <family val="1"/>
      </rPr>
      <t>D809</t>
    </r>
  </si>
  <si>
    <r>
      <rPr>
        <sz val="8"/>
        <rFont val="Calibri"/>
        <family val="1"/>
      </rPr>
      <t>D810</t>
    </r>
  </si>
  <si>
    <r>
      <rPr>
        <sz val="8"/>
        <rFont val="Calibri"/>
        <family val="1"/>
      </rPr>
      <t>D811</t>
    </r>
  </si>
  <si>
    <r>
      <rPr>
        <sz val="8"/>
        <rFont val="Calibri"/>
        <family val="1"/>
      </rPr>
      <t>D812</t>
    </r>
  </si>
  <si>
    <r>
      <rPr>
        <sz val="8"/>
        <rFont val="Calibri"/>
        <family val="1"/>
      </rPr>
      <t>D907</t>
    </r>
  </si>
  <si>
    <r>
      <rPr>
        <sz val="8"/>
        <rFont val="Calibri"/>
        <family val="1"/>
      </rPr>
      <t>D908</t>
    </r>
  </si>
  <si>
    <r>
      <rPr>
        <sz val="8"/>
        <rFont val="Calibri"/>
        <family val="1"/>
      </rPr>
      <t>D909</t>
    </r>
  </si>
  <si>
    <r>
      <rPr>
        <sz val="8"/>
        <rFont val="Calibri"/>
        <family val="1"/>
      </rPr>
      <t>D910</t>
    </r>
  </si>
  <si>
    <r>
      <rPr>
        <sz val="8"/>
        <rFont val="Calibri"/>
        <family val="1"/>
      </rPr>
      <t>D911</t>
    </r>
  </si>
  <si>
    <r>
      <rPr>
        <sz val="8"/>
        <rFont val="Calibri"/>
        <family val="1"/>
      </rPr>
      <t>D912</t>
    </r>
  </si>
  <si>
    <r>
      <rPr>
        <sz val="8"/>
        <rFont val="Calibri"/>
        <family val="1"/>
      </rPr>
      <t>D1007</t>
    </r>
  </si>
  <si>
    <r>
      <rPr>
        <sz val="8"/>
        <rFont val="Calibri"/>
        <family val="1"/>
      </rPr>
      <t>D1008</t>
    </r>
  </si>
  <si>
    <r>
      <rPr>
        <sz val="8"/>
        <rFont val="Calibri"/>
        <family val="1"/>
      </rPr>
      <t>D1009</t>
    </r>
  </si>
  <si>
    <r>
      <rPr>
        <sz val="8"/>
        <rFont val="Calibri"/>
        <family val="1"/>
      </rPr>
      <t>D1010</t>
    </r>
  </si>
  <si>
    <r>
      <rPr>
        <sz val="8"/>
        <rFont val="Calibri"/>
        <family val="1"/>
      </rPr>
      <t>D1011</t>
    </r>
  </si>
  <si>
    <r>
      <rPr>
        <sz val="8"/>
        <rFont val="Calibri"/>
        <family val="1"/>
      </rPr>
      <t>D1012</t>
    </r>
  </si>
  <si>
    <r>
      <rPr>
        <sz val="8"/>
        <rFont val="Calibri"/>
        <family val="1"/>
      </rPr>
      <t>D1107</t>
    </r>
  </si>
  <si>
    <r>
      <rPr>
        <sz val="8"/>
        <rFont val="Calibri"/>
        <family val="1"/>
      </rPr>
      <t>D1108</t>
    </r>
  </si>
  <si>
    <r>
      <rPr>
        <sz val="8"/>
        <rFont val="Calibri"/>
        <family val="1"/>
      </rPr>
      <t>D1109</t>
    </r>
  </si>
  <si>
    <r>
      <rPr>
        <sz val="8"/>
        <rFont val="Calibri"/>
        <family val="1"/>
      </rPr>
      <t>D1110</t>
    </r>
  </si>
  <si>
    <r>
      <rPr>
        <sz val="8"/>
        <rFont val="Calibri"/>
        <family val="1"/>
      </rPr>
      <t>D1111</t>
    </r>
  </si>
  <si>
    <r>
      <rPr>
        <sz val="8"/>
        <rFont val="Calibri"/>
        <family val="1"/>
      </rPr>
      <t>D1112</t>
    </r>
  </si>
  <si>
    <r>
      <rPr>
        <sz val="8"/>
        <rFont val="Calibri"/>
        <family val="1"/>
      </rPr>
      <t>D1207</t>
    </r>
  </si>
  <si>
    <r>
      <rPr>
        <sz val="8"/>
        <rFont val="Calibri"/>
        <family val="1"/>
      </rPr>
      <t>D1208</t>
    </r>
  </si>
  <si>
    <r>
      <rPr>
        <sz val="8"/>
        <rFont val="Calibri"/>
        <family val="1"/>
      </rPr>
      <t>D1209</t>
    </r>
  </si>
  <si>
    <r>
      <rPr>
        <sz val="8"/>
        <rFont val="Calibri"/>
        <family val="1"/>
      </rPr>
      <t>D1210</t>
    </r>
  </si>
  <si>
    <r>
      <rPr>
        <sz val="8"/>
        <rFont val="Calibri"/>
        <family val="1"/>
      </rPr>
      <t>D1211</t>
    </r>
  </si>
  <si>
    <r>
      <rPr>
        <sz val="8"/>
        <rFont val="Calibri"/>
        <family val="1"/>
      </rPr>
      <t>D1212</t>
    </r>
  </si>
  <si>
    <r>
      <rPr>
        <sz val="8"/>
        <rFont val="Calibri"/>
        <family val="1"/>
      </rPr>
      <t>D1307</t>
    </r>
  </si>
  <si>
    <r>
      <rPr>
        <sz val="8"/>
        <rFont val="Calibri"/>
        <family val="1"/>
      </rPr>
      <t>D1308</t>
    </r>
  </si>
  <si>
    <r>
      <rPr>
        <sz val="8"/>
        <rFont val="Calibri"/>
        <family val="1"/>
      </rPr>
      <t>D1309</t>
    </r>
  </si>
  <si>
    <r>
      <rPr>
        <sz val="8"/>
        <rFont val="Calibri"/>
        <family val="1"/>
      </rPr>
      <t>D1310</t>
    </r>
  </si>
  <si>
    <r>
      <rPr>
        <sz val="8"/>
        <rFont val="Calibri"/>
        <family val="1"/>
      </rPr>
      <t>D1311</t>
    </r>
  </si>
  <si>
    <r>
      <rPr>
        <sz val="8"/>
        <rFont val="Calibri"/>
        <family val="1"/>
      </rPr>
      <t>D1312</t>
    </r>
  </si>
  <si>
    <r>
      <rPr>
        <sz val="8"/>
        <rFont val="Calibri"/>
        <family val="1"/>
      </rPr>
      <t>D1407</t>
    </r>
  </si>
  <si>
    <r>
      <rPr>
        <sz val="8"/>
        <rFont val="Calibri"/>
        <family val="1"/>
      </rPr>
      <t>D1408</t>
    </r>
  </si>
  <si>
    <r>
      <rPr>
        <sz val="8"/>
        <rFont val="Calibri"/>
        <family val="1"/>
      </rPr>
      <t>D1409</t>
    </r>
  </si>
  <si>
    <r>
      <rPr>
        <sz val="8"/>
        <rFont val="Calibri"/>
        <family val="1"/>
      </rPr>
      <t>D1410</t>
    </r>
  </si>
  <si>
    <r>
      <rPr>
        <sz val="8"/>
        <rFont val="Calibri"/>
        <family val="1"/>
      </rPr>
      <t>D1411</t>
    </r>
  </si>
  <si>
    <r>
      <rPr>
        <sz val="8"/>
        <rFont val="Calibri"/>
        <family val="1"/>
      </rPr>
      <t>D1412</t>
    </r>
  </si>
  <si>
    <r>
      <rPr>
        <sz val="8"/>
        <rFont val="Calibri"/>
        <family val="1"/>
      </rPr>
      <t>D1507</t>
    </r>
  </si>
  <si>
    <r>
      <rPr>
        <sz val="8"/>
        <rFont val="Calibri"/>
        <family val="1"/>
      </rPr>
      <t>D1508</t>
    </r>
  </si>
  <si>
    <r>
      <rPr>
        <sz val="8"/>
        <rFont val="Calibri"/>
        <family val="1"/>
      </rPr>
      <t>D1509</t>
    </r>
  </si>
  <si>
    <r>
      <rPr>
        <sz val="8"/>
        <rFont val="Calibri"/>
        <family val="1"/>
      </rPr>
      <t>D1510</t>
    </r>
  </si>
  <si>
    <r>
      <rPr>
        <sz val="8"/>
        <rFont val="Calibri"/>
        <family val="1"/>
      </rPr>
      <t>D1511</t>
    </r>
  </si>
  <si>
    <r>
      <rPr>
        <sz val="8"/>
        <rFont val="Calibri"/>
        <family val="1"/>
      </rPr>
      <t>D1512</t>
    </r>
  </si>
  <si>
    <r>
      <rPr>
        <sz val="8"/>
        <rFont val="Calibri"/>
        <family val="1"/>
      </rPr>
      <t>D1607</t>
    </r>
  </si>
  <si>
    <r>
      <rPr>
        <sz val="8"/>
        <rFont val="Calibri"/>
        <family val="1"/>
      </rPr>
      <t>D1608</t>
    </r>
  </si>
  <si>
    <r>
      <rPr>
        <sz val="8"/>
        <rFont val="Calibri"/>
        <family val="1"/>
      </rPr>
      <t>D1609</t>
    </r>
  </si>
  <si>
    <r>
      <rPr>
        <sz val="8"/>
        <rFont val="Calibri"/>
        <family val="1"/>
      </rPr>
      <t>D1610</t>
    </r>
  </si>
  <si>
    <r>
      <rPr>
        <sz val="8"/>
        <rFont val="Calibri"/>
        <family val="1"/>
      </rPr>
      <t>D1611</t>
    </r>
  </si>
  <si>
    <r>
      <rPr>
        <sz val="8"/>
        <rFont val="Calibri"/>
        <family val="1"/>
      </rPr>
      <t>D1612</t>
    </r>
  </si>
  <si>
    <r>
      <rPr>
        <sz val="8"/>
        <rFont val="Calibri"/>
        <family val="1"/>
      </rPr>
      <t>D1707</t>
    </r>
  </si>
  <si>
    <r>
      <rPr>
        <sz val="8"/>
        <rFont val="Calibri"/>
        <family val="1"/>
      </rPr>
      <t>D1708</t>
    </r>
  </si>
  <si>
    <r>
      <rPr>
        <sz val="8"/>
        <rFont val="Calibri"/>
        <family val="1"/>
      </rPr>
      <t>D1709</t>
    </r>
  </si>
  <si>
    <r>
      <rPr>
        <sz val="8"/>
        <rFont val="Calibri"/>
        <family val="1"/>
      </rPr>
      <t>D1710</t>
    </r>
  </si>
  <si>
    <r>
      <rPr>
        <sz val="8"/>
        <rFont val="Calibri"/>
        <family val="1"/>
      </rPr>
      <t>D1711</t>
    </r>
  </si>
  <si>
    <r>
      <rPr>
        <sz val="8"/>
        <rFont val="Calibri"/>
        <family val="1"/>
      </rPr>
      <t>D1712</t>
    </r>
  </si>
  <si>
    <r>
      <rPr>
        <sz val="8"/>
        <rFont val="Calibri"/>
        <family val="1"/>
      </rPr>
      <t>D1807</t>
    </r>
  </si>
  <si>
    <r>
      <rPr>
        <sz val="8"/>
        <rFont val="Calibri"/>
        <family val="1"/>
      </rPr>
      <t>D1808</t>
    </r>
  </si>
  <si>
    <r>
      <rPr>
        <sz val="8"/>
        <rFont val="Calibri"/>
        <family val="1"/>
      </rPr>
      <t>D1809</t>
    </r>
  </si>
  <si>
    <r>
      <rPr>
        <sz val="8"/>
        <rFont val="Calibri"/>
        <family val="1"/>
      </rPr>
      <t>D1810</t>
    </r>
  </si>
  <si>
    <r>
      <rPr>
        <sz val="8"/>
        <rFont val="Calibri"/>
        <family val="1"/>
      </rPr>
      <t>D1811</t>
    </r>
  </si>
  <si>
    <r>
      <rPr>
        <sz val="8"/>
        <rFont val="Calibri"/>
        <family val="1"/>
      </rPr>
      <t>D1812</t>
    </r>
  </si>
  <si>
    <r>
      <rPr>
        <sz val="8"/>
        <rFont val="Calibri"/>
        <family val="1"/>
      </rPr>
      <t>D1907</t>
    </r>
  </si>
  <si>
    <r>
      <rPr>
        <sz val="8"/>
        <rFont val="Calibri"/>
        <family val="1"/>
      </rPr>
      <t>D1908</t>
    </r>
  </si>
  <si>
    <r>
      <rPr>
        <sz val="8"/>
        <rFont val="Calibri"/>
        <family val="1"/>
      </rPr>
      <t>D1909</t>
    </r>
  </si>
  <si>
    <r>
      <rPr>
        <sz val="8"/>
        <rFont val="Calibri"/>
        <family val="1"/>
      </rPr>
      <t>D1910</t>
    </r>
  </si>
  <si>
    <r>
      <rPr>
        <sz val="8"/>
        <rFont val="Calibri"/>
        <family val="1"/>
      </rPr>
      <t>D1911</t>
    </r>
  </si>
  <si>
    <r>
      <rPr>
        <sz val="8"/>
        <rFont val="Calibri"/>
        <family val="1"/>
      </rPr>
      <t>D1912</t>
    </r>
  </si>
  <si>
    <r>
      <rPr>
        <sz val="8"/>
        <rFont val="Calibri"/>
        <family val="1"/>
      </rPr>
      <t>D101</t>
    </r>
  </si>
  <si>
    <r>
      <rPr>
        <sz val="8"/>
        <rFont val="Calibri"/>
        <family val="1"/>
      </rPr>
      <t>D102</t>
    </r>
  </si>
  <si>
    <r>
      <rPr>
        <sz val="8"/>
        <rFont val="Calibri"/>
        <family val="1"/>
      </rPr>
      <t>D103</t>
    </r>
  </si>
  <si>
    <r>
      <rPr>
        <sz val="8"/>
        <rFont val="Calibri"/>
        <family val="1"/>
      </rPr>
      <t>D104</t>
    </r>
  </si>
  <si>
    <r>
      <rPr>
        <sz val="8"/>
        <rFont val="Calibri"/>
        <family val="1"/>
      </rPr>
      <t>D105</t>
    </r>
  </si>
  <si>
    <r>
      <rPr>
        <sz val="8"/>
        <rFont val="Calibri"/>
        <family val="1"/>
      </rPr>
      <t>D106</t>
    </r>
  </si>
  <si>
    <r>
      <rPr>
        <sz val="8"/>
        <rFont val="Calibri"/>
        <family val="1"/>
      </rPr>
      <t>D201</t>
    </r>
  </si>
  <si>
    <r>
      <rPr>
        <sz val="8"/>
        <rFont val="Calibri"/>
        <family val="1"/>
      </rPr>
      <t>D202</t>
    </r>
  </si>
  <si>
    <r>
      <rPr>
        <sz val="8"/>
        <rFont val="Calibri"/>
        <family val="1"/>
      </rPr>
      <t>D203</t>
    </r>
  </si>
  <si>
    <r>
      <rPr>
        <sz val="8"/>
        <rFont val="Calibri"/>
        <family val="1"/>
      </rPr>
      <t>D204</t>
    </r>
  </si>
  <si>
    <r>
      <rPr>
        <sz val="8"/>
        <rFont val="Calibri"/>
        <family val="1"/>
      </rPr>
      <t>D205</t>
    </r>
  </si>
  <si>
    <r>
      <rPr>
        <sz val="8"/>
        <rFont val="Calibri"/>
        <family val="1"/>
      </rPr>
      <t>D206</t>
    </r>
  </si>
  <si>
    <r>
      <rPr>
        <sz val="8"/>
        <rFont val="Calibri"/>
        <family val="1"/>
      </rPr>
      <t>D301</t>
    </r>
  </si>
  <si>
    <r>
      <rPr>
        <sz val="8"/>
        <rFont val="Calibri"/>
        <family val="1"/>
      </rPr>
      <t>D302</t>
    </r>
  </si>
  <si>
    <r>
      <rPr>
        <sz val="8"/>
        <rFont val="Calibri"/>
        <family val="1"/>
      </rPr>
      <t>D303</t>
    </r>
  </si>
  <si>
    <r>
      <rPr>
        <sz val="8"/>
        <rFont val="Calibri"/>
        <family val="1"/>
      </rPr>
      <t>D304</t>
    </r>
  </si>
  <si>
    <r>
      <rPr>
        <sz val="8"/>
        <rFont val="Calibri"/>
        <family val="1"/>
      </rPr>
      <t>D305</t>
    </r>
  </si>
  <si>
    <r>
      <rPr>
        <sz val="8"/>
        <rFont val="Calibri"/>
        <family val="1"/>
      </rPr>
      <t>D306</t>
    </r>
  </si>
  <si>
    <r>
      <rPr>
        <sz val="8"/>
        <rFont val="Calibri"/>
        <family val="1"/>
      </rPr>
      <t>D401</t>
    </r>
  </si>
  <si>
    <r>
      <rPr>
        <sz val="8"/>
        <rFont val="Calibri"/>
        <family val="1"/>
      </rPr>
      <t>D402</t>
    </r>
  </si>
  <si>
    <r>
      <rPr>
        <sz val="8"/>
        <rFont val="Calibri"/>
        <family val="1"/>
      </rPr>
      <t>D403</t>
    </r>
  </si>
  <si>
    <r>
      <rPr>
        <sz val="8"/>
        <rFont val="Calibri"/>
        <family val="1"/>
      </rPr>
      <t>D404</t>
    </r>
  </si>
  <si>
    <r>
      <rPr>
        <sz val="8"/>
        <rFont val="Calibri"/>
        <family val="1"/>
      </rPr>
      <t>D405</t>
    </r>
  </si>
  <si>
    <r>
      <rPr>
        <sz val="8"/>
        <rFont val="Calibri"/>
        <family val="1"/>
      </rPr>
      <t>D406</t>
    </r>
  </si>
  <si>
    <r>
      <rPr>
        <sz val="8"/>
        <rFont val="Calibri"/>
        <family val="1"/>
      </rPr>
      <t>D501</t>
    </r>
  </si>
  <si>
    <r>
      <rPr>
        <sz val="8"/>
        <rFont val="Calibri"/>
        <family val="1"/>
      </rPr>
      <t>D502</t>
    </r>
  </si>
  <si>
    <r>
      <rPr>
        <sz val="8"/>
        <rFont val="Calibri"/>
        <family val="1"/>
      </rPr>
      <t>D503</t>
    </r>
  </si>
  <si>
    <r>
      <rPr>
        <sz val="8"/>
        <rFont val="Calibri"/>
        <family val="1"/>
      </rPr>
      <t>D504</t>
    </r>
  </si>
  <si>
    <r>
      <rPr>
        <sz val="8"/>
        <rFont val="Calibri"/>
        <family val="1"/>
      </rPr>
      <t>D505</t>
    </r>
  </si>
  <si>
    <r>
      <rPr>
        <sz val="8"/>
        <rFont val="Calibri"/>
        <family val="1"/>
      </rPr>
      <t>D506</t>
    </r>
  </si>
  <si>
    <r>
      <rPr>
        <sz val="8"/>
        <rFont val="Calibri"/>
        <family val="1"/>
      </rPr>
      <t>D601</t>
    </r>
  </si>
  <si>
    <r>
      <rPr>
        <sz val="8"/>
        <rFont val="Calibri"/>
        <family val="1"/>
      </rPr>
      <t>D602</t>
    </r>
  </si>
  <si>
    <r>
      <rPr>
        <sz val="8"/>
        <rFont val="Calibri"/>
        <family val="1"/>
      </rPr>
      <t>D603</t>
    </r>
  </si>
  <si>
    <r>
      <rPr>
        <sz val="8"/>
        <rFont val="Calibri"/>
        <family val="1"/>
      </rPr>
      <t>D604</t>
    </r>
  </si>
  <si>
    <r>
      <rPr>
        <sz val="8"/>
        <rFont val="Calibri"/>
        <family val="1"/>
      </rPr>
      <t>D605</t>
    </r>
  </si>
  <si>
    <r>
      <rPr>
        <sz val="8"/>
        <rFont val="Calibri"/>
        <family val="1"/>
      </rPr>
      <t>D606</t>
    </r>
  </si>
  <si>
    <r>
      <rPr>
        <sz val="8"/>
        <rFont val="Calibri"/>
        <family val="1"/>
      </rPr>
      <t>D701</t>
    </r>
  </si>
  <si>
    <r>
      <rPr>
        <sz val="8"/>
        <rFont val="Calibri"/>
        <family val="1"/>
      </rPr>
      <t>D702</t>
    </r>
  </si>
  <si>
    <r>
      <rPr>
        <sz val="8"/>
        <rFont val="Calibri"/>
        <family val="1"/>
      </rPr>
      <t>D703</t>
    </r>
  </si>
  <si>
    <r>
      <rPr>
        <sz val="8"/>
        <rFont val="Calibri"/>
        <family val="1"/>
      </rPr>
      <t>D704</t>
    </r>
  </si>
  <si>
    <r>
      <rPr>
        <sz val="8"/>
        <rFont val="Calibri"/>
        <family val="1"/>
      </rPr>
      <t>D705</t>
    </r>
  </si>
  <si>
    <r>
      <rPr>
        <sz val="8"/>
        <rFont val="Calibri"/>
        <family val="1"/>
      </rPr>
      <t>D706</t>
    </r>
  </si>
  <si>
    <r>
      <rPr>
        <sz val="8"/>
        <rFont val="Calibri"/>
        <family val="1"/>
      </rPr>
      <t>D801</t>
    </r>
  </si>
  <si>
    <r>
      <rPr>
        <sz val="8"/>
        <rFont val="Calibri"/>
        <family val="1"/>
      </rPr>
      <t>D802</t>
    </r>
  </si>
  <si>
    <r>
      <rPr>
        <sz val="8"/>
        <rFont val="Calibri"/>
        <family val="1"/>
      </rPr>
      <t>D803</t>
    </r>
  </si>
  <si>
    <r>
      <rPr>
        <sz val="8"/>
        <rFont val="Calibri"/>
        <family val="1"/>
      </rPr>
      <t>D804</t>
    </r>
  </si>
  <si>
    <r>
      <rPr>
        <sz val="8"/>
        <rFont val="Calibri"/>
        <family val="1"/>
      </rPr>
      <t>D805</t>
    </r>
  </si>
  <si>
    <r>
      <rPr>
        <sz val="8"/>
        <rFont val="Calibri"/>
        <family val="1"/>
      </rPr>
      <t>D806</t>
    </r>
  </si>
  <si>
    <r>
      <rPr>
        <sz val="8"/>
        <rFont val="Calibri"/>
        <family val="1"/>
      </rPr>
      <t>D901</t>
    </r>
  </si>
  <si>
    <r>
      <rPr>
        <sz val="8"/>
        <rFont val="Calibri"/>
        <family val="1"/>
      </rPr>
      <t>D902</t>
    </r>
  </si>
  <si>
    <r>
      <rPr>
        <sz val="8"/>
        <rFont val="Calibri"/>
        <family val="1"/>
      </rPr>
      <t>D903</t>
    </r>
  </si>
  <si>
    <r>
      <rPr>
        <sz val="8"/>
        <rFont val="Calibri"/>
        <family val="1"/>
      </rPr>
      <t>D904</t>
    </r>
  </si>
  <si>
    <r>
      <rPr>
        <sz val="8"/>
        <rFont val="Calibri"/>
        <family val="1"/>
      </rPr>
      <t>D905</t>
    </r>
  </si>
  <si>
    <r>
      <rPr>
        <sz val="8"/>
        <rFont val="Calibri"/>
        <family val="1"/>
      </rPr>
      <t>D906</t>
    </r>
  </si>
  <si>
    <r>
      <rPr>
        <sz val="8"/>
        <rFont val="Calibri"/>
        <family val="1"/>
      </rPr>
      <t>D1001</t>
    </r>
  </si>
  <si>
    <r>
      <rPr>
        <sz val="8"/>
        <rFont val="Calibri"/>
        <family val="1"/>
      </rPr>
      <t>D1002</t>
    </r>
  </si>
  <si>
    <r>
      <rPr>
        <sz val="8"/>
        <rFont val="Calibri"/>
        <family val="1"/>
      </rPr>
      <t>D1003</t>
    </r>
  </si>
  <si>
    <r>
      <rPr>
        <sz val="8"/>
        <rFont val="Calibri"/>
        <family val="1"/>
      </rPr>
      <t>D1004</t>
    </r>
  </si>
  <si>
    <r>
      <rPr>
        <sz val="8"/>
        <rFont val="Calibri"/>
        <family val="1"/>
      </rPr>
      <t>D1005</t>
    </r>
  </si>
  <si>
    <r>
      <rPr>
        <sz val="8"/>
        <rFont val="Calibri"/>
        <family val="1"/>
      </rPr>
      <t>D1006</t>
    </r>
  </si>
  <si>
    <r>
      <rPr>
        <sz val="8"/>
        <rFont val="Calibri"/>
        <family val="1"/>
      </rPr>
      <t>D1101</t>
    </r>
  </si>
  <si>
    <r>
      <rPr>
        <sz val="8"/>
        <rFont val="Calibri"/>
        <family val="1"/>
      </rPr>
      <t>D1102</t>
    </r>
  </si>
  <si>
    <r>
      <rPr>
        <sz val="8"/>
        <rFont val="Calibri"/>
        <family val="1"/>
      </rPr>
      <t>D1103</t>
    </r>
  </si>
  <si>
    <r>
      <rPr>
        <sz val="8"/>
        <rFont val="Calibri"/>
        <family val="1"/>
      </rPr>
      <t>D1104</t>
    </r>
  </si>
  <si>
    <r>
      <rPr>
        <sz val="8"/>
        <rFont val="Calibri"/>
        <family val="1"/>
      </rPr>
      <t>D1105</t>
    </r>
  </si>
  <si>
    <r>
      <rPr>
        <sz val="8"/>
        <rFont val="Calibri"/>
        <family val="1"/>
      </rPr>
      <t>D1106</t>
    </r>
  </si>
  <si>
    <r>
      <rPr>
        <sz val="8"/>
        <rFont val="Calibri"/>
        <family val="1"/>
      </rPr>
      <t>D1201</t>
    </r>
  </si>
  <si>
    <r>
      <rPr>
        <sz val="8"/>
        <rFont val="Calibri"/>
        <family val="1"/>
      </rPr>
      <t>D1202</t>
    </r>
  </si>
  <si>
    <r>
      <rPr>
        <sz val="8"/>
        <rFont val="Calibri"/>
        <family val="1"/>
      </rPr>
      <t>D1203</t>
    </r>
  </si>
  <si>
    <r>
      <rPr>
        <sz val="8"/>
        <rFont val="Calibri"/>
        <family val="1"/>
      </rPr>
      <t>D1204</t>
    </r>
  </si>
  <si>
    <r>
      <rPr>
        <sz val="8"/>
        <rFont val="Calibri"/>
        <family val="1"/>
      </rPr>
      <t>D1205</t>
    </r>
  </si>
  <si>
    <r>
      <rPr>
        <sz val="8"/>
        <rFont val="Calibri"/>
        <family val="1"/>
      </rPr>
      <t>D1206</t>
    </r>
  </si>
  <si>
    <r>
      <rPr>
        <sz val="8"/>
        <rFont val="Calibri"/>
        <family val="1"/>
      </rPr>
      <t>D1301</t>
    </r>
  </si>
  <si>
    <r>
      <rPr>
        <sz val="8"/>
        <rFont val="Calibri"/>
        <family val="1"/>
      </rPr>
      <t>D1302</t>
    </r>
  </si>
  <si>
    <r>
      <rPr>
        <sz val="8"/>
        <rFont val="Calibri"/>
        <family val="1"/>
      </rPr>
      <t>D1303</t>
    </r>
  </si>
  <si>
    <r>
      <rPr>
        <sz val="8"/>
        <rFont val="Calibri"/>
        <family val="1"/>
      </rPr>
      <t>D1304</t>
    </r>
  </si>
  <si>
    <r>
      <rPr>
        <sz val="8"/>
        <rFont val="Calibri"/>
        <family val="1"/>
      </rPr>
      <t>D1305</t>
    </r>
  </si>
  <si>
    <r>
      <rPr>
        <sz val="8"/>
        <rFont val="Calibri"/>
        <family val="1"/>
      </rPr>
      <t>D1306</t>
    </r>
  </si>
  <si>
    <r>
      <rPr>
        <sz val="8"/>
        <rFont val="Calibri"/>
        <family val="1"/>
      </rPr>
      <t>D1401</t>
    </r>
  </si>
  <si>
    <r>
      <rPr>
        <sz val="8"/>
        <rFont val="Calibri"/>
        <family val="1"/>
      </rPr>
      <t>D1402</t>
    </r>
  </si>
  <si>
    <r>
      <rPr>
        <sz val="8"/>
        <rFont val="Calibri"/>
        <family val="1"/>
      </rPr>
      <t>D1403</t>
    </r>
  </si>
  <si>
    <r>
      <rPr>
        <sz val="8"/>
        <rFont val="Calibri"/>
        <family val="1"/>
      </rPr>
      <t>D1404</t>
    </r>
  </si>
  <si>
    <r>
      <rPr>
        <sz val="8"/>
        <rFont val="Calibri"/>
        <family val="1"/>
      </rPr>
      <t>D1405</t>
    </r>
  </si>
  <si>
    <r>
      <rPr>
        <sz val="8"/>
        <rFont val="Calibri"/>
        <family val="1"/>
      </rPr>
      <t>D1406</t>
    </r>
  </si>
  <si>
    <r>
      <rPr>
        <sz val="8"/>
        <rFont val="Calibri"/>
        <family val="1"/>
      </rPr>
      <t>D1501</t>
    </r>
  </si>
  <si>
    <r>
      <rPr>
        <sz val="8"/>
        <rFont val="Calibri"/>
        <family val="1"/>
      </rPr>
      <t>D1502</t>
    </r>
  </si>
  <si>
    <r>
      <rPr>
        <sz val="8"/>
        <rFont val="Calibri"/>
        <family val="1"/>
      </rPr>
      <t>D1503</t>
    </r>
  </si>
  <si>
    <r>
      <rPr>
        <sz val="8"/>
        <rFont val="Calibri"/>
        <family val="1"/>
      </rPr>
      <t>D1504</t>
    </r>
  </si>
  <si>
    <r>
      <rPr>
        <sz val="8"/>
        <rFont val="Calibri"/>
        <family val="1"/>
      </rPr>
      <t>D1505</t>
    </r>
  </si>
  <si>
    <r>
      <rPr>
        <sz val="8"/>
        <rFont val="Calibri"/>
        <family val="1"/>
      </rPr>
      <t>D1506</t>
    </r>
  </si>
  <si>
    <r>
      <rPr>
        <sz val="8"/>
        <rFont val="Calibri"/>
        <family val="1"/>
      </rPr>
      <t>D1601</t>
    </r>
  </si>
  <si>
    <r>
      <rPr>
        <sz val="8"/>
        <rFont val="Calibri"/>
        <family val="1"/>
      </rPr>
      <t>D1602</t>
    </r>
  </si>
  <si>
    <r>
      <rPr>
        <sz val="8"/>
        <rFont val="Calibri"/>
        <family val="1"/>
      </rPr>
      <t>D1603</t>
    </r>
  </si>
  <si>
    <r>
      <rPr>
        <sz val="8"/>
        <rFont val="Calibri"/>
        <family val="1"/>
      </rPr>
      <t>D1604</t>
    </r>
  </si>
  <si>
    <r>
      <rPr>
        <sz val="8"/>
        <rFont val="Calibri"/>
        <family val="1"/>
      </rPr>
      <t>D1605</t>
    </r>
  </si>
  <si>
    <r>
      <rPr>
        <sz val="8"/>
        <rFont val="Calibri"/>
        <family val="1"/>
      </rPr>
      <t>D1606</t>
    </r>
  </si>
  <si>
    <r>
      <rPr>
        <sz val="8"/>
        <rFont val="Calibri"/>
        <family val="1"/>
      </rPr>
      <t>D1701</t>
    </r>
  </si>
  <si>
    <r>
      <rPr>
        <sz val="8"/>
        <rFont val="Calibri"/>
        <family val="1"/>
      </rPr>
      <t>D1702</t>
    </r>
  </si>
  <si>
    <r>
      <rPr>
        <sz val="8"/>
        <rFont val="Calibri"/>
        <family val="1"/>
      </rPr>
      <t>D1703</t>
    </r>
  </si>
  <si>
    <r>
      <rPr>
        <sz val="8"/>
        <rFont val="Calibri"/>
        <family val="1"/>
      </rPr>
      <t>D1704</t>
    </r>
  </si>
  <si>
    <r>
      <rPr>
        <sz val="8"/>
        <rFont val="Calibri"/>
        <family val="1"/>
      </rPr>
      <t>D1705</t>
    </r>
  </si>
  <si>
    <r>
      <rPr>
        <sz val="8"/>
        <rFont val="Calibri"/>
        <family val="1"/>
      </rPr>
      <t>D1706</t>
    </r>
  </si>
  <si>
    <r>
      <rPr>
        <sz val="8"/>
        <rFont val="Calibri"/>
        <family val="1"/>
      </rPr>
      <t>D1801</t>
    </r>
  </si>
  <si>
    <r>
      <rPr>
        <sz val="8"/>
        <rFont val="Calibri"/>
        <family val="1"/>
      </rPr>
      <t>D1802</t>
    </r>
  </si>
  <si>
    <r>
      <rPr>
        <sz val="8"/>
        <rFont val="Calibri"/>
        <family val="1"/>
      </rPr>
      <t>D1803</t>
    </r>
  </si>
  <si>
    <r>
      <rPr>
        <sz val="8"/>
        <rFont val="Calibri"/>
        <family val="1"/>
      </rPr>
      <t>D1804</t>
    </r>
  </si>
  <si>
    <r>
      <rPr>
        <sz val="8"/>
        <rFont val="Calibri"/>
        <family val="1"/>
      </rPr>
      <t>D1805</t>
    </r>
  </si>
  <si>
    <r>
      <rPr>
        <sz val="8"/>
        <rFont val="Calibri"/>
        <family val="1"/>
      </rPr>
      <t>D1806</t>
    </r>
  </si>
  <si>
    <r>
      <rPr>
        <sz val="8"/>
        <rFont val="Calibri"/>
        <family val="1"/>
      </rPr>
      <t>D1901</t>
    </r>
  </si>
  <si>
    <r>
      <rPr>
        <sz val="8"/>
        <rFont val="Calibri"/>
        <family val="1"/>
      </rPr>
      <t>D1902</t>
    </r>
  </si>
  <si>
    <r>
      <rPr>
        <sz val="8"/>
        <rFont val="Calibri"/>
        <family val="1"/>
      </rPr>
      <t>D1903</t>
    </r>
  </si>
  <si>
    <r>
      <rPr>
        <sz val="8"/>
        <rFont val="Calibri"/>
        <family val="1"/>
      </rPr>
      <t>D1904</t>
    </r>
  </si>
  <si>
    <r>
      <rPr>
        <sz val="8"/>
        <rFont val="Calibri"/>
        <family val="1"/>
      </rPr>
      <t>D1905</t>
    </r>
  </si>
  <si>
    <r>
      <rPr>
        <sz val="8"/>
        <rFont val="Calibri"/>
        <family val="1"/>
      </rPr>
      <t>D1906</t>
    </r>
  </si>
  <si>
    <r>
      <rPr>
        <b/>
        <sz val="8"/>
        <rFont val="Calibri"/>
        <family val="1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</si>
</sst>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5.5"/>
      <name val="Calibri"/>
      <family val="2"/>
    </font>
    <font>
      <b/>
      <sz val="15.5"/>
      <name val="Calibri"/>
      <family val="1"/>
    </font>
    <font>
      <b/>
      <sz val="13"/>
      <name val="Calibri"/>
      <family val="2"/>
    </font>
    <font>
      <sz val="10.5"/>
      <color rgb="FF000000"/>
      <name val="Calibri"/>
      <family val="2"/>
    </font>
    <font>
      <sz val="10.5"/>
      <name val="Calibri"/>
      <family val="2"/>
    </font>
    <font>
      <sz val="10.5"/>
      <name val="Calibri"/>
      <family val="1"/>
    </font>
    <font>
      <sz val="10.5"/>
      <color rgb="FF000000"/>
      <name val="Calibri"/>
      <family val="2"/>
      <scheme val="minor"/>
    </font>
    <font>
      <b/>
      <sz val="10.5"/>
      <name val="Calibri"/>
      <family val="2"/>
    </font>
    <font>
      <b/>
      <sz val="10.5"/>
      <name val="Calibri"/>
      <family val="1"/>
    </font>
    <font>
      <b/>
      <sz val="10.5"/>
      <color rgb="FF000000"/>
      <name val="Calibri"/>
      <family val="2"/>
    </font>
    <font>
      <sz val="8"/>
      <name val="Calibri"/>
      <family val="2"/>
    </font>
    <font>
      <sz val="8"/>
      <name val="Calibri"/>
      <family val="1"/>
    </font>
    <font>
      <sz val="8"/>
      <color rgb="FF000000"/>
      <name val="Calibri"/>
      <family val="2"/>
    </font>
    <font>
      <b/>
      <sz val="8"/>
      <name val="Calibri"/>
      <family val="2"/>
    </font>
    <font>
      <b/>
      <sz val="8"/>
      <name val="Calibri"/>
      <family val="1"/>
    </font>
    <font>
      <b/>
      <sz val="8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CC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5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2" borderId="12" xfId="0" applyFont="1" applyFill="1" applyBorder="1" applyAlignment="1">
      <alignment horizontal="center" vertical="center"/>
    </xf>
    <xf numFmtId="2" fontId="1" fillId="2" borderId="12" xfId="0" applyNumberFormat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2" fontId="3" fillId="2" borderId="13" xfId="0" applyNumberFormat="1" applyFont="1" applyFill="1" applyBorder="1" applyAlignment="1">
      <alignment horizontal="right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0" fillId="0" borderId="18" xfId="0" applyBorder="1"/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/>
    <xf numFmtId="0" fontId="0" fillId="0" borderId="0" xfId="0" applyAlignment="1">
      <alignment horizontal="left" vertical="top"/>
    </xf>
    <xf numFmtId="2" fontId="0" fillId="0" borderId="0" xfId="0" applyNumberFormat="1" applyAlignment="1">
      <alignment horizontal="left" vertical="top"/>
    </xf>
    <xf numFmtId="2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4" borderId="14" xfId="0" applyFill="1" applyBorder="1" applyAlignment="1">
      <alignment horizontal="left" vertical="top"/>
    </xf>
    <xf numFmtId="0" fontId="0" fillId="4" borderId="15" xfId="0" applyFill="1" applyBorder="1" applyAlignment="1">
      <alignment horizontal="left" vertical="top"/>
    </xf>
    <xf numFmtId="2" fontId="0" fillId="4" borderId="15" xfId="0" applyNumberFormat="1" applyFill="1" applyBorder="1" applyAlignment="1">
      <alignment horizontal="left" vertical="top"/>
    </xf>
    <xf numFmtId="2" fontId="0" fillId="4" borderId="15" xfId="0" applyNumberFormat="1" applyFill="1" applyBorder="1" applyAlignment="1">
      <alignment horizontal="left"/>
    </xf>
    <xf numFmtId="2" fontId="1" fillId="3" borderId="1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/>
    </xf>
    <xf numFmtId="2" fontId="1" fillId="5" borderId="1" xfId="0" applyNumberFormat="1" applyFont="1" applyFill="1" applyBorder="1" applyAlignment="1">
      <alignment horizontal="left" vertical="top"/>
    </xf>
    <xf numFmtId="2" fontId="1" fillId="5" borderId="20" xfId="0" applyNumberFormat="1" applyFont="1" applyFill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2" fontId="0" fillId="0" borderId="1" xfId="0" applyNumberFormat="1" applyBorder="1" applyAlignment="1">
      <alignment horizontal="left" vertical="top"/>
    </xf>
    <xf numFmtId="2" fontId="0" fillId="0" borderId="1" xfId="0" applyNumberFormat="1" applyBorder="1" applyAlignment="1">
      <alignment horizontal="left"/>
    </xf>
    <xf numFmtId="2" fontId="0" fillId="0" borderId="20" xfId="0" applyNumberFormat="1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2" fontId="0" fillId="0" borderId="22" xfId="0" applyNumberFormat="1" applyBorder="1" applyAlignment="1">
      <alignment horizontal="left" vertical="top"/>
    </xf>
    <xf numFmtId="2" fontId="0" fillId="0" borderId="22" xfId="0" applyNumberFormat="1" applyBorder="1" applyAlignment="1">
      <alignment horizontal="left"/>
    </xf>
    <xf numFmtId="2" fontId="0" fillId="0" borderId="23" xfId="0" applyNumberFormat="1" applyBorder="1" applyAlignment="1">
      <alignment horizontal="left" vertical="top"/>
    </xf>
    <xf numFmtId="0" fontId="0" fillId="5" borderId="1" xfId="0" applyFill="1" applyBorder="1"/>
    <xf numFmtId="0" fontId="1" fillId="5" borderId="29" xfId="0" applyFont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0" fillId="0" borderId="32" xfId="0" applyBorder="1" applyAlignment="1">
      <alignment horizontal="left" vertical="top"/>
    </xf>
    <xf numFmtId="0" fontId="1" fillId="0" borderId="33" xfId="0" applyFont="1" applyBorder="1" applyAlignment="1">
      <alignment horizontal="left" vertical="top"/>
    </xf>
    <xf numFmtId="2" fontId="1" fillId="0" borderId="34" xfId="0" applyNumberFormat="1" applyFont="1" applyBorder="1" applyAlignment="1">
      <alignment horizontal="left" vertical="top"/>
    </xf>
    <xf numFmtId="2" fontId="1" fillId="0" borderId="35" xfId="0" applyNumberFormat="1" applyFont="1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2" fontId="0" fillId="0" borderId="13" xfId="0" applyNumberFormat="1" applyBorder="1" applyAlignment="1">
      <alignment horizontal="left" vertical="top"/>
    </xf>
    <xf numFmtId="2" fontId="0" fillId="0" borderId="37" xfId="0" applyNumberFormat="1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39" xfId="0" applyBorder="1" applyAlignment="1">
      <alignment horizontal="left" vertical="top"/>
    </xf>
    <xf numFmtId="2" fontId="0" fillId="0" borderId="24" xfId="0" applyNumberFormat="1" applyBorder="1" applyAlignment="1">
      <alignment horizontal="left" vertical="top"/>
    </xf>
    <xf numFmtId="0" fontId="0" fillId="5" borderId="32" xfId="0" applyFill="1" applyBorder="1" applyAlignment="1">
      <alignment horizontal="left" vertical="top"/>
    </xf>
    <xf numFmtId="0" fontId="1" fillId="5" borderId="33" xfId="0" applyFont="1" applyFill="1" applyBorder="1" applyAlignment="1">
      <alignment horizontal="left" vertical="top"/>
    </xf>
    <xf numFmtId="2" fontId="1" fillId="5" borderId="34" xfId="0" applyNumberFormat="1" applyFont="1" applyFill="1" applyBorder="1" applyAlignment="1">
      <alignment horizontal="left" vertical="top"/>
    </xf>
    <xf numFmtId="2" fontId="0" fillId="5" borderId="35" xfId="0" applyNumberFormat="1" applyFill="1" applyBorder="1" applyAlignment="1">
      <alignment horizontal="left"/>
    </xf>
    <xf numFmtId="0" fontId="1" fillId="5" borderId="31" xfId="0" applyFont="1" applyFill="1" applyBorder="1"/>
    <xf numFmtId="0" fontId="1" fillId="0" borderId="34" xfId="0" applyFont="1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2" fontId="0" fillId="0" borderId="20" xfId="0" applyNumberFormat="1" applyBorder="1" applyAlignment="1">
      <alignment horizontal="left"/>
    </xf>
    <xf numFmtId="0" fontId="1" fillId="5" borderId="34" xfId="0" applyFont="1" applyFill="1" applyBorder="1" applyAlignment="1">
      <alignment horizontal="left" vertical="top"/>
    </xf>
    <xf numFmtId="0" fontId="1" fillId="7" borderId="27" xfId="0" applyFont="1" applyFill="1" applyBorder="1" applyAlignment="1">
      <alignment horizontal="center" vertical="top"/>
    </xf>
    <xf numFmtId="0" fontId="1" fillId="7" borderId="28" xfId="0" applyFont="1" applyFill="1" applyBorder="1" applyAlignment="1">
      <alignment horizontal="center" vertical="top"/>
    </xf>
    <xf numFmtId="2" fontId="1" fillId="0" borderId="40" xfId="0" applyNumberFormat="1" applyFont="1" applyBorder="1" applyAlignment="1">
      <alignment horizontal="left" vertical="top"/>
    </xf>
    <xf numFmtId="2" fontId="0" fillId="0" borderId="41" xfId="0" applyNumberFormat="1" applyBorder="1" applyAlignment="1">
      <alignment horizontal="left" vertical="top"/>
    </xf>
    <xf numFmtId="2" fontId="0" fillId="0" borderId="41" xfId="0" applyNumberFormat="1" applyBorder="1" applyAlignment="1">
      <alignment horizontal="left"/>
    </xf>
    <xf numFmtId="2" fontId="0" fillId="0" borderId="42" xfId="0" applyNumberFormat="1" applyBorder="1" applyAlignment="1">
      <alignment horizontal="left" vertical="top"/>
    </xf>
    <xf numFmtId="2" fontId="1" fillId="5" borderId="40" xfId="0" applyNumberFormat="1" applyFont="1" applyFill="1" applyBorder="1" applyAlignment="1">
      <alignment horizontal="left" vertical="top"/>
    </xf>
    <xf numFmtId="0" fontId="1" fillId="7" borderId="26" xfId="0" applyFont="1" applyFill="1" applyBorder="1" applyAlignment="1">
      <alignment vertical="center"/>
    </xf>
    <xf numFmtId="2" fontId="0" fillId="0" borderId="0" xfId="0" applyNumberFormat="1" applyAlignment="1">
      <alignment wrapText="1"/>
    </xf>
    <xf numFmtId="2" fontId="1" fillId="5" borderId="29" xfId="0" applyNumberFormat="1" applyFont="1" applyFill="1" applyBorder="1" applyAlignment="1">
      <alignment horizontal="center" vertical="center"/>
    </xf>
    <xf numFmtId="2" fontId="1" fillId="5" borderId="30" xfId="0" applyNumberFormat="1" applyFont="1" applyFill="1" applyBorder="1" applyAlignment="1">
      <alignment horizontal="center" vertical="center"/>
    </xf>
    <xf numFmtId="2" fontId="1" fillId="5" borderId="31" xfId="0" applyNumberFormat="1" applyFont="1" applyFill="1" applyBorder="1" applyAlignment="1">
      <alignment horizontal="center" vertical="center"/>
    </xf>
    <xf numFmtId="2" fontId="0" fillId="0" borderId="32" xfId="0" applyNumberFormat="1" applyBorder="1" applyAlignment="1">
      <alignment horizontal="left" vertical="top"/>
    </xf>
    <xf numFmtId="2" fontId="1" fillId="0" borderId="33" xfId="0" applyNumberFormat="1" applyFont="1" applyBorder="1" applyAlignment="1">
      <alignment horizontal="left" vertical="top"/>
    </xf>
    <xf numFmtId="2" fontId="0" fillId="0" borderId="36" xfId="0" applyNumberFormat="1" applyBorder="1" applyAlignment="1">
      <alignment horizontal="left" vertical="top"/>
    </xf>
    <xf numFmtId="2" fontId="0" fillId="0" borderId="18" xfId="0" applyNumberFormat="1" applyBorder="1" applyAlignment="1">
      <alignment horizontal="left" vertical="top"/>
    </xf>
    <xf numFmtId="2" fontId="0" fillId="0" borderId="12" xfId="0" applyNumberFormat="1" applyBorder="1" applyAlignment="1">
      <alignment horizontal="left" vertical="top"/>
    </xf>
    <xf numFmtId="2" fontId="0" fillId="0" borderId="17" xfId="0" applyNumberFormat="1" applyBorder="1" applyAlignment="1">
      <alignment horizontal="left" vertical="top"/>
    </xf>
    <xf numFmtId="2" fontId="0" fillId="0" borderId="38" xfId="0" applyNumberFormat="1" applyBorder="1" applyAlignment="1">
      <alignment horizontal="left" vertical="top"/>
    </xf>
    <xf numFmtId="2" fontId="0" fillId="0" borderId="39" xfId="0" applyNumberFormat="1" applyBorder="1" applyAlignment="1">
      <alignment horizontal="left" vertical="top"/>
    </xf>
    <xf numFmtId="2" fontId="0" fillId="5" borderId="32" xfId="0" applyNumberFormat="1" applyFill="1" applyBorder="1" applyAlignment="1">
      <alignment horizontal="left" vertical="top"/>
    </xf>
    <xf numFmtId="2" fontId="1" fillId="5" borderId="33" xfId="0" applyNumberFormat="1" applyFont="1" applyFill="1" applyBorder="1" applyAlignment="1">
      <alignment horizontal="left" vertical="top"/>
    </xf>
    <xf numFmtId="3" fontId="0" fillId="0" borderId="0" xfId="0" applyNumberFormat="1"/>
    <xf numFmtId="3" fontId="4" fillId="2" borderId="13" xfId="0" applyNumberFormat="1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 wrapText="1"/>
    </xf>
    <xf numFmtId="3" fontId="4" fillId="2" borderId="18" xfId="0" applyNumberFormat="1" applyFont="1" applyFill="1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/>
    </xf>
    <xf numFmtId="2" fontId="5" fillId="0" borderId="0" xfId="0" applyNumberFormat="1" applyFont="1"/>
    <xf numFmtId="2" fontId="4" fillId="0" borderId="1" xfId="0" applyNumberFormat="1" applyFont="1" applyBorder="1"/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1" fontId="4" fillId="0" borderId="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1" xfId="0" applyNumberFormat="1" applyBorder="1"/>
    <xf numFmtId="2" fontId="4" fillId="2" borderId="25" xfId="0" applyNumberFormat="1" applyFont="1" applyFill="1" applyBorder="1" applyAlignment="1">
      <alignment horizontal="center" vertical="center"/>
    </xf>
    <xf numFmtId="2" fontId="4" fillId="2" borderId="24" xfId="0" applyNumberFormat="1" applyFont="1" applyFill="1" applyBorder="1" applyAlignment="1">
      <alignment horizontal="center" vertical="center"/>
    </xf>
    <xf numFmtId="2" fontId="4" fillId="2" borderId="49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2" fontId="4" fillId="2" borderId="20" xfId="0" applyNumberFormat="1" applyFont="1" applyFill="1" applyBorder="1" applyAlignment="1">
      <alignment horizontal="center" vertical="center"/>
    </xf>
    <xf numFmtId="2" fontId="4" fillId="0" borderId="50" xfId="0" applyNumberFormat="1" applyFont="1" applyBorder="1"/>
    <xf numFmtId="0" fontId="8" fillId="9" borderId="46" xfId="0" applyFont="1" applyFill="1" applyBorder="1" applyAlignment="1">
      <alignment vertical="center"/>
    </xf>
    <xf numFmtId="0" fontId="9" fillId="9" borderId="1" xfId="0" applyFont="1" applyFill="1" applyBorder="1" applyAlignment="1">
      <alignment horizontal="center" vertical="center"/>
    </xf>
    <xf numFmtId="2" fontId="9" fillId="9" borderId="1" xfId="0" applyNumberFormat="1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164" fontId="1" fillId="0" borderId="1" xfId="1" applyFont="1" applyBorder="1"/>
    <xf numFmtId="0" fontId="1" fillId="0" borderId="1" xfId="0" applyFont="1" applyBorder="1" applyAlignment="1">
      <alignment horizontal="right"/>
    </xf>
    <xf numFmtId="164" fontId="0" fillId="0" borderId="1" xfId="1" applyFont="1" applyBorder="1"/>
    <xf numFmtId="165" fontId="1" fillId="0" borderId="1" xfId="1" applyNumberFormat="1" applyFont="1" applyBorder="1" applyAlignment="1">
      <alignment horizontal="left" indent="2"/>
    </xf>
    <xf numFmtId="0" fontId="11" fillId="0" borderId="53" xfId="0" applyFont="1" applyBorder="1" applyAlignment="1">
      <alignment horizontal="center" vertical="top" wrapText="1"/>
    </xf>
    <xf numFmtId="0" fontId="13" fillId="0" borderId="53" xfId="0" applyFont="1" applyBorder="1" applyAlignment="1">
      <alignment horizontal="center" vertical="top" wrapText="1"/>
    </xf>
    <xf numFmtId="1" fontId="14" fillId="0" borderId="54" xfId="0" applyNumberFormat="1" applyFont="1" applyBorder="1" applyAlignment="1">
      <alignment horizontal="right" vertical="top" shrinkToFit="1"/>
    </xf>
    <xf numFmtId="0" fontId="15" fillId="0" borderId="54" xfId="0" applyFont="1" applyBorder="1" applyAlignment="1">
      <alignment horizontal="center" vertical="top" wrapText="1"/>
    </xf>
    <xf numFmtId="1" fontId="14" fillId="0" borderId="54" xfId="0" applyNumberFormat="1" applyFont="1" applyBorder="1" applyAlignment="1">
      <alignment horizontal="center" vertical="top" shrinkToFit="1"/>
    </xf>
    <xf numFmtId="2" fontId="14" fillId="0" borderId="55" xfId="0" applyNumberFormat="1" applyFont="1" applyBorder="1" applyAlignment="1">
      <alignment horizontal="right" vertical="top" shrinkToFit="1"/>
    </xf>
    <xf numFmtId="0" fontId="17" fillId="0" borderId="53" xfId="0" applyFont="1" applyBorder="1" applyAlignment="1">
      <alignment horizontal="center" vertical="top"/>
    </xf>
    <xf numFmtId="1" fontId="14" fillId="0" borderId="53" xfId="0" applyNumberFormat="1" applyFont="1" applyBorder="1" applyAlignment="1">
      <alignment horizontal="right" vertical="top" shrinkToFit="1"/>
    </xf>
    <xf numFmtId="0" fontId="15" fillId="0" borderId="53" xfId="0" applyFont="1" applyBorder="1" applyAlignment="1">
      <alignment horizontal="center" vertical="top" wrapText="1"/>
    </xf>
    <xf numFmtId="1" fontId="14" fillId="0" borderId="53" xfId="0" applyNumberFormat="1" applyFont="1" applyBorder="1" applyAlignment="1">
      <alignment horizontal="center" vertical="top" shrinkToFit="1"/>
    </xf>
    <xf numFmtId="2" fontId="14" fillId="0" borderId="56" xfId="0" applyNumberFormat="1" applyFont="1" applyBorder="1" applyAlignment="1">
      <alignment horizontal="right" vertical="top" shrinkToFit="1"/>
    </xf>
    <xf numFmtId="4" fontId="20" fillId="0" borderId="56" xfId="0" applyNumberFormat="1" applyFont="1" applyBorder="1" applyAlignment="1">
      <alignment horizontal="right" vertical="top" shrinkToFit="1"/>
    </xf>
    <xf numFmtId="0" fontId="21" fillId="0" borderId="53" xfId="0" applyFont="1" applyBorder="1" applyAlignment="1">
      <alignment horizontal="center" vertical="center" wrapText="1"/>
    </xf>
    <xf numFmtId="0" fontId="21" fillId="0" borderId="53" xfId="0" applyFont="1" applyBorder="1" applyAlignment="1">
      <alignment horizontal="left" vertical="top" wrapText="1"/>
    </xf>
    <xf numFmtId="0" fontId="0" fillId="0" borderId="53" xfId="0" applyBorder="1" applyAlignment="1">
      <alignment horizontal="center" vertical="top" wrapText="1"/>
    </xf>
    <xf numFmtId="0" fontId="21" fillId="0" borderId="53" xfId="0" applyFont="1" applyBorder="1" applyAlignment="1">
      <alignment horizontal="left" vertical="top" wrapText="1" indent="1"/>
    </xf>
    <xf numFmtId="1" fontId="23" fillId="0" borderId="53" xfId="0" applyNumberFormat="1" applyFont="1" applyBorder="1" applyAlignment="1">
      <alignment horizontal="center" vertical="top" shrinkToFit="1"/>
    </xf>
    <xf numFmtId="0" fontId="21" fillId="0" borderId="53" xfId="0" applyFont="1" applyBorder="1" applyAlignment="1">
      <alignment horizontal="center" vertical="top" wrapText="1"/>
    </xf>
    <xf numFmtId="2" fontId="23" fillId="0" borderId="53" xfId="0" applyNumberFormat="1" applyFont="1" applyBorder="1" applyAlignment="1">
      <alignment horizontal="center" vertical="top" shrinkToFit="1"/>
    </xf>
    <xf numFmtId="0" fontId="24" fillId="0" borderId="53" xfId="0" applyFont="1" applyBorder="1" applyAlignment="1">
      <alignment horizontal="center" vertical="top" wrapText="1"/>
    </xf>
    <xf numFmtId="0" fontId="0" fillId="0" borderId="53" xfId="0" applyBorder="1" applyAlignment="1">
      <alignment horizontal="left" wrapText="1"/>
    </xf>
    <xf numFmtId="2" fontId="26" fillId="0" borderId="53" xfId="0" applyNumberFormat="1" applyFont="1" applyBorder="1" applyAlignment="1">
      <alignment horizontal="center" vertical="top" shrinkToFit="1"/>
    </xf>
    <xf numFmtId="1" fontId="26" fillId="0" borderId="53" xfId="0" applyNumberFormat="1" applyFont="1" applyBorder="1" applyAlignment="1">
      <alignment horizontal="center" vertical="top" shrinkToFit="1"/>
    </xf>
    <xf numFmtId="0" fontId="0" fillId="0" borderId="59" xfId="0" applyBorder="1" applyAlignment="1">
      <alignment horizontal="center" vertical="top"/>
    </xf>
    <xf numFmtId="0" fontId="10" fillId="0" borderId="1" xfId="0" applyFont="1" applyBorder="1" applyAlignment="1">
      <alignment horizontal="center"/>
    </xf>
    <xf numFmtId="2" fontId="1" fillId="6" borderId="26" xfId="0" applyNumberFormat="1" applyFont="1" applyFill="1" applyBorder="1" applyAlignment="1">
      <alignment horizontal="center" vertical="top"/>
    </xf>
    <xf numFmtId="2" fontId="1" fillId="6" borderId="27" xfId="0" applyNumberFormat="1" applyFont="1" applyFill="1" applyBorder="1" applyAlignment="1">
      <alignment horizontal="center" vertical="top"/>
    </xf>
    <xf numFmtId="2" fontId="1" fillId="6" borderId="28" xfId="0" applyNumberFormat="1" applyFont="1" applyFill="1" applyBorder="1" applyAlignment="1">
      <alignment horizontal="center" vertical="top"/>
    </xf>
    <xf numFmtId="2" fontId="6" fillId="8" borderId="43" xfId="0" applyNumberFormat="1" applyFont="1" applyFill="1" applyBorder="1" applyAlignment="1">
      <alignment horizontal="center" vertical="center"/>
    </xf>
    <xf numFmtId="2" fontId="6" fillId="8" borderId="44" xfId="0" applyNumberFormat="1" applyFont="1" applyFill="1" applyBorder="1" applyAlignment="1">
      <alignment horizontal="center" vertical="center"/>
    </xf>
    <xf numFmtId="2" fontId="6" fillId="8" borderId="45" xfId="0" applyNumberFormat="1" applyFont="1" applyFill="1" applyBorder="1" applyAlignment="1">
      <alignment horizontal="center" vertical="center"/>
    </xf>
    <xf numFmtId="2" fontId="4" fillId="8" borderId="14" xfId="0" applyNumberFormat="1" applyFont="1" applyFill="1" applyBorder="1" applyAlignment="1">
      <alignment horizontal="center" vertical="center"/>
    </xf>
    <xf numFmtId="2" fontId="4" fillId="8" borderId="15" xfId="0" applyNumberFormat="1" applyFont="1" applyFill="1" applyBorder="1" applyAlignment="1">
      <alignment horizontal="center" vertical="center"/>
    </xf>
    <xf numFmtId="2" fontId="4" fillId="8" borderId="16" xfId="0" applyNumberFormat="1" applyFont="1" applyFill="1" applyBorder="1" applyAlignment="1">
      <alignment horizontal="center" vertical="center"/>
    </xf>
    <xf numFmtId="2" fontId="6" fillId="2" borderId="46" xfId="0" applyNumberFormat="1" applyFont="1" applyFill="1" applyBorder="1" applyAlignment="1">
      <alignment horizontal="center" vertical="center" wrapText="1"/>
    </xf>
    <xf numFmtId="2" fontId="6" fillId="2" borderId="47" xfId="0" applyNumberFormat="1" applyFont="1" applyFill="1" applyBorder="1" applyAlignment="1">
      <alignment horizontal="center" vertical="center" wrapText="1"/>
    </xf>
    <xf numFmtId="2" fontId="6" fillId="2" borderId="17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2" fontId="4" fillId="0" borderId="48" xfId="0" applyNumberFormat="1" applyFont="1" applyBorder="1" applyAlignment="1">
      <alignment horizontal="right"/>
    </xf>
    <xf numFmtId="2" fontId="4" fillId="0" borderId="8" xfId="0" applyNumberFormat="1" applyFont="1" applyBorder="1" applyAlignment="1">
      <alignment horizontal="right"/>
    </xf>
    <xf numFmtId="2" fontId="4" fillId="0" borderId="51" xfId="0" applyNumberFormat="1" applyFont="1" applyBorder="1" applyAlignment="1">
      <alignment horizontal="right"/>
    </xf>
    <xf numFmtId="2" fontId="4" fillId="2" borderId="26" xfId="0" applyNumberFormat="1" applyFont="1" applyFill="1" applyBorder="1" applyAlignment="1">
      <alignment horizontal="center" vertical="center" wrapText="1"/>
    </xf>
    <xf numFmtId="2" fontId="4" fillId="2" borderId="27" xfId="0" applyNumberFormat="1" applyFont="1" applyFill="1" applyBorder="1" applyAlignment="1">
      <alignment horizontal="center" vertical="center" wrapText="1"/>
    </xf>
    <xf numFmtId="2" fontId="4" fillId="2" borderId="28" xfId="0" applyNumberFormat="1" applyFont="1" applyFill="1" applyBorder="1" applyAlignment="1">
      <alignment horizontal="center" vertical="center" wrapText="1"/>
    </xf>
    <xf numFmtId="2" fontId="4" fillId="2" borderId="46" xfId="0" applyNumberFormat="1" applyFont="1" applyFill="1" applyBorder="1" applyAlignment="1">
      <alignment horizontal="center" vertical="center" wrapText="1"/>
    </xf>
    <xf numFmtId="2" fontId="4" fillId="2" borderId="17" xfId="0" applyNumberFormat="1" applyFont="1" applyFill="1" applyBorder="1" applyAlignment="1">
      <alignment horizontal="center" vertical="center" wrapText="1"/>
    </xf>
    <xf numFmtId="2" fontId="4" fillId="2" borderId="24" xfId="0" applyNumberFormat="1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3" fontId="4" fillId="2" borderId="38" xfId="0" applyNumberFormat="1" applyFont="1" applyFill="1" applyBorder="1" applyAlignment="1">
      <alignment horizontal="center" vertical="center"/>
    </xf>
    <xf numFmtId="3" fontId="4" fillId="2" borderId="36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top"/>
    </xf>
    <xf numFmtId="0" fontId="1" fillId="3" borderId="27" xfId="0" applyFont="1" applyFill="1" applyBorder="1" applyAlignment="1">
      <alignment horizontal="center" vertical="top"/>
    </xf>
    <xf numFmtId="0" fontId="1" fillId="3" borderId="28" xfId="0" applyFont="1" applyFill="1" applyBorder="1" applyAlignment="1">
      <alignment horizontal="center" vertical="top"/>
    </xf>
    <xf numFmtId="0" fontId="6" fillId="8" borderId="10" xfId="0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/>
    </xf>
    <xf numFmtId="0" fontId="1" fillId="7" borderId="27" xfId="0" applyFont="1" applyFill="1" applyBorder="1" applyAlignment="1">
      <alignment horizontal="center" vertical="top"/>
    </xf>
    <xf numFmtId="0" fontId="1" fillId="7" borderId="28" xfId="0" applyFont="1" applyFill="1" applyBorder="1" applyAlignment="1">
      <alignment horizontal="center" vertical="top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1" fillId="3" borderId="19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0" fillId="5" borderId="24" xfId="0" applyFill="1" applyBorder="1" applyAlignment="1">
      <alignment horizontal="center" wrapText="1"/>
    </xf>
    <xf numFmtId="0" fontId="0" fillId="5" borderId="25" xfId="0" applyFill="1" applyBorder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1" fillId="6" borderId="26" xfId="0" applyFont="1" applyFill="1" applyBorder="1" applyAlignment="1">
      <alignment horizontal="center" vertical="top"/>
    </xf>
    <xf numFmtId="0" fontId="1" fillId="6" borderId="27" xfId="0" applyFont="1" applyFill="1" applyBorder="1" applyAlignment="1">
      <alignment horizontal="center" vertical="top"/>
    </xf>
    <xf numFmtId="0" fontId="1" fillId="6" borderId="28" xfId="0" applyFont="1" applyFill="1" applyBorder="1" applyAlignment="1">
      <alignment horizontal="center" vertical="top"/>
    </xf>
    <xf numFmtId="0" fontId="11" fillId="0" borderId="52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53" xfId="0" applyFont="1" applyBorder="1" applyAlignment="1">
      <alignment horizontal="center" vertical="top" wrapText="1"/>
    </xf>
    <xf numFmtId="0" fontId="18" fillId="0" borderId="56" xfId="0" applyFont="1" applyBorder="1" applyAlignment="1">
      <alignment horizontal="right" vertical="top" wrapText="1"/>
    </xf>
    <xf numFmtId="0" fontId="18" fillId="0" borderId="57" xfId="0" applyFont="1" applyBorder="1" applyAlignment="1">
      <alignment horizontal="right" vertical="top" wrapText="1"/>
    </xf>
    <xf numFmtId="0" fontId="18" fillId="0" borderId="58" xfId="0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637936</xdr:colOff>
      <xdr:row>325</xdr:row>
      <xdr:rowOff>4804</xdr:rowOff>
    </xdr:from>
    <xdr:to>
      <xdr:col>9</xdr:col>
      <xdr:colOff>477053</xdr:colOff>
      <xdr:row>340</xdr:row>
      <xdr:rowOff>155386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6995" y="76036716"/>
          <a:ext cx="4377499" cy="30080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450</xdr:row>
      <xdr:rowOff>66115</xdr:rowOff>
    </xdr:from>
    <xdr:to>
      <xdr:col>9</xdr:col>
      <xdr:colOff>397373</xdr:colOff>
      <xdr:row>467</xdr:row>
      <xdr:rowOff>77216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99726190"/>
          <a:ext cx="4645523" cy="32496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840440</xdr:colOff>
      <xdr:row>335</xdr:row>
      <xdr:rowOff>10085</xdr:rowOff>
    </xdr:from>
    <xdr:to>
      <xdr:col>9</xdr:col>
      <xdr:colOff>333375</xdr:colOff>
      <xdr:row>349</xdr:row>
      <xdr:rowOff>184249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0365" y="75771935"/>
          <a:ext cx="4112560" cy="28411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330570</xdr:colOff>
      <xdr:row>27</xdr:row>
      <xdr:rowOff>106456</xdr:rowOff>
    </xdr:from>
    <xdr:to>
      <xdr:col>8</xdr:col>
      <xdr:colOff>925285</xdr:colOff>
      <xdr:row>42</xdr:row>
      <xdr:rowOff>70876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3606" y="5998349"/>
          <a:ext cx="5602143" cy="3134884"/>
        </a:xfrm>
        <a:prstGeom prst="rect">
          <a:avLst/>
        </a:prstGeom>
      </xdr:spPr>
    </xdr:pic>
    <xdr:clientData/>
  </xdr:twoCellAnchor>
  <xdr:twoCellAnchor editAs="oneCell">
    <xdr:from>
      <xdr:col>5</xdr:col>
      <xdr:colOff>619525</xdr:colOff>
      <xdr:row>41</xdr:row>
      <xdr:rowOff>95251</xdr:rowOff>
    </xdr:from>
    <xdr:to>
      <xdr:col>8</xdr:col>
      <xdr:colOff>938893</xdr:colOff>
      <xdr:row>55</xdr:row>
      <xdr:rowOff>40822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2561" y="8885465"/>
          <a:ext cx="5326796" cy="2762250"/>
        </a:xfrm>
        <a:prstGeom prst="rect">
          <a:avLst/>
        </a:prstGeom>
      </xdr:spPr>
    </xdr:pic>
    <xdr:clientData/>
  </xdr:twoCellAnchor>
  <xdr:twoCellAnchor editAs="oneCell">
    <xdr:from>
      <xdr:col>5</xdr:col>
      <xdr:colOff>295678</xdr:colOff>
      <xdr:row>54</xdr:row>
      <xdr:rowOff>176893</xdr:rowOff>
    </xdr:from>
    <xdr:to>
      <xdr:col>8</xdr:col>
      <xdr:colOff>1020536</xdr:colOff>
      <xdr:row>69</xdr:row>
      <xdr:rowOff>40822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8714" y="11579679"/>
          <a:ext cx="5732286" cy="2871107"/>
        </a:xfrm>
        <a:prstGeom prst="rect">
          <a:avLst/>
        </a:prstGeom>
      </xdr:spPr>
    </xdr:pic>
    <xdr:clientData/>
  </xdr:twoCellAnchor>
  <xdr:twoCellAnchor editAs="oneCell">
    <xdr:from>
      <xdr:col>7</xdr:col>
      <xdr:colOff>149679</xdr:colOff>
      <xdr:row>2</xdr:row>
      <xdr:rowOff>2402</xdr:rowOff>
    </xdr:from>
    <xdr:to>
      <xdr:col>10</xdr:col>
      <xdr:colOff>2041072</xdr:colOff>
      <xdr:row>23</xdr:row>
      <xdr:rowOff>163285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0" y="587509"/>
          <a:ext cx="6313715" cy="4692062"/>
        </a:xfrm>
        <a:prstGeom prst="rect">
          <a:avLst/>
        </a:prstGeom>
      </xdr:spPr>
    </xdr:pic>
    <xdr:clientData/>
  </xdr:twoCellAnchor>
  <xdr:twoCellAnchor editAs="oneCell">
    <xdr:from>
      <xdr:col>10</xdr:col>
      <xdr:colOff>1982641</xdr:colOff>
      <xdr:row>1</xdr:row>
      <xdr:rowOff>302559</xdr:rowOff>
    </xdr:from>
    <xdr:to>
      <xdr:col>14</xdr:col>
      <xdr:colOff>95248</xdr:colOff>
      <xdr:row>23</xdr:row>
      <xdr:rowOff>21361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4171" b="8239"/>
        <a:stretch/>
      </xdr:blipFill>
      <xdr:spPr>
        <a:xfrm>
          <a:off x="14641366" y="502584"/>
          <a:ext cx="6104082" cy="46337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D9B99-3AED-48A2-A011-DCE57A9106E0}">
  <dimension ref="B2:D35"/>
  <sheetViews>
    <sheetView tabSelected="1" topLeftCell="A6" workbookViewId="0">
      <selection activeCell="C39" sqref="C39"/>
    </sheetView>
  </sheetViews>
  <sheetFormatPr baseColWidth="10" defaultColWidth="8.83203125" defaultRowHeight="15" x14ac:dyDescent="0.2"/>
  <cols>
    <col min="2" max="2" width="67.83203125" customWidth="1"/>
    <col min="3" max="3" width="17" customWidth="1"/>
    <col min="4" max="4" width="19.1640625" customWidth="1"/>
  </cols>
  <sheetData>
    <row r="2" spans="2:4" ht="24" x14ac:dyDescent="0.2">
      <c r="B2" s="140" t="s">
        <v>93</v>
      </c>
      <c r="C2" s="141">
        <v>32957.620000000003</v>
      </c>
    </row>
    <row r="3" spans="2:4" ht="24" x14ac:dyDescent="0.2">
      <c r="B3" s="140" t="s">
        <v>94</v>
      </c>
      <c r="C3" s="142">
        <v>3360.1</v>
      </c>
    </row>
    <row r="4" spans="2:4" ht="24" x14ac:dyDescent="0.2">
      <c r="B4" s="140" t="s">
        <v>95</v>
      </c>
      <c r="C4" s="142">
        <f>18833.45+21327.88</f>
        <v>40161.33</v>
      </c>
    </row>
    <row r="5" spans="2:4" ht="24" x14ac:dyDescent="0.2">
      <c r="B5" s="140" t="s">
        <v>96</v>
      </c>
      <c r="C5" s="141">
        <v>19294.330000000002</v>
      </c>
      <c r="D5" s="32"/>
    </row>
    <row r="6" spans="2:4" ht="24" x14ac:dyDescent="0.2">
      <c r="B6" s="140" t="s">
        <v>97</v>
      </c>
      <c r="C6" s="142">
        <f>C7-C5-C4-C3-C2</f>
        <v>201061.05999999997</v>
      </c>
    </row>
    <row r="7" spans="2:4" ht="24" x14ac:dyDescent="0.2">
      <c r="B7" s="140" t="s">
        <v>98</v>
      </c>
      <c r="C7" s="143">
        <v>296834.44</v>
      </c>
    </row>
    <row r="15" spans="2:4" x14ac:dyDescent="0.2">
      <c r="B15" s="172" t="s">
        <v>99</v>
      </c>
      <c r="C15" s="172"/>
      <c r="D15" s="172"/>
    </row>
    <row r="16" spans="2:4" x14ac:dyDescent="0.2">
      <c r="B16" s="144" t="s">
        <v>100</v>
      </c>
      <c r="C16" s="145" t="s">
        <v>101</v>
      </c>
      <c r="D16" s="145" t="s">
        <v>102</v>
      </c>
    </row>
    <row r="17" spans="2:4" x14ac:dyDescent="0.2">
      <c r="B17" s="146" t="s">
        <v>103</v>
      </c>
      <c r="C17" s="146">
        <v>5451.4869888475778</v>
      </c>
      <c r="D17" s="1">
        <v>190</v>
      </c>
    </row>
    <row r="18" spans="2:4" x14ac:dyDescent="0.2">
      <c r="B18" s="146" t="s">
        <v>104</v>
      </c>
      <c r="C18" s="146">
        <v>5277.8810408921881</v>
      </c>
      <c r="D18" s="1">
        <v>180</v>
      </c>
    </row>
    <row r="19" spans="2:4" x14ac:dyDescent="0.2">
      <c r="B19" s="146" t="s">
        <v>105</v>
      </c>
      <c r="C19" s="146">
        <v>5321.7472118959095</v>
      </c>
      <c r="D19" s="1">
        <v>112</v>
      </c>
    </row>
    <row r="20" spans="2:4" x14ac:dyDescent="0.2">
      <c r="B20" s="146" t="s">
        <v>106</v>
      </c>
      <c r="C20" s="146">
        <v>5276.7657992565</v>
      </c>
      <c r="D20" s="1">
        <v>180</v>
      </c>
    </row>
    <row r="21" spans="2:4" x14ac:dyDescent="0.2">
      <c r="B21" s="146" t="s">
        <v>107</v>
      </c>
      <c r="C21" s="146">
        <v>5449.9821376514528</v>
      </c>
      <c r="D21" s="1">
        <v>190</v>
      </c>
    </row>
    <row r="22" spans="2:4" x14ac:dyDescent="0.2">
      <c r="B22" s="146" t="s">
        <v>108</v>
      </c>
      <c r="C22" s="146">
        <v>6691.7339311742717</v>
      </c>
      <c r="D22" s="1">
        <v>228</v>
      </c>
    </row>
    <row r="23" spans="2:4" x14ac:dyDescent="0.2">
      <c r="B23" s="146" t="s">
        <v>109</v>
      </c>
      <c r="C23" s="146">
        <v>6691.7339311742717</v>
      </c>
      <c r="D23" s="1">
        <v>228</v>
      </c>
    </row>
    <row r="24" spans="2:4" x14ac:dyDescent="0.2">
      <c r="B24" s="146" t="s">
        <v>110</v>
      </c>
      <c r="C24" s="146">
        <v>32957.620000000003</v>
      </c>
      <c r="D24" s="1"/>
    </row>
    <row r="25" spans="2:4" x14ac:dyDescent="0.2">
      <c r="B25" s="146" t="s">
        <v>111</v>
      </c>
      <c r="C25" s="146">
        <v>3360.1</v>
      </c>
      <c r="D25" s="1"/>
    </row>
    <row r="26" spans="2:4" x14ac:dyDescent="0.2">
      <c r="B26" s="146" t="s">
        <v>112</v>
      </c>
      <c r="C26" s="146">
        <v>3782</v>
      </c>
      <c r="D26" s="1"/>
    </row>
    <row r="27" spans="2:4" x14ac:dyDescent="0.2">
      <c r="B27" s="146" t="s">
        <v>113</v>
      </c>
      <c r="C27" s="146">
        <v>8093</v>
      </c>
      <c r="D27" s="1"/>
    </row>
    <row r="28" spans="2:4" x14ac:dyDescent="0.2">
      <c r="B28" s="146" t="s">
        <v>114</v>
      </c>
      <c r="C28" s="146">
        <v>3099.91</v>
      </c>
      <c r="D28" s="1">
        <v>170</v>
      </c>
    </row>
    <row r="29" spans="2:4" x14ac:dyDescent="0.2">
      <c r="B29" s="146" t="s">
        <v>115</v>
      </c>
      <c r="C29" s="146">
        <v>2438.0100000000002</v>
      </c>
      <c r="D29" s="1">
        <v>132</v>
      </c>
    </row>
    <row r="30" spans="2:4" x14ac:dyDescent="0.2">
      <c r="B30" s="146" t="s">
        <v>116</v>
      </c>
      <c r="C30" s="146">
        <v>2711.06</v>
      </c>
      <c r="D30" s="1">
        <v>113</v>
      </c>
    </row>
    <row r="31" spans="2:4" x14ac:dyDescent="0.2">
      <c r="B31" s="146" t="s">
        <v>117</v>
      </c>
      <c r="C31" s="146">
        <v>4743.6099999999997</v>
      </c>
      <c r="D31" s="1">
        <v>302</v>
      </c>
    </row>
    <row r="32" spans="2:4" x14ac:dyDescent="0.2">
      <c r="B32" s="146" t="s">
        <v>118</v>
      </c>
      <c r="C32" s="146">
        <v>3590.69</v>
      </c>
      <c r="D32" s="1">
        <v>189</v>
      </c>
    </row>
    <row r="33" spans="2:4" x14ac:dyDescent="0.2">
      <c r="B33" s="146" t="s">
        <v>119</v>
      </c>
      <c r="C33" s="146">
        <v>2711.06</v>
      </c>
      <c r="D33" s="1">
        <v>113</v>
      </c>
    </row>
    <row r="34" spans="2:4" x14ac:dyDescent="0.2">
      <c r="B34" s="146" t="s">
        <v>120</v>
      </c>
      <c r="C34" s="146">
        <f>C35-SUM(C17:C33)</f>
        <v>189186.04895910784</v>
      </c>
      <c r="D34" s="1"/>
    </row>
    <row r="35" spans="2:4" x14ac:dyDescent="0.2">
      <c r="B35" s="2" t="s">
        <v>121</v>
      </c>
      <c r="C35" s="144">
        <v>296834.44</v>
      </c>
      <c r="D35" s="147">
        <f>SUM(D17:D34)</f>
        <v>2327</v>
      </c>
    </row>
  </sheetData>
  <mergeCells count="1">
    <mergeCell ref="B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3"/>
  <sheetViews>
    <sheetView view="pageBreakPreview" topLeftCell="A290" zoomScale="85" zoomScaleNormal="70" zoomScaleSheetLayoutView="85" workbookViewId="0">
      <selection activeCell="J337" sqref="J337"/>
    </sheetView>
  </sheetViews>
  <sheetFormatPr baseColWidth="10" defaultColWidth="9.1640625" defaultRowHeight="15" x14ac:dyDescent="0.2"/>
  <cols>
    <col min="1" max="1" width="8" style="104" bestFit="1" customWidth="1"/>
    <col min="2" max="2" width="6.83203125" style="32" bestFit="1" customWidth="1"/>
    <col min="3" max="4" width="7.1640625" style="32" bestFit="1" customWidth="1"/>
    <col min="5" max="5" width="12.33203125" style="32" bestFit="1" customWidth="1"/>
    <col min="6" max="6" width="17.1640625" style="32" bestFit="1" customWidth="1"/>
    <col min="7" max="7" width="16.5" style="32" bestFit="1" customWidth="1"/>
    <col min="8" max="8" width="18.5" style="32" bestFit="1" customWidth="1"/>
    <col min="9" max="9" width="15.6640625" style="32" bestFit="1" customWidth="1"/>
    <col min="10" max="10" width="18.33203125" style="32" bestFit="1" customWidth="1"/>
    <col min="11" max="11" width="15.83203125" style="32" bestFit="1" customWidth="1"/>
    <col min="12" max="12" width="15" style="32" bestFit="1" customWidth="1"/>
    <col min="13" max="13" width="10.6640625" style="32" bestFit="1" customWidth="1"/>
    <col min="14" max="14" width="18.5" style="32" bestFit="1" customWidth="1"/>
    <col min="15" max="15" width="8.83203125" style="32" bestFit="1" customWidth="1"/>
    <col min="16" max="16384" width="9.1640625" style="32"/>
  </cols>
  <sheetData>
    <row r="1" spans="1:15" ht="36.75" customHeight="1" x14ac:dyDescent="0.2">
      <c r="A1" s="176" t="s">
        <v>0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8"/>
    </row>
    <row r="2" spans="1:15" s="133" customFormat="1" ht="48" customHeight="1" x14ac:dyDescent="0.2">
      <c r="A2" s="182" t="s">
        <v>88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4"/>
    </row>
    <row r="3" spans="1:15" s="132" customFormat="1" ht="112.5" customHeight="1" x14ac:dyDescent="0.2">
      <c r="A3" s="105" t="s">
        <v>1</v>
      </c>
      <c r="B3" s="195" t="s">
        <v>2</v>
      </c>
      <c r="C3" s="195" t="s">
        <v>3</v>
      </c>
      <c r="D3" s="195" t="s">
        <v>5</v>
      </c>
      <c r="E3" s="195" t="s">
        <v>75</v>
      </c>
      <c r="F3" s="195" t="s">
        <v>74</v>
      </c>
      <c r="G3" s="195" t="s">
        <v>76</v>
      </c>
      <c r="H3" s="195" t="s">
        <v>77</v>
      </c>
      <c r="I3" s="195" t="s">
        <v>78</v>
      </c>
      <c r="J3" s="195" t="s">
        <v>79</v>
      </c>
      <c r="K3" s="195" t="s">
        <v>80</v>
      </c>
      <c r="L3" s="195" t="s">
        <v>81</v>
      </c>
      <c r="M3" s="195" t="s">
        <v>82</v>
      </c>
      <c r="N3" s="193" t="s">
        <v>92</v>
      </c>
      <c r="O3" s="194"/>
    </row>
    <row r="4" spans="1:15" s="132" customFormat="1" ht="18" x14ac:dyDescent="0.2">
      <c r="A4" s="107"/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16" t="s">
        <v>16</v>
      </c>
      <c r="O4" s="117" t="s">
        <v>17</v>
      </c>
    </row>
    <row r="5" spans="1:15" ht="17" x14ac:dyDescent="0.2">
      <c r="A5" s="108">
        <v>1</v>
      </c>
      <c r="B5" s="109" t="s">
        <v>22</v>
      </c>
      <c r="C5" s="109">
        <v>1</v>
      </c>
      <c r="D5" s="109" t="s">
        <v>23</v>
      </c>
      <c r="E5" s="109">
        <v>101</v>
      </c>
      <c r="F5" s="109">
        <v>57.15</v>
      </c>
      <c r="G5" s="109">
        <v>6.39</v>
      </c>
      <c r="H5" s="109">
        <v>2.62</v>
      </c>
      <c r="I5" s="109">
        <v>5.6700000000000017</v>
      </c>
      <c r="J5" s="109">
        <f>F5+G5+H5+I5</f>
        <v>71.83</v>
      </c>
      <c r="K5" s="109">
        <f>J5/13962.51*5093.08</f>
        <v>26.201301657080279</v>
      </c>
      <c r="L5" s="109">
        <f>J5+K5</f>
        <v>98.031301657080277</v>
      </c>
      <c r="M5" s="109">
        <f>J5/13962.51*3099.91</f>
        <v>15.947457534497735</v>
      </c>
      <c r="N5" s="109">
        <v>1</v>
      </c>
      <c r="O5" s="109">
        <v>0</v>
      </c>
    </row>
    <row r="6" spans="1:15" ht="17" x14ac:dyDescent="0.2">
      <c r="A6" s="108">
        <v>2</v>
      </c>
      <c r="B6" s="109" t="s">
        <v>22</v>
      </c>
      <c r="C6" s="109">
        <v>1</v>
      </c>
      <c r="D6" s="109" t="s">
        <v>23</v>
      </c>
      <c r="E6" s="109">
        <v>102</v>
      </c>
      <c r="F6" s="109">
        <v>55.17</v>
      </c>
      <c r="G6" s="109">
        <v>6.57</v>
      </c>
      <c r="H6" s="109">
        <v>2.62</v>
      </c>
      <c r="I6" s="109">
        <v>5.8499999999999943</v>
      </c>
      <c r="J6" s="109">
        <f t="shared" ref="J6:J68" si="0">F6+G6+H6+I6</f>
        <v>70.209999999999994</v>
      </c>
      <c r="K6" s="109">
        <f t="shared" ref="K6:K68" si="1">J6/13962.51*5093.08</f>
        <v>25.610377131332399</v>
      </c>
      <c r="L6" s="109">
        <f t="shared" ref="L6:L69" si="2">J6+K6</f>
        <v>95.820377131332393</v>
      </c>
      <c r="M6" s="109">
        <f t="shared" ref="M6:M68" si="3">J6/13962.51*3099.91</f>
        <v>15.587790526201948</v>
      </c>
      <c r="N6" s="109">
        <v>1</v>
      </c>
      <c r="O6" s="109">
        <v>0</v>
      </c>
    </row>
    <row r="7" spans="1:15" ht="17" x14ac:dyDescent="0.2">
      <c r="A7" s="108">
        <v>3</v>
      </c>
      <c r="B7" s="109" t="s">
        <v>22</v>
      </c>
      <c r="C7" s="109">
        <v>1</v>
      </c>
      <c r="D7" s="109" t="s">
        <v>23</v>
      </c>
      <c r="E7" s="109">
        <v>103</v>
      </c>
      <c r="F7" s="109">
        <v>57.15</v>
      </c>
      <c r="G7" s="109">
        <v>6.39</v>
      </c>
      <c r="H7" s="109">
        <v>2.62</v>
      </c>
      <c r="I7" s="109">
        <v>5.6700000000000017</v>
      </c>
      <c r="J7" s="109">
        <f t="shared" si="0"/>
        <v>71.83</v>
      </c>
      <c r="K7" s="109">
        <f t="shared" si="1"/>
        <v>26.201301657080279</v>
      </c>
      <c r="L7" s="109">
        <f t="shared" si="2"/>
        <v>98.031301657080277</v>
      </c>
      <c r="M7" s="109">
        <f t="shared" si="3"/>
        <v>15.947457534497735</v>
      </c>
      <c r="N7" s="109">
        <v>1</v>
      </c>
      <c r="O7" s="109">
        <v>0</v>
      </c>
    </row>
    <row r="8" spans="1:15" ht="17" x14ac:dyDescent="0.2">
      <c r="A8" s="108">
        <v>4</v>
      </c>
      <c r="B8" s="109" t="s">
        <v>22</v>
      </c>
      <c r="C8" s="109">
        <v>1</v>
      </c>
      <c r="D8" s="109" t="s">
        <v>24</v>
      </c>
      <c r="E8" s="109">
        <v>104</v>
      </c>
      <c r="F8" s="109">
        <v>71.599999999999994</v>
      </c>
      <c r="G8" s="109">
        <v>9.76</v>
      </c>
      <c r="H8" s="109">
        <v>3.26</v>
      </c>
      <c r="I8" s="109">
        <v>7.1499999999999915</v>
      </c>
      <c r="J8" s="109">
        <f t="shared" si="0"/>
        <v>91.77</v>
      </c>
      <c r="K8" s="109">
        <f t="shared" si="1"/>
        <v>33.474780078939958</v>
      </c>
      <c r="L8" s="109">
        <f t="shared" si="2"/>
        <v>125.24478007893995</v>
      </c>
      <c r="M8" s="109">
        <f t="shared" si="3"/>
        <v>20.374469969940932</v>
      </c>
      <c r="N8" s="109">
        <v>1</v>
      </c>
      <c r="O8" s="109">
        <v>0</v>
      </c>
    </row>
    <row r="9" spans="1:15" ht="17" x14ac:dyDescent="0.2">
      <c r="A9" s="108">
        <v>5</v>
      </c>
      <c r="B9" s="109" t="s">
        <v>22</v>
      </c>
      <c r="C9" s="109">
        <v>1</v>
      </c>
      <c r="D9" s="109" t="s">
        <v>24</v>
      </c>
      <c r="E9" s="109">
        <v>105</v>
      </c>
      <c r="F9" s="109">
        <v>79.67</v>
      </c>
      <c r="G9" s="109">
        <v>5.3800000000000008</v>
      </c>
      <c r="H9" s="109">
        <v>2.85</v>
      </c>
      <c r="I9" s="109">
        <v>7.2600000000000051</v>
      </c>
      <c r="J9" s="109">
        <f t="shared" si="0"/>
        <v>95.16</v>
      </c>
      <c r="K9" s="109">
        <f t="shared" si="1"/>
        <v>34.711344364301262</v>
      </c>
      <c r="L9" s="109">
        <f t="shared" si="2"/>
        <v>129.87134436430125</v>
      </c>
      <c r="M9" s="109">
        <f t="shared" si="3"/>
        <v>21.127106487300633</v>
      </c>
      <c r="N9" s="109">
        <v>1</v>
      </c>
      <c r="O9" s="109">
        <v>0</v>
      </c>
    </row>
    <row r="10" spans="1:15" ht="17" x14ac:dyDescent="0.2">
      <c r="A10" s="108">
        <v>6</v>
      </c>
      <c r="B10" s="109" t="s">
        <v>22</v>
      </c>
      <c r="C10" s="109">
        <v>1</v>
      </c>
      <c r="D10" s="109" t="s">
        <v>24</v>
      </c>
      <c r="E10" s="109">
        <v>106</v>
      </c>
      <c r="F10" s="109">
        <v>80.61</v>
      </c>
      <c r="G10" s="109">
        <v>8.1399999999999988</v>
      </c>
      <c r="H10" s="109">
        <v>3.32</v>
      </c>
      <c r="I10" s="109">
        <v>7.3800000000000097</v>
      </c>
      <c r="J10" s="109">
        <f t="shared" si="0"/>
        <v>99.45</v>
      </c>
      <c r="K10" s="109">
        <f t="shared" si="1"/>
        <v>36.276200052855827</v>
      </c>
      <c r="L10" s="109">
        <f t="shared" si="2"/>
        <v>135.72620005285583</v>
      </c>
      <c r="M10" s="109">
        <f t="shared" si="3"/>
        <v>22.079558009269107</v>
      </c>
      <c r="N10" s="109">
        <v>1</v>
      </c>
      <c r="O10" s="109">
        <v>0</v>
      </c>
    </row>
    <row r="11" spans="1:15" ht="17" x14ac:dyDescent="0.2">
      <c r="A11" s="108">
        <v>7</v>
      </c>
      <c r="B11" s="109" t="s">
        <v>22</v>
      </c>
      <c r="C11" s="109">
        <v>1</v>
      </c>
      <c r="D11" s="109" t="s">
        <v>23</v>
      </c>
      <c r="E11" s="109">
        <v>108</v>
      </c>
      <c r="F11" s="109">
        <v>55.12</v>
      </c>
      <c r="G11" s="109">
        <v>5.81</v>
      </c>
      <c r="H11" s="109">
        <v>2.62</v>
      </c>
      <c r="I11" s="109">
        <v>5.769999999999996</v>
      </c>
      <c r="J11" s="109">
        <f t="shared" si="0"/>
        <v>69.319999999999993</v>
      </c>
      <c r="K11" s="109">
        <f t="shared" si="1"/>
        <v>25.285733410396837</v>
      </c>
      <c r="L11" s="109">
        <f t="shared" si="2"/>
        <v>94.605733410396823</v>
      </c>
      <c r="M11" s="109">
        <f t="shared" si="3"/>
        <v>15.390195688311053</v>
      </c>
      <c r="N11" s="109">
        <v>0</v>
      </c>
      <c r="O11" s="109">
        <v>1</v>
      </c>
    </row>
    <row r="12" spans="1:15" ht="17" x14ac:dyDescent="0.2">
      <c r="A12" s="108">
        <v>8</v>
      </c>
      <c r="B12" s="109" t="s">
        <v>22</v>
      </c>
      <c r="C12" s="109">
        <v>1</v>
      </c>
      <c r="D12" s="109" t="s">
        <v>23</v>
      </c>
      <c r="E12" s="109">
        <v>109</v>
      </c>
      <c r="F12" s="109">
        <v>57.16</v>
      </c>
      <c r="G12" s="109">
        <v>5.55</v>
      </c>
      <c r="H12" s="109">
        <v>2.62</v>
      </c>
      <c r="I12" s="109">
        <v>5.6299999999999955</v>
      </c>
      <c r="J12" s="109">
        <f t="shared" si="0"/>
        <v>70.959999999999994</v>
      </c>
      <c r="K12" s="109">
        <f t="shared" si="1"/>
        <v>25.883953300660121</v>
      </c>
      <c r="L12" s="109">
        <f t="shared" si="2"/>
        <v>96.843953300660118</v>
      </c>
      <c r="M12" s="109">
        <f t="shared" si="3"/>
        <v>15.754303030042589</v>
      </c>
      <c r="N12" s="109">
        <v>0</v>
      </c>
      <c r="O12" s="109">
        <v>1</v>
      </c>
    </row>
    <row r="13" spans="1:15" ht="17" x14ac:dyDescent="0.2">
      <c r="A13" s="108">
        <v>9</v>
      </c>
      <c r="B13" s="109" t="s">
        <v>22</v>
      </c>
      <c r="C13" s="109">
        <v>2</v>
      </c>
      <c r="D13" s="109" t="s">
        <v>23</v>
      </c>
      <c r="E13" s="109">
        <v>201</v>
      </c>
      <c r="F13" s="109">
        <v>57.15</v>
      </c>
      <c r="G13" s="109">
        <v>6.39</v>
      </c>
      <c r="H13" s="109">
        <v>2.62</v>
      </c>
      <c r="I13" s="109">
        <v>5.6700000000000017</v>
      </c>
      <c r="J13" s="109">
        <f t="shared" si="0"/>
        <v>71.83</v>
      </c>
      <c r="K13" s="109">
        <f t="shared" si="1"/>
        <v>26.201301657080279</v>
      </c>
      <c r="L13" s="109">
        <f t="shared" si="2"/>
        <v>98.031301657080277</v>
      </c>
      <c r="M13" s="109">
        <f t="shared" si="3"/>
        <v>15.947457534497735</v>
      </c>
      <c r="N13" s="109">
        <v>1</v>
      </c>
      <c r="O13" s="109">
        <v>0</v>
      </c>
    </row>
    <row r="14" spans="1:15" ht="17" x14ac:dyDescent="0.2">
      <c r="A14" s="108">
        <v>10</v>
      </c>
      <c r="B14" s="109" t="s">
        <v>22</v>
      </c>
      <c r="C14" s="109">
        <v>2</v>
      </c>
      <c r="D14" s="109" t="s">
        <v>23</v>
      </c>
      <c r="E14" s="109">
        <v>202</v>
      </c>
      <c r="F14" s="109">
        <v>55.17</v>
      </c>
      <c r="G14" s="109">
        <v>6.57</v>
      </c>
      <c r="H14" s="109">
        <v>2.62</v>
      </c>
      <c r="I14" s="109">
        <v>5.8499999999999943</v>
      </c>
      <c r="J14" s="109">
        <f t="shared" si="0"/>
        <v>70.209999999999994</v>
      </c>
      <c r="K14" s="109">
        <f t="shared" si="1"/>
        <v>25.610377131332399</v>
      </c>
      <c r="L14" s="109">
        <f t="shared" si="2"/>
        <v>95.820377131332393</v>
      </c>
      <c r="M14" s="109">
        <f t="shared" si="3"/>
        <v>15.587790526201948</v>
      </c>
      <c r="N14" s="109">
        <v>1</v>
      </c>
      <c r="O14" s="109">
        <v>0</v>
      </c>
    </row>
    <row r="15" spans="1:15" ht="17" x14ac:dyDescent="0.2">
      <c r="A15" s="108">
        <v>11</v>
      </c>
      <c r="B15" s="109" t="s">
        <v>22</v>
      </c>
      <c r="C15" s="109">
        <v>2</v>
      </c>
      <c r="D15" s="109" t="s">
        <v>23</v>
      </c>
      <c r="E15" s="109">
        <v>203</v>
      </c>
      <c r="F15" s="109">
        <v>57.15</v>
      </c>
      <c r="G15" s="109">
        <v>6.39</v>
      </c>
      <c r="H15" s="109">
        <v>2.62</v>
      </c>
      <c r="I15" s="109">
        <v>5.6700000000000017</v>
      </c>
      <c r="J15" s="109">
        <f t="shared" si="0"/>
        <v>71.83</v>
      </c>
      <c r="K15" s="109">
        <f t="shared" si="1"/>
        <v>26.201301657080279</v>
      </c>
      <c r="L15" s="109">
        <f t="shared" si="2"/>
        <v>98.031301657080277</v>
      </c>
      <c r="M15" s="109">
        <f t="shared" si="3"/>
        <v>15.947457534497735</v>
      </c>
      <c r="N15" s="109">
        <v>1</v>
      </c>
      <c r="O15" s="109">
        <v>0</v>
      </c>
    </row>
    <row r="16" spans="1:15" ht="17" x14ac:dyDescent="0.2">
      <c r="A16" s="108">
        <v>12</v>
      </c>
      <c r="B16" s="109" t="s">
        <v>22</v>
      </c>
      <c r="C16" s="109">
        <v>2</v>
      </c>
      <c r="D16" s="109" t="s">
        <v>24</v>
      </c>
      <c r="E16" s="109">
        <v>204</v>
      </c>
      <c r="F16" s="109">
        <v>71.599999999999994</v>
      </c>
      <c r="G16" s="109">
        <v>9.76</v>
      </c>
      <c r="H16" s="109">
        <v>3.26</v>
      </c>
      <c r="I16" s="109">
        <v>7.1499999999999915</v>
      </c>
      <c r="J16" s="109">
        <f t="shared" si="0"/>
        <v>91.77</v>
      </c>
      <c r="K16" s="109">
        <f t="shared" si="1"/>
        <v>33.474780078939958</v>
      </c>
      <c r="L16" s="109">
        <f t="shared" si="2"/>
        <v>125.24478007893995</v>
      </c>
      <c r="M16" s="109">
        <f t="shared" si="3"/>
        <v>20.374469969940932</v>
      </c>
      <c r="N16" s="109">
        <v>1</v>
      </c>
      <c r="O16" s="109">
        <v>0</v>
      </c>
    </row>
    <row r="17" spans="1:15" ht="17" x14ac:dyDescent="0.2">
      <c r="A17" s="108">
        <v>13</v>
      </c>
      <c r="B17" s="109" t="s">
        <v>22</v>
      </c>
      <c r="C17" s="109">
        <v>2</v>
      </c>
      <c r="D17" s="109" t="s">
        <v>24</v>
      </c>
      <c r="E17" s="109">
        <v>205</v>
      </c>
      <c r="F17" s="109">
        <v>79.67</v>
      </c>
      <c r="G17" s="109">
        <v>5.3800000000000008</v>
      </c>
      <c r="H17" s="109">
        <v>2.85</v>
      </c>
      <c r="I17" s="109">
        <v>7.2600000000000051</v>
      </c>
      <c r="J17" s="109">
        <f t="shared" si="0"/>
        <v>95.16</v>
      </c>
      <c r="K17" s="109">
        <f t="shared" si="1"/>
        <v>34.711344364301262</v>
      </c>
      <c r="L17" s="109">
        <f t="shared" si="2"/>
        <v>129.87134436430125</v>
      </c>
      <c r="M17" s="109">
        <f t="shared" si="3"/>
        <v>21.127106487300633</v>
      </c>
      <c r="N17" s="109">
        <v>1</v>
      </c>
      <c r="O17" s="109">
        <v>0</v>
      </c>
    </row>
    <row r="18" spans="1:15" ht="17" x14ac:dyDescent="0.2">
      <c r="A18" s="108">
        <v>14</v>
      </c>
      <c r="B18" s="109" t="s">
        <v>22</v>
      </c>
      <c r="C18" s="109">
        <v>2</v>
      </c>
      <c r="D18" s="109" t="s">
        <v>24</v>
      </c>
      <c r="E18" s="109">
        <v>206</v>
      </c>
      <c r="F18" s="109">
        <v>80.61</v>
      </c>
      <c r="G18" s="109">
        <v>8.1399999999999988</v>
      </c>
      <c r="H18" s="109">
        <v>3.32</v>
      </c>
      <c r="I18" s="109">
        <v>7.3800000000000097</v>
      </c>
      <c r="J18" s="109">
        <f t="shared" si="0"/>
        <v>99.45</v>
      </c>
      <c r="K18" s="109">
        <f t="shared" si="1"/>
        <v>36.276200052855827</v>
      </c>
      <c r="L18" s="109">
        <f t="shared" si="2"/>
        <v>135.72620005285583</v>
      </c>
      <c r="M18" s="109">
        <f t="shared" si="3"/>
        <v>22.079558009269107</v>
      </c>
      <c r="N18" s="109">
        <v>1</v>
      </c>
      <c r="O18" s="109">
        <v>0</v>
      </c>
    </row>
    <row r="19" spans="1:15" ht="17" x14ac:dyDescent="0.2">
      <c r="A19" s="108">
        <v>15</v>
      </c>
      <c r="B19" s="109" t="s">
        <v>22</v>
      </c>
      <c r="C19" s="109">
        <v>2</v>
      </c>
      <c r="D19" s="109" t="s">
        <v>24</v>
      </c>
      <c r="E19" s="109">
        <v>207</v>
      </c>
      <c r="F19" s="109">
        <v>80.61</v>
      </c>
      <c r="G19" s="109">
        <v>8.1399999999999988</v>
      </c>
      <c r="H19" s="109">
        <v>3.32</v>
      </c>
      <c r="I19" s="109">
        <v>7.5100000000000051</v>
      </c>
      <c r="J19" s="109">
        <f t="shared" si="0"/>
        <v>99.58</v>
      </c>
      <c r="K19" s="109">
        <f t="shared" si="1"/>
        <v>36.323619922205964</v>
      </c>
      <c r="L19" s="109">
        <f t="shared" si="2"/>
        <v>135.90361992220596</v>
      </c>
      <c r="M19" s="109">
        <f t="shared" si="3"/>
        <v>22.108420176601484</v>
      </c>
      <c r="N19" s="109">
        <v>1</v>
      </c>
      <c r="O19" s="109">
        <v>0</v>
      </c>
    </row>
    <row r="20" spans="1:15" ht="17" x14ac:dyDescent="0.2">
      <c r="A20" s="108">
        <v>16</v>
      </c>
      <c r="B20" s="109" t="s">
        <v>22</v>
      </c>
      <c r="C20" s="109">
        <v>2</v>
      </c>
      <c r="D20" s="109" t="s">
        <v>23</v>
      </c>
      <c r="E20" s="109">
        <v>208</v>
      </c>
      <c r="F20" s="109">
        <v>55.12</v>
      </c>
      <c r="G20" s="109">
        <v>5.81</v>
      </c>
      <c r="H20" s="109">
        <v>2.62</v>
      </c>
      <c r="I20" s="109">
        <v>5.769999999999996</v>
      </c>
      <c r="J20" s="109">
        <f t="shared" si="0"/>
        <v>69.319999999999993</v>
      </c>
      <c r="K20" s="109">
        <f t="shared" si="1"/>
        <v>25.285733410396837</v>
      </c>
      <c r="L20" s="109">
        <f t="shared" si="2"/>
        <v>94.605733410396823</v>
      </c>
      <c r="M20" s="109">
        <f t="shared" si="3"/>
        <v>15.390195688311053</v>
      </c>
      <c r="N20" s="109">
        <v>0</v>
      </c>
      <c r="O20" s="109">
        <v>1</v>
      </c>
    </row>
    <row r="21" spans="1:15" ht="17" x14ac:dyDescent="0.2">
      <c r="A21" s="108">
        <v>17</v>
      </c>
      <c r="B21" s="109" t="s">
        <v>22</v>
      </c>
      <c r="C21" s="109">
        <v>2</v>
      </c>
      <c r="D21" s="109" t="s">
        <v>23</v>
      </c>
      <c r="E21" s="109">
        <v>209</v>
      </c>
      <c r="F21" s="109">
        <v>57.16</v>
      </c>
      <c r="G21" s="109">
        <v>5.55</v>
      </c>
      <c r="H21" s="109">
        <v>2.62</v>
      </c>
      <c r="I21" s="109">
        <v>5.6299999999999955</v>
      </c>
      <c r="J21" s="109">
        <f t="shared" si="0"/>
        <v>70.959999999999994</v>
      </c>
      <c r="K21" s="109">
        <f t="shared" si="1"/>
        <v>25.883953300660121</v>
      </c>
      <c r="L21" s="109">
        <f t="shared" si="2"/>
        <v>96.843953300660118</v>
      </c>
      <c r="M21" s="109">
        <f t="shared" si="3"/>
        <v>15.754303030042589</v>
      </c>
      <c r="N21" s="109">
        <v>0</v>
      </c>
      <c r="O21" s="109">
        <v>1</v>
      </c>
    </row>
    <row r="22" spans="1:15" ht="17" x14ac:dyDescent="0.2">
      <c r="A22" s="108">
        <v>18</v>
      </c>
      <c r="B22" s="109" t="s">
        <v>22</v>
      </c>
      <c r="C22" s="109">
        <v>3</v>
      </c>
      <c r="D22" s="109" t="s">
        <v>23</v>
      </c>
      <c r="E22" s="109">
        <v>301</v>
      </c>
      <c r="F22" s="109">
        <v>57.15</v>
      </c>
      <c r="G22" s="109">
        <v>6.39</v>
      </c>
      <c r="H22" s="109">
        <v>2.62</v>
      </c>
      <c r="I22" s="109">
        <v>5.6700000000000017</v>
      </c>
      <c r="J22" s="109">
        <f t="shared" si="0"/>
        <v>71.83</v>
      </c>
      <c r="K22" s="109">
        <f t="shared" si="1"/>
        <v>26.201301657080279</v>
      </c>
      <c r="L22" s="109">
        <f t="shared" si="2"/>
        <v>98.031301657080277</v>
      </c>
      <c r="M22" s="109">
        <f t="shared" si="3"/>
        <v>15.947457534497735</v>
      </c>
      <c r="N22" s="109">
        <v>1</v>
      </c>
      <c r="O22" s="109">
        <v>0</v>
      </c>
    </row>
    <row r="23" spans="1:15" ht="17" x14ac:dyDescent="0.2">
      <c r="A23" s="108">
        <v>19</v>
      </c>
      <c r="B23" s="109" t="s">
        <v>22</v>
      </c>
      <c r="C23" s="109">
        <v>3</v>
      </c>
      <c r="D23" s="109" t="s">
        <v>23</v>
      </c>
      <c r="E23" s="109">
        <v>302</v>
      </c>
      <c r="F23" s="109">
        <v>55.17</v>
      </c>
      <c r="G23" s="109">
        <v>6.57</v>
      </c>
      <c r="H23" s="109">
        <v>2.62</v>
      </c>
      <c r="I23" s="109">
        <v>5.8499999999999943</v>
      </c>
      <c r="J23" s="109">
        <f t="shared" si="0"/>
        <v>70.209999999999994</v>
      </c>
      <c r="K23" s="109">
        <f t="shared" si="1"/>
        <v>25.610377131332399</v>
      </c>
      <c r="L23" s="109">
        <f t="shared" si="2"/>
        <v>95.820377131332393</v>
      </c>
      <c r="M23" s="109">
        <f t="shared" si="3"/>
        <v>15.587790526201948</v>
      </c>
      <c r="N23" s="109">
        <v>1</v>
      </c>
      <c r="O23" s="109">
        <v>0</v>
      </c>
    </row>
    <row r="24" spans="1:15" ht="17" x14ac:dyDescent="0.2">
      <c r="A24" s="108">
        <v>20</v>
      </c>
      <c r="B24" s="109" t="s">
        <v>22</v>
      </c>
      <c r="C24" s="109">
        <v>3</v>
      </c>
      <c r="D24" s="109" t="s">
        <v>23</v>
      </c>
      <c r="E24" s="109">
        <v>303</v>
      </c>
      <c r="F24" s="109">
        <v>57.15</v>
      </c>
      <c r="G24" s="109">
        <v>6.39</v>
      </c>
      <c r="H24" s="109">
        <v>2.62</v>
      </c>
      <c r="I24" s="109">
        <v>5.6700000000000017</v>
      </c>
      <c r="J24" s="109">
        <f t="shared" si="0"/>
        <v>71.83</v>
      </c>
      <c r="K24" s="109">
        <f t="shared" si="1"/>
        <v>26.201301657080279</v>
      </c>
      <c r="L24" s="109">
        <f t="shared" si="2"/>
        <v>98.031301657080277</v>
      </c>
      <c r="M24" s="109">
        <f t="shared" si="3"/>
        <v>15.947457534497735</v>
      </c>
      <c r="N24" s="109">
        <v>1</v>
      </c>
      <c r="O24" s="109">
        <v>0</v>
      </c>
    </row>
    <row r="25" spans="1:15" ht="17" x14ac:dyDescent="0.2">
      <c r="A25" s="108">
        <v>21</v>
      </c>
      <c r="B25" s="109" t="s">
        <v>22</v>
      </c>
      <c r="C25" s="109">
        <v>3</v>
      </c>
      <c r="D25" s="109" t="s">
        <v>24</v>
      </c>
      <c r="E25" s="109">
        <v>304</v>
      </c>
      <c r="F25" s="109">
        <v>71.599999999999994</v>
      </c>
      <c r="G25" s="109">
        <v>9.76</v>
      </c>
      <c r="H25" s="109">
        <v>3.26</v>
      </c>
      <c r="I25" s="109">
        <v>7.1499999999999915</v>
      </c>
      <c r="J25" s="109">
        <f t="shared" si="0"/>
        <v>91.77</v>
      </c>
      <c r="K25" s="109">
        <f t="shared" si="1"/>
        <v>33.474780078939958</v>
      </c>
      <c r="L25" s="109">
        <f t="shared" si="2"/>
        <v>125.24478007893995</v>
      </c>
      <c r="M25" s="109">
        <f t="shared" si="3"/>
        <v>20.374469969940932</v>
      </c>
      <c r="N25" s="109">
        <v>1</v>
      </c>
      <c r="O25" s="109">
        <v>0</v>
      </c>
    </row>
    <row r="26" spans="1:15" ht="17" x14ac:dyDescent="0.2">
      <c r="A26" s="108">
        <v>22</v>
      </c>
      <c r="B26" s="109" t="s">
        <v>22</v>
      </c>
      <c r="C26" s="109">
        <v>3</v>
      </c>
      <c r="D26" s="109" t="s">
        <v>24</v>
      </c>
      <c r="E26" s="109">
        <v>305</v>
      </c>
      <c r="F26" s="109">
        <v>79.67</v>
      </c>
      <c r="G26" s="109">
        <v>5.3800000000000008</v>
      </c>
      <c r="H26" s="109">
        <v>2.85</v>
      </c>
      <c r="I26" s="109">
        <v>7.2600000000000051</v>
      </c>
      <c r="J26" s="109">
        <f t="shared" si="0"/>
        <v>95.16</v>
      </c>
      <c r="K26" s="109">
        <f t="shared" si="1"/>
        <v>34.711344364301262</v>
      </c>
      <c r="L26" s="109">
        <f t="shared" si="2"/>
        <v>129.87134436430125</v>
      </c>
      <c r="M26" s="109">
        <f t="shared" si="3"/>
        <v>21.127106487300633</v>
      </c>
      <c r="N26" s="109">
        <v>1</v>
      </c>
      <c r="O26" s="109">
        <v>0</v>
      </c>
    </row>
    <row r="27" spans="1:15" ht="17" x14ac:dyDescent="0.2">
      <c r="A27" s="108">
        <v>23</v>
      </c>
      <c r="B27" s="109" t="s">
        <v>22</v>
      </c>
      <c r="C27" s="109">
        <v>3</v>
      </c>
      <c r="D27" s="109" t="s">
        <v>24</v>
      </c>
      <c r="E27" s="109">
        <v>306</v>
      </c>
      <c r="F27" s="109">
        <v>80.61</v>
      </c>
      <c r="G27" s="109">
        <v>8.1399999999999988</v>
      </c>
      <c r="H27" s="109">
        <v>3.32</v>
      </c>
      <c r="I27" s="109">
        <v>7.3800000000000097</v>
      </c>
      <c r="J27" s="109">
        <f t="shared" si="0"/>
        <v>99.45</v>
      </c>
      <c r="K27" s="109">
        <f t="shared" si="1"/>
        <v>36.276200052855827</v>
      </c>
      <c r="L27" s="109">
        <f t="shared" si="2"/>
        <v>135.72620005285583</v>
      </c>
      <c r="M27" s="109">
        <f t="shared" si="3"/>
        <v>22.079558009269107</v>
      </c>
      <c r="N27" s="109">
        <v>1</v>
      </c>
      <c r="O27" s="109">
        <v>0</v>
      </c>
    </row>
    <row r="28" spans="1:15" ht="17" x14ac:dyDescent="0.2">
      <c r="A28" s="108">
        <v>24</v>
      </c>
      <c r="B28" s="109" t="s">
        <v>22</v>
      </c>
      <c r="C28" s="109">
        <v>3</v>
      </c>
      <c r="D28" s="109" t="s">
        <v>24</v>
      </c>
      <c r="E28" s="109">
        <v>307</v>
      </c>
      <c r="F28" s="109">
        <v>80.61</v>
      </c>
      <c r="G28" s="109">
        <v>8.1399999999999988</v>
      </c>
      <c r="H28" s="109">
        <v>3.32</v>
      </c>
      <c r="I28" s="109">
        <v>7.5100000000000051</v>
      </c>
      <c r="J28" s="109">
        <f t="shared" si="0"/>
        <v>99.58</v>
      </c>
      <c r="K28" s="109">
        <f t="shared" si="1"/>
        <v>36.323619922205964</v>
      </c>
      <c r="L28" s="109">
        <f t="shared" si="2"/>
        <v>135.90361992220596</v>
      </c>
      <c r="M28" s="109">
        <f t="shared" si="3"/>
        <v>22.108420176601484</v>
      </c>
      <c r="N28" s="109">
        <v>1</v>
      </c>
      <c r="O28" s="109">
        <v>0</v>
      </c>
    </row>
    <row r="29" spans="1:15" ht="17" x14ac:dyDescent="0.2">
      <c r="A29" s="108">
        <v>25</v>
      </c>
      <c r="B29" s="109" t="s">
        <v>22</v>
      </c>
      <c r="C29" s="109">
        <v>3</v>
      </c>
      <c r="D29" s="109" t="s">
        <v>23</v>
      </c>
      <c r="E29" s="109">
        <v>308</v>
      </c>
      <c r="F29" s="109">
        <v>55.12</v>
      </c>
      <c r="G29" s="109">
        <v>5.81</v>
      </c>
      <c r="H29" s="109">
        <v>2.62</v>
      </c>
      <c r="I29" s="109">
        <v>5.769999999999996</v>
      </c>
      <c r="J29" s="109">
        <f t="shared" si="0"/>
        <v>69.319999999999993</v>
      </c>
      <c r="K29" s="109">
        <f t="shared" si="1"/>
        <v>25.285733410396837</v>
      </c>
      <c r="L29" s="109">
        <f t="shared" si="2"/>
        <v>94.605733410396823</v>
      </c>
      <c r="M29" s="109">
        <f t="shared" si="3"/>
        <v>15.390195688311053</v>
      </c>
      <c r="N29" s="109">
        <v>0</v>
      </c>
      <c r="O29" s="109">
        <v>1</v>
      </c>
    </row>
    <row r="30" spans="1:15" ht="17" x14ac:dyDescent="0.2">
      <c r="A30" s="108">
        <v>26</v>
      </c>
      <c r="B30" s="109" t="s">
        <v>22</v>
      </c>
      <c r="C30" s="109">
        <v>3</v>
      </c>
      <c r="D30" s="109" t="s">
        <v>23</v>
      </c>
      <c r="E30" s="109">
        <v>309</v>
      </c>
      <c r="F30" s="109">
        <v>57.16</v>
      </c>
      <c r="G30" s="109">
        <v>5.55</v>
      </c>
      <c r="H30" s="109">
        <v>2.62</v>
      </c>
      <c r="I30" s="109">
        <v>5.6299999999999955</v>
      </c>
      <c r="J30" s="109">
        <f t="shared" si="0"/>
        <v>70.959999999999994</v>
      </c>
      <c r="K30" s="109">
        <f t="shared" si="1"/>
        <v>25.883953300660121</v>
      </c>
      <c r="L30" s="109">
        <f t="shared" si="2"/>
        <v>96.843953300660118</v>
      </c>
      <c r="M30" s="109">
        <f t="shared" si="3"/>
        <v>15.754303030042589</v>
      </c>
      <c r="N30" s="109">
        <v>0</v>
      </c>
      <c r="O30" s="109">
        <v>1</v>
      </c>
    </row>
    <row r="31" spans="1:15" ht="17" x14ac:dyDescent="0.2">
      <c r="A31" s="108">
        <v>27</v>
      </c>
      <c r="B31" s="109" t="s">
        <v>22</v>
      </c>
      <c r="C31" s="109">
        <v>4</v>
      </c>
      <c r="D31" s="109" t="s">
        <v>23</v>
      </c>
      <c r="E31" s="109">
        <v>401</v>
      </c>
      <c r="F31" s="109">
        <v>57.15</v>
      </c>
      <c r="G31" s="109">
        <v>6.39</v>
      </c>
      <c r="H31" s="109">
        <v>2.62</v>
      </c>
      <c r="I31" s="109">
        <v>5.6700000000000017</v>
      </c>
      <c r="J31" s="109">
        <f t="shared" si="0"/>
        <v>71.83</v>
      </c>
      <c r="K31" s="109">
        <f t="shared" si="1"/>
        <v>26.201301657080279</v>
      </c>
      <c r="L31" s="109">
        <f t="shared" si="2"/>
        <v>98.031301657080277</v>
      </c>
      <c r="M31" s="109">
        <f t="shared" si="3"/>
        <v>15.947457534497735</v>
      </c>
      <c r="N31" s="109">
        <v>1</v>
      </c>
      <c r="O31" s="109">
        <v>0</v>
      </c>
    </row>
    <row r="32" spans="1:15" ht="17" x14ac:dyDescent="0.2">
      <c r="A32" s="108">
        <v>28</v>
      </c>
      <c r="B32" s="109" t="s">
        <v>22</v>
      </c>
      <c r="C32" s="109">
        <v>4</v>
      </c>
      <c r="D32" s="109" t="s">
        <v>23</v>
      </c>
      <c r="E32" s="109">
        <v>402</v>
      </c>
      <c r="F32" s="109">
        <v>55.17</v>
      </c>
      <c r="G32" s="109">
        <v>6.57</v>
      </c>
      <c r="H32" s="109">
        <v>2.62</v>
      </c>
      <c r="I32" s="109">
        <v>5.8499999999999943</v>
      </c>
      <c r="J32" s="109">
        <f t="shared" si="0"/>
        <v>70.209999999999994</v>
      </c>
      <c r="K32" s="109">
        <f t="shared" si="1"/>
        <v>25.610377131332399</v>
      </c>
      <c r="L32" s="109">
        <f t="shared" si="2"/>
        <v>95.820377131332393</v>
      </c>
      <c r="M32" s="109">
        <f t="shared" si="3"/>
        <v>15.587790526201948</v>
      </c>
      <c r="N32" s="109">
        <v>1</v>
      </c>
      <c r="O32" s="109">
        <v>0</v>
      </c>
    </row>
    <row r="33" spans="1:15" ht="17" x14ac:dyDescent="0.2">
      <c r="A33" s="108">
        <v>29</v>
      </c>
      <c r="B33" s="109" t="s">
        <v>22</v>
      </c>
      <c r="C33" s="109">
        <v>4</v>
      </c>
      <c r="D33" s="109" t="s">
        <v>23</v>
      </c>
      <c r="E33" s="109">
        <v>403</v>
      </c>
      <c r="F33" s="109">
        <v>57.15</v>
      </c>
      <c r="G33" s="109">
        <v>6.39</v>
      </c>
      <c r="H33" s="109">
        <v>2.62</v>
      </c>
      <c r="I33" s="109">
        <v>5.6700000000000017</v>
      </c>
      <c r="J33" s="109">
        <f t="shared" si="0"/>
        <v>71.83</v>
      </c>
      <c r="K33" s="109">
        <f t="shared" si="1"/>
        <v>26.201301657080279</v>
      </c>
      <c r="L33" s="109">
        <f t="shared" si="2"/>
        <v>98.031301657080277</v>
      </c>
      <c r="M33" s="109">
        <f t="shared" si="3"/>
        <v>15.947457534497735</v>
      </c>
      <c r="N33" s="109">
        <v>1</v>
      </c>
      <c r="O33" s="109">
        <v>0</v>
      </c>
    </row>
    <row r="34" spans="1:15" ht="17" x14ac:dyDescent="0.2">
      <c r="A34" s="108">
        <v>30</v>
      </c>
      <c r="B34" s="109" t="s">
        <v>22</v>
      </c>
      <c r="C34" s="109">
        <v>4</v>
      </c>
      <c r="D34" s="109" t="s">
        <v>24</v>
      </c>
      <c r="E34" s="109">
        <v>404</v>
      </c>
      <c r="F34" s="109">
        <v>71.599999999999994</v>
      </c>
      <c r="G34" s="109">
        <v>9.76</v>
      </c>
      <c r="H34" s="109">
        <v>3.26</v>
      </c>
      <c r="I34" s="109">
        <v>7.1499999999999915</v>
      </c>
      <c r="J34" s="109">
        <f t="shared" si="0"/>
        <v>91.77</v>
      </c>
      <c r="K34" s="109">
        <f t="shared" si="1"/>
        <v>33.474780078939958</v>
      </c>
      <c r="L34" s="109">
        <f t="shared" si="2"/>
        <v>125.24478007893995</v>
      </c>
      <c r="M34" s="109">
        <f t="shared" si="3"/>
        <v>20.374469969940932</v>
      </c>
      <c r="N34" s="109">
        <v>1</v>
      </c>
      <c r="O34" s="109">
        <v>0</v>
      </c>
    </row>
    <row r="35" spans="1:15" ht="17" x14ac:dyDescent="0.2">
      <c r="A35" s="108">
        <v>31</v>
      </c>
      <c r="B35" s="109" t="s">
        <v>22</v>
      </c>
      <c r="C35" s="109">
        <v>4</v>
      </c>
      <c r="D35" s="109" t="s">
        <v>24</v>
      </c>
      <c r="E35" s="109">
        <v>405</v>
      </c>
      <c r="F35" s="109">
        <v>79.67</v>
      </c>
      <c r="G35" s="109">
        <v>5.3800000000000008</v>
      </c>
      <c r="H35" s="109">
        <v>2.85</v>
      </c>
      <c r="I35" s="109">
        <v>7.2600000000000051</v>
      </c>
      <c r="J35" s="109">
        <f t="shared" si="0"/>
        <v>95.16</v>
      </c>
      <c r="K35" s="109">
        <f t="shared" si="1"/>
        <v>34.711344364301262</v>
      </c>
      <c r="L35" s="109">
        <f t="shared" si="2"/>
        <v>129.87134436430125</v>
      </c>
      <c r="M35" s="109">
        <f t="shared" si="3"/>
        <v>21.127106487300633</v>
      </c>
      <c r="N35" s="109">
        <v>1</v>
      </c>
      <c r="O35" s="109">
        <v>0</v>
      </c>
    </row>
    <row r="36" spans="1:15" ht="17" x14ac:dyDescent="0.2">
      <c r="A36" s="108">
        <v>32</v>
      </c>
      <c r="B36" s="109" t="s">
        <v>22</v>
      </c>
      <c r="C36" s="109">
        <v>4</v>
      </c>
      <c r="D36" s="109" t="s">
        <v>24</v>
      </c>
      <c r="E36" s="109">
        <v>406</v>
      </c>
      <c r="F36" s="109">
        <v>80.61</v>
      </c>
      <c r="G36" s="109">
        <v>8.1399999999999988</v>
      </c>
      <c r="H36" s="109">
        <v>3.32</v>
      </c>
      <c r="I36" s="109">
        <v>7.3800000000000097</v>
      </c>
      <c r="J36" s="109">
        <f t="shared" si="0"/>
        <v>99.45</v>
      </c>
      <c r="K36" s="109">
        <f t="shared" si="1"/>
        <v>36.276200052855827</v>
      </c>
      <c r="L36" s="109">
        <f t="shared" si="2"/>
        <v>135.72620005285583</v>
      </c>
      <c r="M36" s="109">
        <f t="shared" si="3"/>
        <v>22.079558009269107</v>
      </c>
      <c r="N36" s="109">
        <v>1</v>
      </c>
      <c r="O36" s="109">
        <v>0</v>
      </c>
    </row>
    <row r="37" spans="1:15" ht="17" x14ac:dyDescent="0.2">
      <c r="A37" s="108">
        <v>33</v>
      </c>
      <c r="B37" s="109" t="s">
        <v>22</v>
      </c>
      <c r="C37" s="109">
        <v>4</v>
      </c>
      <c r="D37" s="109" t="s">
        <v>24</v>
      </c>
      <c r="E37" s="109">
        <v>407</v>
      </c>
      <c r="F37" s="109">
        <v>80.61</v>
      </c>
      <c r="G37" s="109">
        <v>8.1399999999999988</v>
      </c>
      <c r="H37" s="109">
        <v>3.32</v>
      </c>
      <c r="I37" s="109">
        <v>7.5100000000000051</v>
      </c>
      <c r="J37" s="109">
        <f t="shared" si="0"/>
        <v>99.58</v>
      </c>
      <c r="K37" s="109">
        <f t="shared" si="1"/>
        <v>36.323619922205964</v>
      </c>
      <c r="L37" s="109">
        <f t="shared" si="2"/>
        <v>135.90361992220596</v>
      </c>
      <c r="M37" s="109">
        <f t="shared" si="3"/>
        <v>22.108420176601484</v>
      </c>
      <c r="N37" s="109">
        <v>1</v>
      </c>
      <c r="O37" s="109">
        <v>0</v>
      </c>
    </row>
    <row r="38" spans="1:15" ht="17" x14ac:dyDescent="0.2">
      <c r="A38" s="108">
        <v>34</v>
      </c>
      <c r="B38" s="109" t="s">
        <v>22</v>
      </c>
      <c r="C38" s="109">
        <v>4</v>
      </c>
      <c r="D38" s="109" t="s">
        <v>23</v>
      </c>
      <c r="E38" s="109">
        <v>408</v>
      </c>
      <c r="F38" s="109">
        <v>55.12</v>
      </c>
      <c r="G38" s="109">
        <v>5.81</v>
      </c>
      <c r="H38" s="109">
        <v>2.62</v>
      </c>
      <c r="I38" s="109">
        <v>5.769999999999996</v>
      </c>
      <c r="J38" s="109">
        <f t="shared" si="0"/>
        <v>69.319999999999993</v>
      </c>
      <c r="K38" s="109">
        <f t="shared" si="1"/>
        <v>25.285733410396837</v>
      </c>
      <c r="L38" s="109">
        <f t="shared" si="2"/>
        <v>94.605733410396823</v>
      </c>
      <c r="M38" s="109">
        <f t="shared" si="3"/>
        <v>15.390195688311053</v>
      </c>
      <c r="N38" s="109">
        <v>0</v>
      </c>
      <c r="O38" s="109">
        <v>1</v>
      </c>
    </row>
    <row r="39" spans="1:15" ht="17" x14ac:dyDescent="0.2">
      <c r="A39" s="108">
        <v>35</v>
      </c>
      <c r="B39" s="109" t="s">
        <v>22</v>
      </c>
      <c r="C39" s="109">
        <v>4</v>
      </c>
      <c r="D39" s="109" t="s">
        <v>23</v>
      </c>
      <c r="E39" s="109">
        <v>409</v>
      </c>
      <c r="F39" s="109">
        <v>57.16</v>
      </c>
      <c r="G39" s="109">
        <v>5.55</v>
      </c>
      <c r="H39" s="109">
        <v>2.62</v>
      </c>
      <c r="I39" s="109">
        <v>5.6299999999999955</v>
      </c>
      <c r="J39" s="109">
        <f t="shared" si="0"/>
        <v>70.959999999999994</v>
      </c>
      <c r="K39" s="109">
        <f t="shared" si="1"/>
        <v>25.883953300660121</v>
      </c>
      <c r="L39" s="109">
        <f t="shared" si="2"/>
        <v>96.843953300660118</v>
      </c>
      <c r="M39" s="109">
        <f t="shared" si="3"/>
        <v>15.754303030042589</v>
      </c>
      <c r="N39" s="109">
        <v>0</v>
      </c>
      <c r="O39" s="109">
        <v>1</v>
      </c>
    </row>
    <row r="40" spans="1:15" ht="17" x14ac:dyDescent="0.2">
      <c r="A40" s="108">
        <v>36</v>
      </c>
      <c r="B40" s="109" t="s">
        <v>22</v>
      </c>
      <c r="C40" s="109">
        <v>5</v>
      </c>
      <c r="D40" s="109" t="s">
        <v>23</v>
      </c>
      <c r="E40" s="109">
        <v>501</v>
      </c>
      <c r="F40" s="109">
        <v>57.15</v>
      </c>
      <c r="G40" s="109">
        <v>6.39</v>
      </c>
      <c r="H40" s="109">
        <v>2.62</v>
      </c>
      <c r="I40" s="109">
        <v>5.6700000000000017</v>
      </c>
      <c r="J40" s="109">
        <f t="shared" si="0"/>
        <v>71.83</v>
      </c>
      <c r="K40" s="109">
        <f t="shared" si="1"/>
        <v>26.201301657080279</v>
      </c>
      <c r="L40" s="109">
        <f t="shared" si="2"/>
        <v>98.031301657080277</v>
      </c>
      <c r="M40" s="109">
        <f t="shared" si="3"/>
        <v>15.947457534497735</v>
      </c>
      <c r="N40" s="109">
        <v>1</v>
      </c>
      <c r="O40" s="109">
        <v>0</v>
      </c>
    </row>
    <row r="41" spans="1:15" ht="17" x14ac:dyDescent="0.2">
      <c r="A41" s="108">
        <v>37</v>
      </c>
      <c r="B41" s="109" t="s">
        <v>22</v>
      </c>
      <c r="C41" s="109">
        <v>5</v>
      </c>
      <c r="D41" s="109" t="s">
        <v>23</v>
      </c>
      <c r="E41" s="109">
        <v>502</v>
      </c>
      <c r="F41" s="109">
        <v>55.17</v>
      </c>
      <c r="G41" s="109">
        <v>6.57</v>
      </c>
      <c r="H41" s="109">
        <v>2.62</v>
      </c>
      <c r="I41" s="109">
        <v>5.8499999999999943</v>
      </c>
      <c r="J41" s="109">
        <f t="shared" si="0"/>
        <v>70.209999999999994</v>
      </c>
      <c r="K41" s="109">
        <f t="shared" si="1"/>
        <v>25.610377131332399</v>
      </c>
      <c r="L41" s="109">
        <f t="shared" si="2"/>
        <v>95.820377131332393</v>
      </c>
      <c r="M41" s="109">
        <f t="shared" si="3"/>
        <v>15.587790526201948</v>
      </c>
      <c r="N41" s="109">
        <v>1</v>
      </c>
      <c r="O41" s="109">
        <v>0</v>
      </c>
    </row>
    <row r="42" spans="1:15" ht="17" x14ac:dyDescent="0.2">
      <c r="A42" s="108">
        <v>38</v>
      </c>
      <c r="B42" s="109" t="s">
        <v>22</v>
      </c>
      <c r="C42" s="109">
        <v>5</v>
      </c>
      <c r="D42" s="109" t="s">
        <v>23</v>
      </c>
      <c r="E42" s="109">
        <v>503</v>
      </c>
      <c r="F42" s="109">
        <v>57.15</v>
      </c>
      <c r="G42" s="109">
        <v>6.39</v>
      </c>
      <c r="H42" s="109">
        <v>2.62</v>
      </c>
      <c r="I42" s="109">
        <v>5.6700000000000017</v>
      </c>
      <c r="J42" s="109">
        <f t="shared" si="0"/>
        <v>71.83</v>
      </c>
      <c r="K42" s="109">
        <f t="shared" si="1"/>
        <v>26.201301657080279</v>
      </c>
      <c r="L42" s="109">
        <f t="shared" si="2"/>
        <v>98.031301657080277</v>
      </c>
      <c r="M42" s="109">
        <f t="shared" si="3"/>
        <v>15.947457534497735</v>
      </c>
      <c r="N42" s="109">
        <v>1</v>
      </c>
      <c r="O42" s="109">
        <v>0</v>
      </c>
    </row>
    <row r="43" spans="1:15" ht="17" x14ac:dyDescent="0.2">
      <c r="A43" s="108">
        <v>39</v>
      </c>
      <c r="B43" s="109" t="s">
        <v>22</v>
      </c>
      <c r="C43" s="109">
        <v>5</v>
      </c>
      <c r="D43" s="109" t="s">
        <v>24</v>
      </c>
      <c r="E43" s="109">
        <v>504</v>
      </c>
      <c r="F43" s="109">
        <v>71.599999999999994</v>
      </c>
      <c r="G43" s="109">
        <v>9.76</v>
      </c>
      <c r="H43" s="109">
        <v>3.26</v>
      </c>
      <c r="I43" s="109">
        <v>7.1499999999999915</v>
      </c>
      <c r="J43" s="109">
        <f t="shared" si="0"/>
        <v>91.77</v>
      </c>
      <c r="K43" s="109">
        <f t="shared" si="1"/>
        <v>33.474780078939958</v>
      </c>
      <c r="L43" s="109">
        <f t="shared" si="2"/>
        <v>125.24478007893995</v>
      </c>
      <c r="M43" s="109">
        <f t="shared" si="3"/>
        <v>20.374469969940932</v>
      </c>
      <c r="N43" s="109">
        <v>1</v>
      </c>
      <c r="O43" s="109">
        <v>0</v>
      </c>
    </row>
    <row r="44" spans="1:15" ht="17" x14ac:dyDescent="0.2">
      <c r="A44" s="108">
        <v>40</v>
      </c>
      <c r="B44" s="109" t="s">
        <v>22</v>
      </c>
      <c r="C44" s="109">
        <v>5</v>
      </c>
      <c r="D44" s="109" t="s">
        <v>24</v>
      </c>
      <c r="E44" s="109">
        <v>505</v>
      </c>
      <c r="F44" s="109">
        <v>79.67</v>
      </c>
      <c r="G44" s="109">
        <v>5.3800000000000008</v>
      </c>
      <c r="H44" s="109">
        <v>2.85</v>
      </c>
      <c r="I44" s="109">
        <v>7.2600000000000051</v>
      </c>
      <c r="J44" s="109">
        <f t="shared" si="0"/>
        <v>95.16</v>
      </c>
      <c r="K44" s="109">
        <f t="shared" si="1"/>
        <v>34.711344364301262</v>
      </c>
      <c r="L44" s="109">
        <f t="shared" si="2"/>
        <v>129.87134436430125</v>
      </c>
      <c r="M44" s="109">
        <f t="shared" si="3"/>
        <v>21.127106487300633</v>
      </c>
      <c r="N44" s="109">
        <v>1</v>
      </c>
      <c r="O44" s="109">
        <v>0</v>
      </c>
    </row>
    <row r="45" spans="1:15" ht="17" x14ac:dyDescent="0.2">
      <c r="A45" s="108">
        <v>41</v>
      </c>
      <c r="B45" s="109" t="s">
        <v>22</v>
      </c>
      <c r="C45" s="109">
        <v>5</v>
      </c>
      <c r="D45" s="109" t="s">
        <v>24</v>
      </c>
      <c r="E45" s="109">
        <v>506</v>
      </c>
      <c r="F45" s="109">
        <v>80.61</v>
      </c>
      <c r="G45" s="109">
        <v>8.1399999999999988</v>
      </c>
      <c r="H45" s="109">
        <v>3.32</v>
      </c>
      <c r="I45" s="109">
        <v>7.3800000000000097</v>
      </c>
      <c r="J45" s="109">
        <f t="shared" si="0"/>
        <v>99.45</v>
      </c>
      <c r="K45" s="109">
        <f t="shared" si="1"/>
        <v>36.276200052855827</v>
      </c>
      <c r="L45" s="109">
        <f t="shared" si="2"/>
        <v>135.72620005285583</v>
      </c>
      <c r="M45" s="109">
        <f t="shared" si="3"/>
        <v>22.079558009269107</v>
      </c>
      <c r="N45" s="109">
        <v>1</v>
      </c>
      <c r="O45" s="109">
        <v>0</v>
      </c>
    </row>
    <row r="46" spans="1:15" ht="17" x14ac:dyDescent="0.2">
      <c r="A46" s="108">
        <v>42</v>
      </c>
      <c r="B46" s="109" t="s">
        <v>22</v>
      </c>
      <c r="C46" s="109">
        <v>5</v>
      </c>
      <c r="D46" s="109" t="s">
        <v>24</v>
      </c>
      <c r="E46" s="109">
        <v>507</v>
      </c>
      <c r="F46" s="109">
        <v>80.61</v>
      </c>
      <c r="G46" s="109">
        <v>8.1399999999999988</v>
      </c>
      <c r="H46" s="109">
        <v>3.32</v>
      </c>
      <c r="I46" s="109">
        <v>7.5100000000000051</v>
      </c>
      <c r="J46" s="109">
        <f t="shared" si="0"/>
        <v>99.58</v>
      </c>
      <c r="K46" s="109">
        <f t="shared" si="1"/>
        <v>36.323619922205964</v>
      </c>
      <c r="L46" s="109">
        <f t="shared" si="2"/>
        <v>135.90361992220596</v>
      </c>
      <c r="M46" s="109">
        <f t="shared" si="3"/>
        <v>22.108420176601484</v>
      </c>
      <c r="N46" s="109">
        <v>1</v>
      </c>
      <c r="O46" s="109">
        <v>0</v>
      </c>
    </row>
    <row r="47" spans="1:15" ht="17" x14ac:dyDescent="0.2">
      <c r="A47" s="108">
        <v>43</v>
      </c>
      <c r="B47" s="109" t="s">
        <v>22</v>
      </c>
      <c r="C47" s="109">
        <v>5</v>
      </c>
      <c r="D47" s="109" t="s">
        <v>23</v>
      </c>
      <c r="E47" s="109">
        <v>508</v>
      </c>
      <c r="F47" s="109">
        <v>55.12</v>
      </c>
      <c r="G47" s="109">
        <v>5.81</v>
      </c>
      <c r="H47" s="109">
        <v>2.62</v>
      </c>
      <c r="I47" s="109">
        <v>5.769999999999996</v>
      </c>
      <c r="J47" s="109">
        <f t="shared" si="0"/>
        <v>69.319999999999993</v>
      </c>
      <c r="K47" s="109">
        <f t="shared" si="1"/>
        <v>25.285733410396837</v>
      </c>
      <c r="L47" s="109">
        <f t="shared" si="2"/>
        <v>94.605733410396823</v>
      </c>
      <c r="M47" s="109">
        <f t="shared" si="3"/>
        <v>15.390195688311053</v>
      </c>
      <c r="N47" s="109">
        <v>0</v>
      </c>
      <c r="O47" s="109">
        <v>1</v>
      </c>
    </row>
    <row r="48" spans="1:15" ht="17" x14ac:dyDescent="0.2">
      <c r="A48" s="108">
        <v>44</v>
      </c>
      <c r="B48" s="109" t="s">
        <v>22</v>
      </c>
      <c r="C48" s="109">
        <v>5</v>
      </c>
      <c r="D48" s="109" t="s">
        <v>23</v>
      </c>
      <c r="E48" s="109">
        <v>509</v>
      </c>
      <c r="F48" s="109">
        <v>57.16</v>
      </c>
      <c r="G48" s="109">
        <v>5.55</v>
      </c>
      <c r="H48" s="109">
        <v>2.62</v>
      </c>
      <c r="I48" s="109">
        <v>5.6299999999999955</v>
      </c>
      <c r="J48" s="109">
        <f t="shared" si="0"/>
        <v>70.959999999999994</v>
      </c>
      <c r="K48" s="109">
        <f t="shared" si="1"/>
        <v>25.883953300660121</v>
      </c>
      <c r="L48" s="109">
        <f t="shared" si="2"/>
        <v>96.843953300660118</v>
      </c>
      <c r="M48" s="109">
        <f t="shared" si="3"/>
        <v>15.754303030042589</v>
      </c>
      <c r="N48" s="109">
        <v>1</v>
      </c>
      <c r="O48" s="109">
        <v>0</v>
      </c>
    </row>
    <row r="49" spans="1:15" ht="17" x14ac:dyDescent="0.2">
      <c r="A49" s="108">
        <v>45</v>
      </c>
      <c r="B49" s="109" t="s">
        <v>22</v>
      </c>
      <c r="C49" s="109">
        <v>6</v>
      </c>
      <c r="D49" s="109" t="s">
        <v>23</v>
      </c>
      <c r="E49" s="109">
        <v>601</v>
      </c>
      <c r="F49" s="109">
        <v>57.15</v>
      </c>
      <c r="G49" s="109">
        <v>6.39</v>
      </c>
      <c r="H49" s="109">
        <v>2.62</v>
      </c>
      <c r="I49" s="109">
        <v>5.6700000000000017</v>
      </c>
      <c r="J49" s="109">
        <f t="shared" si="0"/>
        <v>71.83</v>
      </c>
      <c r="K49" s="109">
        <f t="shared" si="1"/>
        <v>26.201301657080279</v>
      </c>
      <c r="L49" s="109">
        <f t="shared" si="2"/>
        <v>98.031301657080277</v>
      </c>
      <c r="M49" s="109">
        <f t="shared" si="3"/>
        <v>15.947457534497735</v>
      </c>
      <c r="N49" s="109">
        <v>1</v>
      </c>
      <c r="O49" s="109">
        <v>0</v>
      </c>
    </row>
    <row r="50" spans="1:15" ht="17" x14ac:dyDescent="0.2">
      <c r="A50" s="108">
        <v>46</v>
      </c>
      <c r="B50" s="109" t="s">
        <v>22</v>
      </c>
      <c r="C50" s="109">
        <v>6</v>
      </c>
      <c r="D50" s="109" t="s">
        <v>23</v>
      </c>
      <c r="E50" s="109">
        <v>602</v>
      </c>
      <c r="F50" s="109">
        <v>55.17</v>
      </c>
      <c r="G50" s="109">
        <v>6.57</v>
      </c>
      <c r="H50" s="109">
        <v>2.62</v>
      </c>
      <c r="I50" s="109">
        <v>5.8499999999999943</v>
      </c>
      <c r="J50" s="109">
        <f t="shared" si="0"/>
        <v>70.209999999999994</v>
      </c>
      <c r="K50" s="109">
        <f t="shared" si="1"/>
        <v>25.610377131332399</v>
      </c>
      <c r="L50" s="109">
        <f t="shared" si="2"/>
        <v>95.820377131332393</v>
      </c>
      <c r="M50" s="109">
        <f t="shared" si="3"/>
        <v>15.587790526201948</v>
      </c>
      <c r="N50" s="109">
        <v>1</v>
      </c>
      <c r="O50" s="109">
        <v>0</v>
      </c>
    </row>
    <row r="51" spans="1:15" ht="17" x14ac:dyDescent="0.2">
      <c r="A51" s="108">
        <v>47</v>
      </c>
      <c r="B51" s="109" t="s">
        <v>22</v>
      </c>
      <c r="C51" s="109">
        <v>6</v>
      </c>
      <c r="D51" s="109" t="s">
        <v>23</v>
      </c>
      <c r="E51" s="109">
        <v>603</v>
      </c>
      <c r="F51" s="109">
        <v>57.15</v>
      </c>
      <c r="G51" s="109">
        <v>6.39</v>
      </c>
      <c r="H51" s="109">
        <v>2.62</v>
      </c>
      <c r="I51" s="109">
        <v>5.6700000000000017</v>
      </c>
      <c r="J51" s="109">
        <f t="shared" si="0"/>
        <v>71.83</v>
      </c>
      <c r="K51" s="109">
        <f t="shared" si="1"/>
        <v>26.201301657080279</v>
      </c>
      <c r="L51" s="109">
        <f t="shared" si="2"/>
        <v>98.031301657080277</v>
      </c>
      <c r="M51" s="109">
        <f t="shared" si="3"/>
        <v>15.947457534497735</v>
      </c>
      <c r="N51" s="109">
        <v>1</v>
      </c>
      <c r="O51" s="109">
        <v>0</v>
      </c>
    </row>
    <row r="52" spans="1:15" ht="17" x14ac:dyDescent="0.2">
      <c r="A52" s="108">
        <v>48</v>
      </c>
      <c r="B52" s="109" t="s">
        <v>22</v>
      </c>
      <c r="C52" s="109">
        <v>6</v>
      </c>
      <c r="D52" s="109" t="s">
        <v>24</v>
      </c>
      <c r="E52" s="109">
        <v>604</v>
      </c>
      <c r="F52" s="109">
        <v>71.599999999999994</v>
      </c>
      <c r="G52" s="109">
        <v>9.76</v>
      </c>
      <c r="H52" s="109">
        <v>3.26</v>
      </c>
      <c r="I52" s="109">
        <v>7.1499999999999915</v>
      </c>
      <c r="J52" s="109">
        <f t="shared" si="0"/>
        <v>91.77</v>
      </c>
      <c r="K52" s="109">
        <f t="shared" si="1"/>
        <v>33.474780078939958</v>
      </c>
      <c r="L52" s="109">
        <f t="shared" si="2"/>
        <v>125.24478007893995</v>
      </c>
      <c r="M52" s="109">
        <f t="shared" si="3"/>
        <v>20.374469969940932</v>
      </c>
      <c r="N52" s="109">
        <v>1</v>
      </c>
      <c r="O52" s="109">
        <v>0</v>
      </c>
    </row>
    <row r="53" spans="1:15" ht="17" x14ac:dyDescent="0.2">
      <c r="A53" s="108">
        <v>49</v>
      </c>
      <c r="B53" s="109" t="s">
        <v>22</v>
      </c>
      <c r="C53" s="109">
        <v>6</v>
      </c>
      <c r="D53" s="109" t="s">
        <v>24</v>
      </c>
      <c r="E53" s="109">
        <v>605</v>
      </c>
      <c r="F53" s="109">
        <v>79.67</v>
      </c>
      <c r="G53" s="109">
        <v>5.3800000000000008</v>
      </c>
      <c r="H53" s="109">
        <v>2.85</v>
      </c>
      <c r="I53" s="109">
        <v>7.2600000000000051</v>
      </c>
      <c r="J53" s="109">
        <f t="shared" si="0"/>
        <v>95.16</v>
      </c>
      <c r="K53" s="109">
        <f t="shared" si="1"/>
        <v>34.711344364301262</v>
      </c>
      <c r="L53" s="109">
        <f t="shared" si="2"/>
        <v>129.87134436430125</v>
      </c>
      <c r="M53" s="109">
        <f t="shared" si="3"/>
        <v>21.127106487300633</v>
      </c>
      <c r="N53" s="109">
        <v>1</v>
      </c>
      <c r="O53" s="109">
        <v>0</v>
      </c>
    </row>
    <row r="54" spans="1:15" ht="17" x14ac:dyDescent="0.2">
      <c r="A54" s="108">
        <v>50</v>
      </c>
      <c r="B54" s="109" t="s">
        <v>22</v>
      </c>
      <c r="C54" s="109">
        <v>6</v>
      </c>
      <c r="D54" s="109" t="s">
        <v>24</v>
      </c>
      <c r="E54" s="109">
        <v>606</v>
      </c>
      <c r="F54" s="109">
        <v>80.61</v>
      </c>
      <c r="G54" s="109">
        <v>8.1399999999999988</v>
      </c>
      <c r="H54" s="109">
        <v>3.32</v>
      </c>
      <c r="I54" s="109">
        <v>7.3800000000000097</v>
      </c>
      <c r="J54" s="109">
        <f t="shared" si="0"/>
        <v>99.45</v>
      </c>
      <c r="K54" s="109">
        <f t="shared" si="1"/>
        <v>36.276200052855827</v>
      </c>
      <c r="L54" s="109">
        <f t="shared" si="2"/>
        <v>135.72620005285583</v>
      </c>
      <c r="M54" s="109">
        <f t="shared" si="3"/>
        <v>22.079558009269107</v>
      </c>
      <c r="N54" s="109">
        <v>1</v>
      </c>
      <c r="O54" s="109">
        <v>0</v>
      </c>
    </row>
    <row r="55" spans="1:15" ht="17" x14ac:dyDescent="0.2">
      <c r="A55" s="108">
        <v>51</v>
      </c>
      <c r="B55" s="109" t="s">
        <v>22</v>
      </c>
      <c r="C55" s="109">
        <v>6</v>
      </c>
      <c r="D55" s="109" t="s">
        <v>24</v>
      </c>
      <c r="E55" s="109">
        <v>607</v>
      </c>
      <c r="F55" s="109">
        <v>80.61</v>
      </c>
      <c r="G55" s="109">
        <v>8.1399999999999988</v>
      </c>
      <c r="H55" s="109">
        <v>3.32</v>
      </c>
      <c r="I55" s="109">
        <v>7.5100000000000051</v>
      </c>
      <c r="J55" s="109">
        <f t="shared" si="0"/>
        <v>99.58</v>
      </c>
      <c r="K55" s="109">
        <f t="shared" si="1"/>
        <v>36.323619922205964</v>
      </c>
      <c r="L55" s="109">
        <f t="shared" si="2"/>
        <v>135.90361992220596</v>
      </c>
      <c r="M55" s="109">
        <f t="shared" si="3"/>
        <v>22.108420176601484</v>
      </c>
      <c r="N55" s="109">
        <v>1</v>
      </c>
      <c r="O55" s="109">
        <v>0</v>
      </c>
    </row>
    <row r="56" spans="1:15" ht="17" x14ac:dyDescent="0.2">
      <c r="A56" s="108">
        <v>52</v>
      </c>
      <c r="B56" s="109" t="s">
        <v>22</v>
      </c>
      <c r="C56" s="109">
        <v>6</v>
      </c>
      <c r="D56" s="109" t="s">
        <v>23</v>
      </c>
      <c r="E56" s="109">
        <v>608</v>
      </c>
      <c r="F56" s="109">
        <v>55.12</v>
      </c>
      <c r="G56" s="109">
        <v>5.81</v>
      </c>
      <c r="H56" s="109">
        <v>2.62</v>
      </c>
      <c r="I56" s="109">
        <v>5.769999999999996</v>
      </c>
      <c r="J56" s="109">
        <f t="shared" si="0"/>
        <v>69.319999999999993</v>
      </c>
      <c r="K56" s="109">
        <f t="shared" si="1"/>
        <v>25.285733410396837</v>
      </c>
      <c r="L56" s="109">
        <f t="shared" si="2"/>
        <v>94.605733410396823</v>
      </c>
      <c r="M56" s="109">
        <f t="shared" si="3"/>
        <v>15.390195688311053</v>
      </c>
      <c r="N56" s="109">
        <v>1</v>
      </c>
      <c r="O56" s="109">
        <v>0</v>
      </c>
    </row>
    <row r="57" spans="1:15" ht="17" x14ac:dyDescent="0.2">
      <c r="A57" s="108">
        <v>53</v>
      </c>
      <c r="B57" s="109" t="s">
        <v>22</v>
      </c>
      <c r="C57" s="109">
        <v>6</v>
      </c>
      <c r="D57" s="109" t="s">
        <v>23</v>
      </c>
      <c r="E57" s="109">
        <v>609</v>
      </c>
      <c r="F57" s="109">
        <v>57.16</v>
      </c>
      <c r="G57" s="109">
        <v>5.55</v>
      </c>
      <c r="H57" s="109">
        <v>2.62</v>
      </c>
      <c r="I57" s="109">
        <v>5.6299999999999955</v>
      </c>
      <c r="J57" s="109">
        <f t="shared" si="0"/>
        <v>70.959999999999994</v>
      </c>
      <c r="K57" s="109">
        <f t="shared" si="1"/>
        <v>25.883953300660121</v>
      </c>
      <c r="L57" s="109">
        <f t="shared" si="2"/>
        <v>96.843953300660118</v>
      </c>
      <c r="M57" s="109">
        <f t="shared" si="3"/>
        <v>15.754303030042589</v>
      </c>
      <c r="N57" s="109">
        <v>1</v>
      </c>
      <c r="O57" s="109">
        <v>0</v>
      </c>
    </row>
    <row r="58" spans="1:15" ht="17" x14ac:dyDescent="0.2">
      <c r="A58" s="108">
        <v>54</v>
      </c>
      <c r="B58" s="109" t="s">
        <v>22</v>
      </c>
      <c r="C58" s="109">
        <v>7</v>
      </c>
      <c r="D58" s="109" t="s">
        <v>23</v>
      </c>
      <c r="E58" s="109">
        <v>701</v>
      </c>
      <c r="F58" s="109">
        <v>57.15</v>
      </c>
      <c r="G58" s="109">
        <v>6.39</v>
      </c>
      <c r="H58" s="109">
        <v>2.62</v>
      </c>
      <c r="I58" s="109">
        <v>5.6700000000000017</v>
      </c>
      <c r="J58" s="109">
        <f t="shared" si="0"/>
        <v>71.83</v>
      </c>
      <c r="K58" s="109">
        <f t="shared" si="1"/>
        <v>26.201301657080279</v>
      </c>
      <c r="L58" s="109">
        <f t="shared" si="2"/>
        <v>98.031301657080277</v>
      </c>
      <c r="M58" s="109">
        <f t="shared" si="3"/>
        <v>15.947457534497735</v>
      </c>
      <c r="N58" s="109">
        <v>1</v>
      </c>
      <c r="O58" s="109">
        <v>0</v>
      </c>
    </row>
    <row r="59" spans="1:15" ht="17" x14ac:dyDescent="0.2">
      <c r="A59" s="108">
        <v>55</v>
      </c>
      <c r="B59" s="109" t="s">
        <v>22</v>
      </c>
      <c r="C59" s="109">
        <v>7</v>
      </c>
      <c r="D59" s="109" t="s">
        <v>23</v>
      </c>
      <c r="E59" s="109">
        <v>702</v>
      </c>
      <c r="F59" s="109">
        <v>55.17</v>
      </c>
      <c r="G59" s="109">
        <v>6.57</v>
      </c>
      <c r="H59" s="109">
        <v>2.62</v>
      </c>
      <c r="I59" s="109">
        <v>5.8499999999999943</v>
      </c>
      <c r="J59" s="109">
        <f t="shared" si="0"/>
        <v>70.209999999999994</v>
      </c>
      <c r="K59" s="109">
        <f t="shared" si="1"/>
        <v>25.610377131332399</v>
      </c>
      <c r="L59" s="109">
        <f t="shared" si="2"/>
        <v>95.820377131332393</v>
      </c>
      <c r="M59" s="109">
        <f t="shared" si="3"/>
        <v>15.587790526201948</v>
      </c>
      <c r="N59" s="109">
        <v>1</v>
      </c>
      <c r="O59" s="109">
        <v>0</v>
      </c>
    </row>
    <row r="60" spans="1:15" ht="17" x14ac:dyDescent="0.2">
      <c r="A60" s="108">
        <v>56</v>
      </c>
      <c r="B60" s="109" t="s">
        <v>22</v>
      </c>
      <c r="C60" s="109">
        <v>7</v>
      </c>
      <c r="D60" s="109" t="s">
        <v>23</v>
      </c>
      <c r="E60" s="109">
        <v>703</v>
      </c>
      <c r="F60" s="109">
        <v>57.15</v>
      </c>
      <c r="G60" s="109">
        <v>6.39</v>
      </c>
      <c r="H60" s="109">
        <v>2.62</v>
      </c>
      <c r="I60" s="109">
        <v>5.6700000000000017</v>
      </c>
      <c r="J60" s="109">
        <f t="shared" si="0"/>
        <v>71.83</v>
      </c>
      <c r="K60" s="109">
        <f t="shared" si="1"/>
        <v>26.201301657080279</v>
      </c>
      <c r="L60" s="109">
        <f t="shared" si="2"/>
        <v>98.031301657080277</v>
      </c>
      <c r="M60" s="109">
        <f t="shared" si="3"/>
        <v>15.947457534497735</v>
      </c>
      <c r="N60" s="109">
        <v>1</v>
      </c>
      <c r="O60" s="109">
        <v>0</v>
      </c>
    </row>
    <row r="61" spans="1:15" ht="17" x14ac:dyDescent="0.2">
      <c r="A61" s="108">
        <v>57</v>
      </c>
      <c r="B61" s="109" t="s">
        <v>22</v>
      </c>
      <c r="C61" s="109">
        <v>7</v>
      </c>
      <c r="D61" s="109" t="s">
        <v>24</v>
      </c>
      <c r="E61" s="109">
        <v>704</v>
      </c>
      <c r="F61" s="109">
        <v>71.599999999999994</v>
      </c>
      <c r="G61" s="109">
        <v>9.76</v>
      </c>
      <c r="H61" s="109">
        <v>3.26</v>
      </c>
      <c r="I61" s="109">
        <v>7.1499999999999915</v>
      </c>
      <c r="J61" s="109">
        <f t="shared" si="0"/>
        <v>91.77</v>
      </c>
      <c r="K61" s="109">
        <f t="shared" si="1"/>
        <v>33.474780078939958</v>
      </c>
      <c r="L61" s="109">
        <f t="shared" si="2"/>
        <v>125.24478007893995</v>
      </c>
      <c r="M61" s="109">
        <f t="shared" si="3"/>
        <v>20.374469969940932</v>
      </c>
      <c r="N61" s="109">
        <v>1</v>
      </c>
      <c r="O61" s="109">
        <v>0</v>
      </c>
    </row>
    <row r="62" spans="1:15" ht="17" x14ac:dyDescent="0.2">
      <c r="A62" s="108">
        <v>58</v>
      </c>
      <c r="B62" s="109" t="s">
        <v>22</v>
      </c>
      <c r="C62" s="109">
        <v>7</v>
      </c>
      <c r="D62" s="109" t="s">
        <v>24</v>
      </c>
      <c r="E62" s="109">
        <v>705</v>
      </c>
      <c r="F62" s="109">
        <v>79.67</v>
      </c>
      <c r="G62" s="109">
        <v>5.3800000000000008</v>
      </c>
      <c r="H62" s="109">
        <v>2.85</v>
      </c>
      <c r="I62" s="109">
        <v>7.2600000000000051</v>
      </c>
      <c r="J62" s="109">
        <f t="shared" si="0"/>
        <v>95.16</v>
      </c>
      <c r="K62" s="109">
        <f t="shared" si="1"/>
        <v>34.711344364301262</v>
      </c>
      <c r="L62" s="109">
        <f t="shared" si="2"/>
        <v>129.87134436430125</v>
      </c>
      <c r="M62" s="109">
        <f t="shared" si="3"/>
        <v>21.127106487300633</v>
      </c>
      <c r="N62" s="109">
        <v>1</v>
      </c>
      <c r="O62" s="109">
        <v>0</v>
      </c>
    </row>
    <row r="63" spans="1:15" ht="17" x14ac:dyDescent="0.2">
      <c r="A63" s="108">
        <v>59</v>
      </c>
      <c r="B63" s="109" t="s">
        <v>22</v>
      </c>
      <c r="C63" s="109">
        <v>7</v>
      </c>
      <c r="D63" s="109" t="s">
        <v>24</v>
      </c>
      <c r="E63" s="109">
        <v>706</v>
      </c>
      <c r="F63" s="109">
        <v>80.61</v>
      </c>
      <c r="G63" s="109">
        <v>8.1399999999999988</v>
      </c>
      <c r="H63" s="109">
        <v>3.32</v>
      </c>
      <c r="I63" s="109">
        <v>7.3800000000000097</v>
      </c>
      <c r="J63" s="109">
        <f t="shared" si="0"/>
        <v>99.45</v>
      </c>
      <c r="K63" s="109">
        <f t="shared" si="1"/>
        <v>36.276200052855827</v>
      </c>
      <c r="L63" s="109">
        <f t="shared" si="2"/>
        <v>135.72620005285583</v>
      </c>
      <c r="M63" s="109">
        <f t="shared" si="3"/>
        <v>22.079558009269107</v>
      </c>
      <c r="N63" s="109">
        <v>1</v>
      </c>
      <c r="O63" s="109">
        <v>0</v>
      </c>
    </row>
    <row r="64" spans="1:15" ht="17" x14ac:dyDescent="0.2">
      <c r="A64" s="108">
        <v>60</v>
      </c>
      <c r="B64" s="109" t="s">
        <v>22</v>
      </c>
      <c r="C64" s="109">
        <v>7</v>
      </c>
      <c r="D64" s="109" t="s">
        <v>24</v>
      </c>
      <c r="E64" s="109">
        <v>707</v>
      </c>
      <c r="F64" s="109">
        <v>80.61</v>
      </c>
      <c r="G64" s="109">
        <v>8.1399999999999988</v>
      </c>
      <c r="H64" s="109">
        <v>3.32</v>
      </c>
      <c r="I64" s="109">
        <v>7.5100000000000051</v>
      </c>
      <c r="J64" s="109">
        <f t="shared" si="0"/>
        <v>99.58</v>
      </c>
      <c r="K64" s="109">
        <f t="shared" si="1"/>
        <v>36.323619922205964</v>
      </c>
      <c r="L64" s="109">
        <f t="shared" si="2"/>
        <v>135.90361992220596</v>
      </c>
      <c r="M64" s="109">
        <f t="shared" si="3"/>
        <v>22.108420176601484</v>
      </c>
      <c r="N64" s="109">
        <v>1</v>
      </c>
      <c r="O64" s="109">
        <v>0</v>
      </c>
    </row>
    <row r="65" spans="1:15" ht="17" x14ac:dyDescent="0.2">
      <c r="A65" s="108">
        <v>61</v>
      </c>
      <c r="B65" s="109" t="s">
        <v>22</v>
      </c>
      <c r="C65" s="109">
        <v>7</v>
      </c>
      <c r="D65" s="109" t="s">
        <v>23</v>
      </c>
      <c r="E65" s="109">
        <v>708</v>
      </c>
      <c r="F65" s="109">
        <v>55.12</v>
      </c>
      <c r="G65" s="109">
        <v>5.81</v>
      </c>
      <c r="H65" s="109">
        <v>2.62</v>
      </c>
      <c r="I65" s="109">
        <v>5.769999999999996</v>
      </c>
      <c r="J65" s="109">
        <f t="shared" si="0"/>
        <v>69.319999999999993</v>
      </c>
      <c r="K65" s="109">
        <f t="shared" si="1"/>
        <v>25.285733410396837</v>
      </c>
      <c r="L65" s="109">
        <f t="shared" si="2"/>
        <v>94.605733410396823</v>
      </c>
      <c r="M65" s="109">
        <f t="shared" si="3"/>
        <v>15.390195688311053</v>
      </c>
      <c r="N65" s="109">
        <v>1</v>
      </c>
      <c r="O65" s="109">
        <v>0</v>
      </c>
    </row>
    <row r="66" spans="1:15" ht="17" x14ac:dyDescent="0.2">
      <c r="A66" s="108">
        <v>62</v>
      </c>
      <c r="B66" s="109" t="s">
        <v>22</v>
      </c>
      <c r="C66" s="109">
        <v>7</v>
      </c>
      <c r="D66" s="109" t="s">
        <v>23</v>
      </c>
      <c r="E66" s="109">
        <v>709</v>
      </c>
      <c r="F66" s="109">
        <v>57.16</v>
      </c>
      <c r="G66" s="109">
        <v>5.55</v>
      </c>
      <c r="H66" s="109">
        <v>2.62</v>
      </c>
      <c r="I66" s="109">
        <v>5.6299999999999955</v>
      </c>
      <c r="J66" s="109">
        <f t="shared" si="0"/>
        <v>70.959999999999994</v>
      </c>
      <c r="K66" s="109">
        <f t="shared" si="1"/>
        <v>25.883953300660121</v>
      </c>
      <c r="L66" s="109">
        <f t="shared" si="2"/>
        <v>96.843953300660118</v>
      </c>
      <c r="M66" s="109">
        <f t="shared" si="3"/>
        <v>15.754303030042589</v>
      </c>
      <c r="N66" s="109">
        <v>1</v>
      </c>
      <c r="O66" s="109">
        <v>0</v>
      </c>
    </row>
    <row r="67" spans="1:15" ht="17" x14ac:dyDescent="0.2">
      <c r="A67" s="108">
        <v>63</v>
      </c>
      <c r="B67" s="109" t="s">
        <v>22</v>
      </c>
      <c r="C67" s="109">
        <v>8</v>
      </c>
      <c r="D67" s="109" t="s">
        <v>23</v>
      </c>
      <c r="E67" s="109">
        <v>801</v>
      </c>
      <c r="F67" s="109">
        <v>57.15</v>
      </c>
      <c r="G67" s="109">
        <v>6.39</v>
      </c>
      <c r="H67" s="109">
        <v>2.62</v>
      </c>
      <c r="I67" s="109">
        <v>5.6700000000000017</v>
      </c>
      <c r="J67" s="109">
        <f t="shared" si="0"/>
        <v>71.83</v>
      </c>
      <c r="K67" s="109">
        <f t="shared" si="1"/>
        <v>26.201301657080279</v>
      </c>
      <c r="L67" s="109">
        <f t="shared" si="2"/>
        <v>98.031301657080277</v>
      </c>
      <c r="M67" s="109">
        <f t="shared" si="3"/>
        <v>15.947457534497735</v>
      </c>
      <c r="N67" s="109">
        <v>1</v>
      </c>
      <c r="O67" s="109">
        <v>0</v>
      </c>
    </row>
    <row r="68" spans="1:15" ht="17" x14ac:dyDescent="0.2">
      <c r="A68" s="108">
        <v>64</v>
      </c>
      <c r="B68" s="109" t="s">
        <v>22</v>
      </c>
      <c r="C68" s="109">
        <v>8</v>
      </c>
      <c r="D68" s="109" t="s">
        <v>23</v>
      </c>
      <c r="E68" s="109">
        <v>802</v>
      </c>
      <c r="F68" s="109">
        <v>55.17</v>
      </c>
      <c r="G68" s="109">
        <v>6.57</v>
      </c>
      <c r="H68" s="109">
        <v>2.62</v>
      </c>
      <c r="I68" s="109">
        <v>5.8499999999999943</v>
      </c>
      <c r="J68" s="109">
        <f t="shared" si="0"/>
        <v>70.209999999999994</v>
      </c>
      <c r="K68" s="109">
        <f t="shared" si="1"/>
        <v>25.610377131332399</v>
      </c>
      <c r="L68" s="109">
        <f t="shared" si="2"/>
        <v>95.820377131332393</v>
      </c>
      <c r="M68" s="109">
        <f t="shared" si="3"/>
        <v>15.587790526201948</v>
      </c>
      <c r="N68" s="109">
        <v>1</v>
      </c>
      <c r="O68" s="109">
        <v>0</v>
      </c>
    </row>
    <row r="69" spans="1:15" ht="17" x14ac:dyDescent="0.2">
      <c r="A69" s="108">
        <v>65</v>
      </c>
      <c r="B69" s="109" t="s">
        <v>22</v>
      </c>
      <c r="C69" s="109">
        <v>8</v>
      </c>
      <c r="D69" s="109" t="s">
        <v>23</v>
      </c>
      <c r="E69" s="109">
        <v>803</v>
      </c>
      <c r="F69" s="109">
        <v>57.15</v>
      </c>
      <c r="G69" s="109">
        <v>6.39</v>
      </c>
      <c r="H69" s="109">
        <v>2.62</v>
      </c>
      <c r="I69" s="109">
        <v>5.6700000000000017</v>
      </c>
      <c r="J69" s="109">
        <f t="shared" ref="J69:J132" si="4">F69+G69+H69+I69</f>
        <v>71.83</v>
      </c>
      <c r="K69" s="109">
        <f t="shared" ref="K69:K132" si="5">J69/13962.51*5093.08</f>
        <v>26.201301657080279</v>
      </c>
      <c r="L69" s="109">
        <f t="shared" si="2"/>
        <v>98.031301657080277</v>
      </c>
      <c r="M69" s="109">
        <f t="shared" ref="M69:M132" si="6">J69/13962.51*3099.91</f>
        <v>15.947457534497735</v>
      </c>
      <c r="N69" s="109">
        <v>1</v>
      </c>
      <c r="O69" s="109">
        <v>0</v>
      </c>
    </row>
    <row r="70" spans="1:15" ht="17" x14ac:dyDescent="0.2">
      <c r="A70" s="108">
        <v>66</v>
      </c>
      <c r="B70" s="109" t="s">
        <v>22</v>
      </c>
      <c r="C70" s="109">
        <v>8</v>
      </c>
      <c r="D70" s="109" t="s">
        <v>24</v>
      </c>
      <c r="E70" s="109">
        <v>804</v>
      </c>
      <c r="F70" s="109">
        <v>71.599999999999994</v>
      </c>
      <c r="G70" s="109">
        <v>9.76</v>
      </c>
      <c r="H70" s="109">
        <v>3.26</v>
      </c>
      <c r="I70" s="109">
        <v>7.1499999999999915</v>
      </c>
      <c r="J70" s="109">
        <f t="shared" si="4"/>
        <v>91.77</v>
      </c>
      <c r="K70" s="109">
        <f t="shared" si="5"/>
        <v>33.474780078939958</v>
      </c>
      <c r="L70" s="109">
        <f t="shared" ref="L70:L133" si="7">J70+K70</f>
        <v>125.24478007893995</v>
      </c>
      <c r="M70" s="109">
        <f t="shared" si="6"/>
        <v>20.374469969940932</v>
      </c>
      <c r="N70" s="109">
        <v>1</v>
      </c>
      <c r="O70" s="109">
        <v>0</v>
      </c>
    </row>
    <row r="71" spans="1:15" ht="17" x14ac:dyDescent="0.2">
      <c r="A71" s="108">
        <v>67</v>
      </c>
      <c r="B71" s="109" t="s">
        <v>22</v>
      </c>
      <c r="C71" s="109">
        <v>8</v>
      </c>
      <c r="D71" s="109" t="s">
        <v>24</v>
      </c>
      <c r="E71" s="109">
        <v>805</v>
      </c>
      <c r="F71" s="109">
        <v>79.67</v>
      </c>
      <c r="G71" s="109">
        <v>5.3800000000000008</v>
      </c>
      <c r="H71" s="109">
        <v>2.85</v>
      </c>
      <c r="I71" s="109">
        <v>7.2600000000000051</v>
      </c>
      <c r="J71" s="109">
        <f t="shared" si="4"/>
        <v>95.16</v>
      </c>
      <c r="K71" s="109">
        <f t="shared" si="5"/>
        <v>34.711344364301262</v>
      </c>
      <c r="L71" s="109">
        <f t="shared" si="7"/>
        <v>129.87134436430125</v>
      </c>
      <c r="M71" s="109">
        <f t="shared" si="6"/>
        <v>21.127106487300633</v>
      </c>
      <c r="N71" s="109">
        <v>1</v>
      </c>
      <c r="O71" s="109">
        <v>0</v>
      </c>
    </row>
    <row r="72" spans="1:15" ht="17" x14ac:dyDescent="0.2">
      <c r="A72" s="108">
        <v>68</v>
      </c>
      <c r="B72" s="109" t="s">
        <v>22</v>
      </c>
      <c r="C72" s="109">
        <v>8</v>
      </c>
      <c r="D72" s="109" t="s">
        <v>24</v>
      </c>
      <c r="E72" s="109">
        <v>806</v>
      </c>
      <c r="F72" s="109">
        <v>80.61</v>
      </c>
      <c r="G72" s="109">
        <v>8.1399999999999988</v>
      </c>
      <c r="H72" s="109">
        <v>3.32</v>
      </c>
      <c r="I72" s="109">
        <v>7.3800000000000097</v>
      </c>
      <c r="J72" s="109">
        <f t="shared" si="4"/>
        <v>99.45</v>
      </c>
      <c r="K72" s="109">
        <f t="shared" si="5"/>
        <v>36.276200052855827</v>
      </c>
      <c r="L72" s="109">
        <f t="shared" si="7"/>
        <v>135.72620005285583</v>
      </c>
      <c r="M72" s="109">
        <f t="shared" si="6"/>
        <v>22.079558009269107</v>
      </c>
      <c r="N72" s="109">
        <v>1</v>
      </c>
      <c r="O72" s="109">
        <v>0</v>
      </c>
    </row>
    <row r="73" spans="1:15" ht="17" x14ac:dyDescent="0.2">
      <c r="A73" s="108">
        <v>69</v>
      </c>
      <c r="B73" s="109" t="s">
        <v>22</v>
      </c>
      <c r="C73" s="109">
        <v>8</v>
      </c>
      <c r="D73" s="109" t="s">
        <v>24</v>
      </c>
      <c r="E73" s="109">
        <v>807</v>
      </c>
      <c r="F73" s="109">
        <v>80.61</v>
      </c>
      <c r="G73" s="109">
        <v>8.1399999999999988</v>
      </c>
      <c r="H73" s="109">
        <v>3.32</v>
      </c>
      <c r="I73" s="109">
        <v>7.5100000000000051</v>
      </c>
      <c r="J73" s="109">
        <f t="shared" si="4"/>
        <v>99.58</v>
      </c>
      <c r="K73" s="109">
        <f t="shared" si="5"/>
        <v>36.323619922205964</v>
      </c>
      <c r="L73" s="109">
        <f t="shared" si="7"/>
        <v>135.90361992220596</v>
      </c>
      <c r="M73" s="109">
        <f t="shared" si="6"/>
        <v>22.108420176601484</v>
      </c>
      <c r="N73" s="109">
        <v>1</v>
      </c>
      <c r="O73" s="109">
        <v>0</v>
      </c>
    </row>
    <row r="74" spans="1:15" ht="17" x14ac:dyDescent="0.2">
      <c r="A74" s="108">
        <v>70</v>
      </c>
      <c r="B74" s="109" t="s">
        <v>22</v>
      </c>
      <c r="C74" s="109">
        <v>8</v>
      </c>
      <c r="D74" s="109" t="s">
        <v>23</v>
      </c>
      <c r="E74" s="109">
        <v>808</v>
      </c>
      <c r="F74" s="109">
        <v>55.12</v>
      </c>
      <c r="G74" s="109">
        <v>5.81</v>
      </c>
      <c r="H74" s="109">
        <v>2.62</v>
      </c>
      <c r="I74" s="109">
        <v>5.769999999999996</v>
      </c>
      <c r="J74" s="109">
        <f t="shared" si="4"/>
        <v>69.319999999999993</v>
      </c>
      <c r="K74" s="109">
        <f t="shared" si="5"/>
        <v>25.285733410396837</v>
      </c>
      <c r="L74" s="109">
        <f t="shared" si="7"/>
        <v>94.605733410396823</v>
      </c>
      <c r="M74" s="109">
        <f t="shared" si="6"/>
        <v>15.390195688311053</v>
      </c>
      <c r="N74" s="109">
        <v>1</v>
      </c>
      <c r="O74" s="109">
        <v>0</v>
      </c>
    </row>
    <row r="75" spans="1:15" ht="17" x14ac:dyDescent="0.2">
      <c r="A75" s="108">
        <v>71</v>
      </c>
      <c r="B75" s="109" t="s">
        <v>22</v>
      </c>
      <c r="C75" s="109">
        <v>8</v>
      </c>
      <c r="D75" s="109" t="s">
        <v>23</v>
      </c>
      <c r="E75" s="109">
        <v>809</v>
      </c>
      <c r="F75" s="109">
        <v>57.16</v>
      </c>
      <c r="G75" s="109">
        <v>5.55</v>
      </c>
      <c r="H75" s="109">
        <v>2.62</v>
      </c>
      <c r="I75" s="109">
        <v>5.6299999999999955</v>
      </c>
      <c r="J75" s="109">
        <f t="shared" si="4"/>
        <v>70.959999999999994</v>
      </c>
      <c r="K75" s="109">
        <f t="shared" si="5"/>
        <v>25.883953300660121</v>
      </c>
      <c r="L75" s="109">
        <f t="shared" si="7"/>
        <v>96.843953300660118</v>
      </c>
      <c r="M75" s="109">
        <f t="shared" si="6"/>
        <v>15.754303030042589</v>
      </c>
      <c r="N75" s="109">
        <v>1</v>
      </c>
      <c r="O75" s="109">
        <v>0</v>
      </c>
    </row>
    <row r="76" spans="1:15" ht="17" x14ac:dyDescent="0.2">
      <c r="A76" s="108">
        <v>72</v>
      </c>
      <c r="B76" s="109" t="s">
        <v>22</v>
      </c>
      <c r="C76" s="109">
        <v>9</v>
      </c>
      <c r="D76" s="109" t="s">
        <v>23</v>
      </c>
      <c r="E76" s="109">
        <v>901</v>
      </c>
      <c r="F76" s="109">
        <v>57.15</v>
      </c>
      <c r="G76" s="109">
        <v>6.39</v>
      </c>
      <c r="H76" s="109">
        <v>2.62</v>
      </c>
      <c r="I76" s="109">
        <v>5.6700000000000017</v>
      </c>
      <c r="J76" s="109">
        <f t="shared" si="4"/>
        <v>71.83</v>
      </c>
      <c r="K76" s="109">
        <f t="shared" si="5"/>
        <v>26.201301657080279</v>
      </c>
      <c r="L76" s="109">
        <f t="shared" si="7"/>
        <v>98.031301657080277</v>
      </c>
      <c r="M76" s="109">
        <f t="shared" si="6"/>
        <v>15.947457534497735</v>
      </c>
      <c r="N76" s="109">
        <v>1</v>
      </c>
      <c r="O76" s="109">
        <v>0</v>
      </c>
    </row>
    <row r="77" spans="1:15" ht="17" x14ac:dyDescent="0.2">
      <c r="A77" s="108">
        <v>73</v>
      </c>
      <c r="B77" s="109" t="s">
        <v>22</v>
      </c>
      <c r="C77" s="109">
        <v>9</v>
      </c>
      <c r="D77" s="109" t="s">
        <v>23</v>
      </c>
      <c r="E77" s="109">
        <v>902</v>
      </c>
      <c r="F77" s="109">
        <v>55.17</v>
      </c>
      <c r="G77" s="109">
        <v>6.57</v>
      </c>
      <c r="H77" s="109">
        <v>2.62</v>
      </c>
      <c r="I77" s="109">
        <v>5.8499999999999943</v>
      </c>
      <c r="J77" s="109">
        <f t="shared" si="4"/>
        <v>70.209999999999994</v>
      </c>
      <c r="K77" s="109">
        <f t="shared" si="5"/>
        <v>25.610377131332399</v>
      </c>
      <c r="L77" s="109">
        <f t="shared" si="7"/>
        <v>95.820377131332393</v>
      </c>
      <c r="M77" s="109">
        <f t="shared" si="6"/>
        <v>15.587790526201948</v>
      </c>
      <c r="N77" s="109">
        <v>1</v>
      </c>
      <c r="O77" s="109">
        <v>0</v>
      </c>
    </row>
    <row r="78" spans="1:15" ht="17" x14ac:dyDescent="0.2">
      <c r="A78" s="108">
        <v>74</v>
      </c>
      <c r="B78" s="109" t="s">
        <v>22</v>
      </c>
      <c r="C78" s="109">
        <v>9</v>
      </c>
      <c r="D78" s="109" t="s">
        <v>23</v>
      </c>
      <c r="E78" s="109">
        <v>903</v>
      </c>
      <c r="F78" s="109">
        <v>57.15</v>
      </c>
      <c r="G78" s="109">
        <v>6.39</v>
      </c>
      <c r="H78" s="109">
        <v>2.62</v>
      </c>
      <c r="I78" s="109">
        <v>5.6700000000000017</v>
      </c>
      <c r="J78" s="109">
        <f t="shared" si="4"/>
        <v>71.83</v>
      </c>
      <c r="K78" s="109">
        <f t="shared" si="5"/>
        <v>26.201301657080279</v>
      </c>
      <c r="L78" s="109">
        <f t="shared" si="7"/>
        <v>98.031301657080277</v>
      </c>
      <c r="M78" s="109">
        <f t="shared" si="6"/>
        <v>15.947457534497735</v>
      </c>
      <c r="N78" s="109">
        <v>1</v>
      </c>
      <c r="O78" s="109">
        <v>0</v>
      </c>
    </row>
    <row r="79" spans="1:15" ht="17" x14ac:dyDescent="0.2">
      <c r="A79" s="108">
        <v>75</v>
      </c>
      <c r="B79" s="109" t="s">
        <v>22</v>
      </c>
      <c r="C79" s="109">
        <v>9</v>
      </c>
      <c r="D79" s="109" t="s">
        <v>24</v>
      </c>
      <c r="E79" s="109">
        <v>904</v>
      </c>
      <c r="F79" s="109">
        <v>71.599999999999994</v>
      </c>
      <c r="G79" s="109">
        <v>9.76</v>
      </c>
      <c r="H79" s="109">
        <v>3.26</v>
      </c>
      <c r="I79" s="109">
        <v>7.1499999999999915</v>
      </c>
      <c r="J79" s="109">
        <f t="shared" si="4"/>
        <v>91.77</v>
      </c>
      <c r="K79" s="109">
        <f t="shared" si="5"/>
        <v>33.474780078939958</v>
      </c>
      <c r="L79" s="109">
        <f t="shared" si="7"/>
        <v>125.24478007893995</v>
      </c>
      <c r="M79" s="109">
        <f t="shared" si="6"/>
        <v>20.374469969940932</v>
      </c>
      <c r="N79" s="109">
        <v>1</v>
      </c>
      <c r="O79" s="109">
        <v>0</v>
      </c>
    </row>
    <row r="80" spans="1:15" ht="17" x14ac:dyDescent="0.2">
      <c r="A80" s="108">
        <v>76</v>
      </c>
      <c r="B80" s="109" t="s">
        <v>22</v>
      </c>
      <c r="C80" s="109">
        <v>9</v>
      </c>
      <c r="D80" s="109" t="s">
        <v>24</v>
      </c>
      <c r="E80" s="109">
        <v>905</v>
      </c>
      <c r="F80" s="109">
        <v>79.67</v>
      </c>
      <c r="G80" s="109">
        <v>5.3800000000000008</v>
      </c>
      <c r="H80" s="109">
        <v>2.85</v>
      </c>
      <c r="I80" s="109">
        <v>7.2600000000000051</v>
      </c>
      <c r="J80" s="109">
        <f t="shared" si="4"/>
        <v>95.16</v>
      </c>
      <c r="K80" s="109">
        <f t="shared" si="5"/>
        <v>34.711344364301262</v>
      </c>
      <c r="L80" s="109">
        <f t="shared" si="7"/>
        <v>129.87134436430125</v>
      </c>
      <c r="M80" s="109">
        <f t="shared" si="6"/>
        <v>21.127106487300633</v>
      </c>
      <c r="N80" s="109">
        <v>1</v>
      </c>
      <c r="O80" s="109">
        <v>0</v>
      </c>
    </row>
    <row r="81" spans="1:15" ht="17" x14ac:dyDescent="0.2">
      <c r="A81" s="108">
        <v>77</v>
      </c>
      <c r="B81" s="109" t="s">
        <v>22</v>
      </c>
      <c r="C81" s="109">
        <v>9</v>
      </c>
      <c r="D81" s="109" t="s">
        <v>24</v>
      </c>
      <c r="E81" s="109">
        <v>906</v>
      </c>
      <c r="F81" s="109">
        <v>80.61</v>
      </c>
      <c r="G81" s="109">
        <v>8.1399999999999988</v>
      </c>
      <c r="H81" s="109">
        <v>3.32</v>
      </c>
      <c r="I81" s="109">
        <v>7.3800000000000097</v>
      </c>
      <c r="J81" s="109">
        <f t="shared" si="4"/>
        <v>99.45</v>
      </c>
      <c r="K81" s="109">
        <f t="shared" si="5"/>
        <v>36.276200052855827</v>
      </c>
      <c r="L81" s="109">
        <f t="shared" si="7"/>
        <v>135.72620005285583</v>
      </c>
      <c r="M81" s="109">
        <f t="shared" si="6"/>
        <v>22.079558009269107</v>
      </c>
      <c r="N81" s="109">
        <v>1</v>
      </c>
      <c r="O81" s="109">
        <v>0</v>
      </c>
    </row>
    <row r="82" spans="1:15" ht="17" x14ac:dyDescent="0.2">
      <c r="A82" s="108">
        <v>78</v>
      </c>
      <c r="B82" s="109" t="s">
        <v>22</v>
      </c>
      <c r="C82" s="109">
        <v>9</v>
      </c>
      <c r="D82" s="109" t="s">
        <v>24</v>
      </c>
      <c r="E82" s="109">
        <v>907</v>
      </c>
      <c r="F82" s="109">
        <v>80.61</v>
      </c>
      <c r="G82" s="109">
        <v>8.1399999999999988</v>
      </c>
      <c r="H82" s="109">
        <v>3.32</v>
      </c>
      <c r="I82" s="109">
        <v>7.5100000000000051</v>
      </c>
      <c r="J82" s="109">
        <f t="shared" si="4"/>
        <v>99.58</v>
      </c>
      <c r="K82" s="109">
        <f t="shared" si="5"/>
        <v>36.323619922205964</v>
      </c>
      <c r="L82" s="109">
        <f t="shared" si="7"/>
        <v>135.90361992220596</v>
      </c>
      <c r="M82" s="109">
        <f t="shared" si="6"/>
        <v>22.108420176601484</v>
      </c>
      <c r="N82" s="109">
        <v>1</v>
      </c>
      <c r="O82" s="109">
        <v>0</v>
      </c>
    </row>
    <row r="83" spans="1:15" ht="17" x14ac:dyDescent="0.2">
      <c r="A83" s="108">
        <v>79</v>
      </c>
      <c r="B83" s="109" t="s">
        <v>22</v>
      </c>
      <c r="C83" s="109">
        <v>9</v>
      </c>
      <c r="D83" s="109" t="s">
        <v>23</v>
      </c>
      <c r="E83" s="109">
        <v>908</v>
      </c>
      <c r="F83" s="109">
        <v>55.12</v>
      </c>
      <c r="G83" s="109">
        <v>5.81</v>
      </c>
      <c r="H83" s="109">
        <v>2.62</v>
      </c>
      <c r="I83" s="109">
        <v>5.769999999999996</v>
      </c>
      <c r="J83" s="109">
        <f t="shared" si="4"/>
        <v>69.319999999999993</v>
      </c>
      <c r="K83" s="109">
        <f t="shared" si="5"/>
        <v>25.285733410396837</v>
      </c>
      <c r="L83" s="109">
        <f t="shared" si="7"/>
        <v>94.605733410396823</v>
      </c>
      <c r="M83" s="109">
        <f t="shared" si="6"/>
        <v>15.390195688311053</v>
      </c>
      <c r="N83" s="109">
        <v>1</v>
      </c>
      <c r="O83" s="109">
        <v>0</v>
      </c>
    </row>
    <row r="84" spans="1:15" ht="17" x14ac:dyDescent="0.2">
      <c r="A84" s="108">
        <v>80</v>
      </c>
      <c r="B84" s="109" t="s">
        <v>22</v>
      </c>
      <c r="C84" s="109">
        <v>9</v>
      </c>
      <c r="D84" s="109" t="s">
        <v>23</v>
      </c>
      <c r="E84" s="109">
        <v>909</v>
      </c>
      <c r="F84" s="109">
        <v>57.16</v>
      </c>
      <c r="G84" s="109">
        <v>5.55</v>
      </c>
      <c r="H84" s="109">
        <v>2.62</v>
      </c>
      <c r="I84" s="109">
        <v>5.6299999999999955</v>
      </c>
      <c r="J84" s="109">
        <f t="shared" si="4"/>
        <v>70.959999999999994</v>
      </c>
      <c r="K84" s="109">
        <f t="shared" si="5"/>
        <v>25.883953300660121</v>
      </c>
      <c r="L84" s="109">
        <f t="shared" si="7"/>
        <v>96.843953300660118</v>
      </c>
      <c r="M84" s="109">
        <f t="shared" si="6"/>
        <v>15.754303030042589</v>
      </c>
      <c r="N84" s="109">
        <v>1</v>
      </c>
      <c r="O84" s="109">
        <v>0</v>
      </c>
    </row>
    <row r="85" spans="1:15" ht="17" x14ac:dyDescent="0.2">
      <c r="A85" s="108">
        <v>81</v>
      </c>
      <c r="B85" s="109" t="s">
        <v>22</v>
      </c>
      <c r="C85" s="109">
        <v>10</v>
      </c>
      <c r="D85" s="109" t="s">
        <v>23</v>
      </c>
      <c r="E85" s="109">
        <v>1001</v>
      </c>
      <c r="F85" s="109">
        <v>57.15</v>
      </c>
      <c r="G85" s="109">
        <v>6.39</v>
      </c>
      <c r="H85" s="109">
        <v>2.62</v>
      </c>
      <c r="I85" s="109">
        <v>5.6700000000000017</v>
      </c>
      <c r="J85" s="109">
        <f t="shared" si="4"/>
        <v>71.83</v>
      </c>
      <c r="K85" s="109">
        <f t="shared" si="5"/>
        <v>26.201301657080279</v>
      </c>
      <c r="L85" s="109">
        <f t="shared" si="7"/>
        <v>98.031301657080277</v>
      </c>
      <c r="M85" s="109">
        <f t="shared" si="6"/>
        <v>15.947457534497735</v>
      </c>
      <c r="N85" s="109">
        <v>1</v>
      </c>
      <c r="O85" s="109">
        <v>0</v>
      </c>
    </row>
    <row r="86" spans="1:15" ht="17" x14ac:dyDescent="0.2">
      <c r="A86" s="108">
        <v>82</v>
      </c>
      <c r="B86" s="109" t="s">
        <v>22</v>
      </c>
      <c r="C86" s="109">
        <v>10</v>
      </c>
      <c r="D86" s="109" t="s">
        <v>23</v>
      </c>
      <c r="E86" s="109">
        <v>1002</v>
      </c>
      <c r="F86" s="109">
        <v>55.17</v>
      </c>
      <c r="G86" s="109">
        <v>6.57</v>
      </c>
      <c r="H86" s="109">
        <v>2.62</v>
      </c>
      <c r="I86" s="109">
        <v>5.8499999999999943</v>
      </c>
      <c r="J86" s="109">
        <f t="shared" si="4"/>
        <v>70.209999999999994</v>
      </c>
      <c r="K86" s="109">
        <f t="shared" si="5"/>
        <v>25.610377131332399</v>
      </c>
      <c r="L86" s="109">
        <f t="shared" si="7"/>
        <v>95.820377131332393</v>
      </c>
      <c r="M86" s="109">
        <f t="shared" si="6"/>
        <v>15.587790526201948</v>
      </c>
      <c r="N86" s="109">
        <v>1</v>
      </c>
      <c r="O86" s="109">
        <v>0</v>
      </c>
    </row>
    <row r="87" spans="1:15" ht="17" x14ac:dyDescent="0.2">
      <c r="A87" s="108">
        <v>83</v>
      </c>
      <c r="B87" s="109" t="s">
        <v>22</v>
      </c>
      <c r="C87" s="109">
        <v>10</v>
      </c>
      <c r="D87" s="109" t="s">
        <v>23</v>
      </c>
      <c r="E87" s="109">
        <v>1003</v>
      </c>
      <c r="F87" s="109">
        <v>57.15</v>
      </c>
      <c r="G87" s="109">
        <v>6.39</v>
      </c>
      <c r="H87" s="109">
        <v>2.62</v>
      </c>
      <c r="I87" s="109">
        <v>5.6700000000000017</v>
      </c>
      <c r="J87" s="109">
        <f t="shared" si="4"/>
        <v>71.83</v>
      </c>
      <c r="K87" s="109">
        <f t="shared" si="5"/>
        <v>26.201301657080279</v>
      </c>
      <c r="L87" s="109">
        <f t="shared" si="7"/>
        <v>98.031301657080277</v>
      </c>
      <c r="M87" s="109">
        <f t="shared" si="6"/>
        <v>15.947457534497735</v>
      </c>
      <c r="N87" s="109">
        <v>1</v>
      </c>
      <c r="O87" s="109">
        <v>0</v>
      </c>
    </row>
    <row r="88" spans="1:15" ht="17" x14ac:dyDescent="0.2">
      <c r="A88" s="108">
        <v>84</v>
      </c>
      <c r="B88" s="109" t="s">
        <v>22</v>
      </c>
      <c r="C88" s="109">
        <v>10</v>
      </c>
      <c r="D88" s="109" t="s">
        <v>24</v>
      </c>
      <c r="E88" s="109">
        <v>1004</v>
      </c>
      <c r="F88" s="109">
        <v>71.599999999999994</v>
      </c>
      <c r="G88" s="109">
        <v>9.76</v>
      </c>
      <c r="H88" s="109">
        <v>3.26</v>
      </c>
      <c r="I88" s="109">
        <v>7.1499999999999915</v>
      </c>
      <c r="J88" s="109">
        <f t="shared" si="4"/>
        <v>91.77</v>
      </c>
      <c r="K88" s="109">
        <f t="shared" si="5"/>
        <v>33.474780078939958</v>
      </c>
      <c r="L88" s="109">
        <f t="shared" si="7"/>
        <v>125.24478007893995</v>
      </c>
      <c r="M88" s="109">
        <f t="shared" si="6"/>
        <v>20.374469969940932</v>
      </c>
      <c r="N88" s="109">
        <v>1</v>
      </c>
      <c r="O88" s="109">
        <v>0</v>
      </c>
    </row>
    <row r="89" spans="1:15" ht="17" x14ac:dyDescent="0.2">
      <c r="A89" s="108">
        <v>85</v>
      </c>
      <c r="B89" s="109" t="s">
        <v>22</v>
      </c>
      <c r="C89" s="109">
        <v>10</v>
      </c>
      <c r="D89" s="109" t="s">
        <v>24</v>
      </c>
      <c r="E89" s="109">
        <v>1005</v>
      </c>
      <c r="F89" s="109">
        <v>79.67</v>
      </c>
      <c r="G89" s="109">
        <v>5.3800000000000008</v>
      </c>
      <c r="H89" s="109">
        <v>2.85</v>
      </c>
      <c r="I89" s="109">
        <v>7.2600000000000051</v>
      </c>
      <c r="J89" s="109">
        <f t="shared" si="4"/>
        <v>95.16</v>
      </c>
      <c r="K89" s="109">
        <f t="shared" si="5"/>
        <v>34.711344364301262</v>
      </c>
      <c r="L89" s="109">
        <f t="shared" si="7"/>
        <v>129.87134436430125</v>
      </c>
      <c r="M89" s="109">
        <f t="shared" si="6"/>
        <v>21.127106487300633</v>
      </c>
      <c r="N89" s="109">
        <v>1</v>
      </c>
      <c r="O89" s="109">
        <v>0</v>
      </c>
    </row>
    <row r="90" spans="1:15" ht="17" x14ac:dyDescent="0.2">
      <c r="A90" s="108">
        <v>86</v>
      </c>
      <c r="B90" s="109" t="s">
        <v>22</v>
      </c>
      <c r="C90" s="109">
        <v>10</v>
      </c>
      <c r="D90" s="109" t="s">
        <v>24</v>
      </c>
      <c r="E90" s="109">
        <v>1006</v>
      </c>
      <c r="F90" s="109">
        <v>80.61</v>
      </c>
      <c r="G90" s="109">
        <v>8.1399999999999988</v>
      </c>
      <c r="H90" s="109">
        <v>3.32</v>
      </c>
      <c r="I90" s="109">
        <v>7.3800000000000097</v>
      </c>
      <c r="J90" s="109">
        <f t="shared" si="4"/>
        <v>99.45</v>
      </c>
      <c r="K90" s="109">
        <f t="shared" si="5"/>
        <v>36.276200052855827</v>
      </c>
      <c r="L90" s="109">
        <f t="shared" si="7"/>
        <v>135.72620005285583</v>
      </c>
      <c r="M90" s="109">
        <f t="shared" si="6"/>
        <v>22.079558009269107</v>
      </c>
      <c r="N90" s="109">
        <v>1</v>
      </c>
      <c r="O90" s="109">
        <v>0</v>
      </c>
    </row>
    <row r="91" spans="1:15" ht="17" x14ac:dyDescent="0.2">
      <c r="A91" s="108">
        <v>87</v>
      </c>
      <c r="B91" s="109" t="s">
        <v>22</v>
      </c>
      <c r="C91" s="109">
        <v>10</v>
      </c>
      <c r="D91" s="109" t="s">
        <v>24</v>
      </c>
      <c r="E91" s="109">
        <v>1007</v>
      </c>
      <c r="F91" s="109">
        <v>80.61</v>
      </c>
      <c r="G91" s="109">
        <v>8.1399999999999988</v>
      </c>
      <c r="H91" s="109">
        <v>3.32</v>
      </c>
      <c r="I91" s="109">
        <v>7.5100000000000051</v>
      </c>
      <c r="J91" s="109">
        <f t="shared" si="4"/>
        <v>99.58</v>
      </c>
      <c r="K91" s="109">
        <f t="shared" si="5"/>
        <v>36.323619922205964</v>
      </c>
      <c r="L91" s="109">
        <f t="shared" si="7"/>
        <v>135.90361992220596</v>
      </c>
      <c r="M91" s="109">
        <f t="shared" si="6"/>
        <v>22.108420176601484</v>
      </c>
      <c r="N91" s="109">
        <v>1</v>
      </c>
      <c r="O91" s="109">
        <v>0</v>
      </c>
    </row>
    <row r="92" spans="1:15" ht="17" x14ac:dyDescent="0.2">
      <c r="A92" s="108">
        <v>88</v>
      </c>
      <c r="B92" s="109" t="s">
        <v>22</v>
      </c>
      <c r="C92" s="109">
        <v>10</v>
      </c>
      <c r="D92" s="109" t="s">
        <v>23</v>
      </c>
      <c r="E92" s="109">
        <v>1008</v>
      </c>
      <c r="F92" s="109">
        <v>55.12</v>
      </c>
      <c r="G92" s="109">
        <v>5.81</v>
      </c>
      <c r="H92" s="109">
        <v>2.62</v>
      </c>
      <c r="I92" s="109">
        <v>5.769999999999996</v>
      </c>
      <c r="J92" s="109">
        <f t="shared" si="4"/>
        <v>69.319999999999993</v>
      </c>
      <c r="K92" s="109">
        <f t="shared" si="5"/>
        <v>25.285733410396837</v>
      </c>
      <c r="L92" s="109">
        <f t="shared" si="7"/>
        <v>94.605733410396823</v>
      </c>
      <c r="M92" s="109">
        <f t="shared" si="6"/>
        <v>15.390195688311053</v>
      </c>
      <c r="N92" s="109">
        <v>1</v>
      </c>
      <c r="O92" s="109">
        <v>0</v>
      </c>
    </row>
    <row r="93" spans="1:15" ht="17" x14ac:dyDescent="0.2">
      <c r="A93" s="108">
        <v>89</v>
      </c>
      <c r="B93" s="109" t="s">
        <v>22</v>
      </c>
      <c r="C93" s="109">
        <v>10</v>
      </c>
      <c r="D93" s="109" t="s">
        <v>23</v>
      </c>
      <c r="E93" s="109">
        <v>1009</v>
      </c>
      <c r="F93" s="109">
        <v>57.16</v>
      </c>
      <c r="G93" s="109">
        <v>5.55</v>
      </c>
      <c r="H93" s="109">
        <v>2.62</v>
      </c>
      <c r="I93" s="109">
        <v>5.6299999999999955</v>
      </c>
      <c r="J93" s="109">
        <f t="shared" si="4"/>
        <v>70.959999999999994</v>
      </c>
      <c r="K93" s="109">
        <f t="shared" si="5"/>
        <v>25.883953300660121</v>
      </c>
      <c r="L93" s="109">
        <f t="shared" si="7"/>
        <v>96.843953300660118</v>
      </c>
      <c r="M93" s="109">
        <f t="shared" si="6"/>
        <v>15.754303030042589</v>
      </c>
      <c r="N93" s="109">
        <v>1</v>
      </c>
      <c r="O93" s="109">
        <v>0</v>
      </c>
    </row>
    <row r="94" spans="1:15" ht="17" x14ac:dyDescent="0.2">
      <c r="A94" s="108">
        <v>90</v>
      </c>
      <c r="B94" s="109" t="s">
        <v>22</v>
      </c>
      <c r="C94" s="109">
        <v>11</v>
      </c>
      <c r="D94" s="109" t="s">
        <v>23</v>
      </c>
      <c r="E94" s="109">
        <v>1101</v>
      </c>
      <c r="F94" s="109">
        <v>57.15</v>
      </c>
      <c r="G94" s="109">
        <v>6.39</v>
      </c>
      <c r="H94" s="109">
        <v>2.62</v>
      </c>
      <c r="I94" s="109">
        <v>5.6700000000000017</v>
      </c>
      <c r="J94" s="109">
        <f t="shared" si="4"/>
        <v>71.83</v>
      </c>
      <c r="K94" s="109">
        <f t="shared" si="5"/>
        <v>26.201301657080279</v>
      </c>
      <c r="L94" s="109">
        <f t="shared" si="7"/>
        <v>98.031301657080277</v>
      </c>
      <c r="M94" s="109">
        <f t="shared" si="6"/>
        <v>15.947457534497735</v>
      </c>
      <c r="N94" s="109">
        <v>1</v>
      </c>
      <c r="O94" s="109">
        <v>0</v>
      </c>
    </row>
    <row r="95" spans="1:15" ht="17" x14ac:dyDescent="0.2">
      <c r="A95" s="108">
        <v>91</v>
      </c>
      <c r="B95" s="109" t="s">
        <v>22</v>
      </c>
      <c r="C95" s="109">
        <v>11</v>
      </c>
      <c r="D95" s="109" t="s">
        <v>23</v>
      </c>
      <c r="E95" s="109">
        <v>1102</v>
      </c>
      <c r="F95" s="109">
        <v>55.17</v>
      </c>
      <c r="G95" s="109">
        <v>6.57</v>
      </c>
      <c r="H95" s="109">
        <v>2.62</v>
      </c>
      <c r="I95" s="109">
        <v>5.8499999999999943</v>
      </c>
      <c r="J95" s="109">
        <f t="shared" si="4"/>
        <v>70.209999999999994</v>
      </c>
      <c r="K95" s="109">
        <f t="shared" si="5"/>
        <v>25.610377131332399</v>
      </c>
      <c r="L95" s="109">
        <f t="shared" si="7"/>
        <v>95.820377131332393</v>
      </c>
      <c r="M95" s="109">
        <f t="shared" si="6"/>
        <v>15.587790526201948</v>
      </c>
      <c r="N95" s="109">
        <v>1</v>
      </c>
      <c r="O95" s="109">
        <v>0</v>
      </c>
    </row>
    <row r="96" spans="1:15" ht="17" x14ac:dyDescent="0.2">
      <c r="A96" s="108">
        <v>92</v>
      </c>
      <c r="B96" s="109" t="s">
        <v>22</v>
      </c>
      <c r="C96" s="109">
        <v>11</v>
      </c>
      <c r="D96" s="109" t="s">
        <v>23</v>
      </c>
      <c r="E96" s="109">
        <v>1103</v>
      </c>
      <c r="F96" s="109">
        <v>57.15</v>
      </c>
      <c r="G96" s="109">
        <v>6.39</v>
      </c>
      <c r="H96" s="109">
        <v>2.62</v>
      </c>
      <c r="I96" s="109">
        <v>5.6700000000000017</v>
      </c>
      <c r="J96" s="109">
        <f t="shared" si="4"/>
        <v>71.83</v>
      </c>
      <c r="K96" s="109">
        <f t="shared" si="5"/>
        <v>26.201301657080279</v>
      </c>
      <c r="L96" s="109">
        <f t="shared" si="7"/>
        <v>98.031301657080277</v>
      </c>
      <c r="M96" s="109">
        <f t="shared" si="6"/>
        <v>15.947457534497735</v>
      </c>
      <c r="N96" s="109">
        <v>1</v>
      </c>
      <c r="O96" s="109">
        <v>0</v>
      </c>
    </row>
    <row r="97" spans="1:15" ht="17" x14ac:dyDescent="0.2">
      <c r="A97" s="108">
        <v>93</v>
      </c>
      <c r="B97" s="109" t="s">
        <v>22</v>
      </c>
      <c r="C97" s="109">
        <v>11</v>
      </c>
      <c r="D97" s="109" t="s">
        <v>24</v>
      </c>
      <c r="E97" s="109">
        <v>1104</v>
      </c>
      <c r="F97" s="109">
        <v>71.599999999999994</v>
      </c>
      <c r="G97" s="109">
        <v>9.76</v>
      </c>
      <c r="H97" s="109">
        <v>3.26</v>
      </c>
      <c r="I97" s="109">
        <v>7.1499999999999915</v>
      </c>
      <c r="J97" s="109">
        <f t="shared" si="4"/>
        <v>91.77</v>
      </c>
      <c r="K97" s="109">
        <f t="shared" si="5"/>
        <v>33.474780078939958</v>
      </c>
      <c r="L97" s="109">
        <f t="shared" si="7"/>
        <v>125.24478007893995</v>
      </c>
      <c r="M97" s="109">
        <f t="shared" si="6"/>
        <v>20.374469969940932</v>
      </c>
      <c r="N97" s="109">
        <v>1</v>
      </c>
      <c r="O97" s="109">
        <v>0</v>
      </c>
    </row>
    <row r="98" spans="1:15" ht="17" x14ac:dyDescent="0.2">
      <c r="A98" s="108">
        <v>94</v>
      </c>
      <c r="B98" s="109" t="s">
        <v>22</v>
      </c>
      <c r="C98" s="109">
        <v>11</v>
      </c>
      <c r="D98" s="109" t="s">
        <v>24</v>
      </c>
      <c r="E98" s="109">
        <v>1105</v>
      </c>
      <c r="F98" s="109">
        <v>79.67</v>
      </c>
      <c r="G98" s="109">
        <v>5.3800000000000008</v>
      </c>
      <c r="H98" s="109">
        <v>2.85</v>
      </c>
      <c r="I98" s="109">
        <v>7.2600000000000051</v>
      </c>
      <c r="J98" s="109">
        <f t="shared" si="4"/>
        <v>95.16</v>
      </c>
      <c r="K98" s="109">
        <f t="shared" si="5"/>
        <v>34.711344364301262</v>
      </c>
      <c r="L98" s="109">
        <f t="shared" si="7"/>
        <v>129.87134436430125</v>
      </c>
      <c r="M98" s="109">
        <f t="shared" si="6"/>
        <v>21.127106487300633</v>
      </c>
      <c r="N98" s="109">
        <v>1</v>
      </c>
      <c r="O98" s="109">
        <v>0</v>
      </c>
    </row>
    <row r="99" spans="1:15" ht="17" x14ac:dyDescent="0.2">
      <c r="A99" s="108">
        <v>95</v>
      </c>
      <c r="B99" s="109" t="s">
        <v>22</v>
      </c>
      <c r="C99" s="109">
        <v>11</v>
      </c>
      <c r="D99" s="109" t="s">
        <v>24</v>
      </c>
      <c r="E99" s="109">
        <v>1106</v>
      </c>
      <c r="F99" s="109">
        <v>80.61</v>
      </c>
      <c r="G99" s="109">
        <v>8.1399999999999988</v>
      </c>
      <c r="H99" s="109">
        <v>3.32</v>
      </c>
      <c r="I99" s="109">
        <v>7.3800000000000097</v>
      </c>
      <c r="J99" s="109">
        <f t="shared" si="4"/>
        <v>99.45</v>
      </c>
      <c r="K99" s="109">
        <f t="shared" si="5"/>
        <v>36.276200052855827</v>
      </c>
      <c r="L99" s="109">
        <f t="shared" si="7"/>
        <v>135.72620005285583</v>
      </c>
      <c r="M99" s="109">
        <f t="shared" si="6"/>
        <v>22.079558009269107</v>
      </c>
      <c r="N99" s="109">
        <v>1</v>
      </c>
      <c r="O99" s="109">
        <v>0</v>
      </c>
    </row>
    <row r="100" spans="1:15" ht="17" x14ac:dyDescent="0.2">
      <c r="A100" s="108">
        <v>96</v>
      </c>
      <c r="B100" s="109" t="s">
        <v>22</v>
      </c>
      <c r="C100" s="109">
        <v>11</v>
      </c>
      <c r="D100" s="109" t="s">
        <v>24</v>
      </c>
      <c r="E100" s="109">
        <v>1107</v>
      </c>
      <c r="F100" s="109">
        <v>80.61</v>
      </c>
      <c r="G100" s="109">
        <v>8.1399999999999988</v>
      </c>
      <c r="H100" s="109">
        <v>3.32</v>
      </c>
      <c r="I100" s="109">
        <v>7.5100000000000051</v>
      </c>
      <c r="J100" s="109">
        <f t="shared" si="4"/>
        <v>99.58</v>
      </c>
      <c r="K100" s="109">
        <f t="shared" si="5"/>
        <v>36.323619922205964</v>
      </c>
      <c r="L100" s="109">
        <f t="shared" si="7"/>
        <v>135.90361992220596</v>
      </c>
      <c r="M100" s="109">
        <f t="shared" si="6"/>
        <v>22.108420176601484</v>
      </c>
      <c r="N100" s="109">
        <v>1</v>
      </c>
      <c r="O100" s="109">
        <v>0</v>
      </c>
    </row>
    <row r="101" spans="1:15" ht="17" x14ac:dyDescent="0.2">
      <c r="A101" s="108">
        <v>97</v>
      </c>
      <c r="B101" s="109" t="s">
        <v>22</v>
      </c>
      <c r="C101" s="109">
        <v>11</v>
      </c>
      <c r="D101" s="109" t="s">
        <v>23</v>
      </c>
      <c r="E101" s="109">
        <v>1108</v>
      </c>
      <c r="F101" s="109">
        <v>55.12</v>
      </c>
      <c r="G101" s="109">
        <v>5.81</v>
      </c>
      <c r="H101" s="109">
        <v>2.62</v>
      </c>
      <c r="I101" s="109">
        <v>5.769999999999996</v>
      </c>
      <c r="J101" s="109">
        <f t="shared" si="4"/>
        <v>69.319999999999993</v>
      </c>
      <c r="K101" s="109">
        <f t="shared" si="5"/>
        <v>25.285733410396837</v>
      </c>
      <c r="L101" s="109">
        <f t="shared" si="7"/>
        <v>94.605733410396823</v>
      </c>
      <c r="M101" s="109">
        <f t="shared" si="6"/>
        <v>15.390195688311053</v>
      </c>
      <c r="N101" s="109">
        <v>1</v>
      </c>
      <c r="O101" s="109">
        <v>0</v>
      </c>
    </row>
    <row r="102" spans="1:15" ht="17" x14ac:dyDescent="0.2">
      <c r="A102" s="108">
        <v>98</v>
      </c>
      <c r="B102" s="109" t="s">
        <v>22</v>
      </c>
      <c r="C102" s="109">
        <v>11</v>
      </c>
      <c r="D102" s="109" t="s">
        <v>23</v>
      </c>
      <c r="E102" s="109">
        <v>1109</v>
      </c>
      <c r="F102" s="109">
        <v>57.16</v>
      </c>
      <c r="G102" s="109">
        <v>5.55</v>
      </c>
      <c r="H102" s="109">
        <v>2.62</v>
      </c>
      <c r="I102" s="109">
        <v>5.6299999999999955</v>
      </c>
      <c r="J102" s="109">
        <f t="shared" si="4"/>
        <v>70.959999999999994</v>
      </c>
      <c r="K102" s="109">
        <f t="shared" si="5"/>
        <v>25.883953300660121</v>
      </c>
      <c r="L102" s="109">
        <f t="shared" si="7"/>
        <v>96.843953300660118</v>
      </c>
      <c r="M102" s="109">
        <f t="shared" si="6"/>
        <v>15.754303030042589</v>
      </c>
      <c r="N102" s="109">
        <v>1</v>
      </c>
      <c r="O102" s="109">
        <v>0</v>
      </c>
    </row>
    <row r="103" spans="1:15" ht="17" x14ac:dyDescent="0.2">
      <c r="A103" s="108">
        <v>99</v>
      </c>
      <c r="B103" s="109" t="s">
        <v>22</v>
      </c>
      <c r="C103" s="109">
        <v>12</v>
      </c>
      <c r="D103" s="109" t="s">
        <v>23</v>
      </c>
      <c r="E103" s="109">
        <v>1201</v>
      </c>
      <c r="F103" s="109">
        <v>57.15</v>
      </c>
      <c r="G103" s="109">
        <v>6.39</v>
      </c>
      <c r="H103" s="109">
        <v>2.62</v>
      </c>
      <c r="I103" s="109">
        <v>5.6700000000000017</v>
      </c>
      <c r="J103" s="109">
        <f t="shared" si="4"/>
        <v>71.83</v>
      </c>
      <c r="K103" s="109">
        <f t="shared" si="5"/>
        <v>26.201301657080279</v>
      </c>
      <c r="L103" s="109">
        <f t="shared" si="7"/>
        <v>98.031301657080277</v>
      </c>
      <c r="M103" s="109">
        <f t="shared" si="6"/>
        <v>15.947457534497735</v>
      </c>
      <c r="N103" s="109">
        <v>1</v>
      </c>
      <c r="O103" s="109">
        <v>0</v>
      </c>
    </row>
    <row r="104" spans="1:15" ht="17" x14ac:dyDescent="0.2">
      <c r="A104" s="108">
        <v>100</v>
      </c>
      <c r="B104" s="109" t="s">
        <v>22</v>
      </c>
      <c r="C104" s="109">
        <v>12</v>
      </c>
      <c r="D104" s="109" t="s">
        <v>23</v>
      </c>
      <c r="E104" s="109">
        <v>1202</v>
      </c>
      <c r="F104" s="109">
        <v>55.17</v>
      </c>
      <c r="G104" s="109">
        <v>6.57</v>
      </c>
      <c r="H104" s="109">
        <v>2.62</v>
      </c>
      <c r="I104" s="109">
        <v>5.8499999999999943</v>
      </c>
      <c r="J104" s="109">
        <f t="shared" si="4"/>
        <v>70.209999999999994</v>
      </c>
      <c r="K104" s="109">
        <f t="shared" si="5"/>
        <v>25.610377131332399</v>
      </c>
      <c r="L104" s="109">
        <f t="shared" si="7"/>
        <v>95.820377131332393</v>
      </c>
      <c r="M104" s="109">
        <f t="shared" si="6"/>
        <v>15.587790526201948</v>
      </c>
      <c r="N104" s="109">
        <v>1</v>
      </c>
      <c r="O104" s="109">
        <v>0</v>
      </c>
    </row>
    <row r="105" spans="1:15" ht="17" x14ac:dyDescent="0.2">
      <c r="A105" s="108">
        <v>101</v>
      </c>
      <c r="B105" s="109" t="s">
        <v>22</v>
      </c>
      <c r="C105" s="109">
        <v>12</v>
      </c>
      <c r="D105" s="109" t="s">
        <v>23</v>
      </c>
      <c r="E105" s="109">
        <v>1203</v>
      </c>
      <c r="F105" s="109">
        <v>57.15</v>
      </c>
      <c r="G105" s="109">
        <v>6.39</v>
      </c>
      <c r="H105" s="109">
        <v>2.62</v>
      </c>
      <c r="I105" s="109">
        <v>5.6700000000000017</v>
      </c>
      <c r="J105" s="109">
        <f t="shared" si="4"/>
        <v>71.83</v>
      </c>
      <c r="K105" s="109">
        <f t="shared" si="5"/>
        <v>26.201301657080279</v>
      </c>
      <c r="L105" s="109">
        <f t="shared" si="7"/>
        <v>98.031301657080277</v>
      </c>
      <c r="M105" s="109">
        <f t="shared" si="6"/>
        <v>15.947457534497735</v>
      </c>
      <c r="N105" s="109">
        <v>1</v>
      </c>
      <c r="O105" s="109">
        <v>0</v>
      </c>
    </row>
    <row r="106" spans="1:15" ht="17" x14ac:dyDescent="0.2">
      <c r="A106" s="108">
        <v>102</v>
      </c>
      <c r="B106" s="109" t="s">
        <v>22</v>
      </c>
      <c r="C106" s="109">
        <v>12</v>
      </c>
      <c r="D106" s="109" t="s">
        <v>24</v>
      </c>
      <c r="E106" s="109">
        <v>1204</v>
      </c>
      <c r="F106" s="109">
        <v>71.599999999999994</v>
      </c>
      <c r="G106" s="109">
        <v>9.76</v>
      </c>
      <c r="H106" s="109">
        <v>3.26</v>
      </c>
      <c r="I106" s="109">
        <v>7.1499999999999915</v>
      </c>
      <c r="J106" s="109">
        <f t="shared" si="4"/>
        <v>91.77</v>
      </c>
      <c r="K106" s="109">
        <f t="shared" si="5"/>
        <v>33.474780078939958</v>
      </c>
      <c r="L106" s="109">
        <f t="shared" si="7"/>
        <v>125.24478007893995</v>
      </c>
      <c r="M106" s="109">
        <f t="shared" si="6"/>
        <v>20.374469969940932</v>
      </c>
      <c r="N106" s="109">
        <v>1</v>
      </c>
      <c r="O106" s="109">
        <v>0</v>
      </c>
    </row>
    <row r="107" spans="1:15" ht="17" x14ac:dyDescent="0.2">
      <c r="A107" s="108">
        <v>103</v>
      </c>
      <c r="B107" s="109" t="s">
        <v>22</v>
      </c>
      <c r="C107" s="109">
        <v>12</v>
      </c>
      <c r="D107" s="109" t="s">
        <v>24</v>
      </c>
      <c r="E107" s="109">
        <v>1205</v>
      </c>
      <c r="F107" s="109">
        <v>79.67</v>
      </c>
      <c r="G107" s="109">
        <v>5.3800000000000008</v>
      </c>
      <c r="H107" s="109">
        <v>2.85</v>
      </c>
      <c r="I107" s="109">
        <v>7.2600000000000051</v>
      </c>
      <c r="J107" s="109">
        <f t="shared" si="4"/>
        <v>95.16</v>
      </c>
      <c r="K107" s="109">
        <f t="shared" si="5"/>
        <v>34.711344364301262</v>
      </c>
      <c r="L107" s="109">
        <f t="shared" si="7"/>
        <v>129.87134436430125</v>
      </c>
      <c r="M107" s="109">
        <f t="shared" si="6"/>
        <v>21.127106487300633</v>
      </c>
      <c r="N107" s="109">
        <v>1</v>
      </c>
      <c r="O107" s="109">
        <v>0</v>
      </c>
    </row>
    <row r="108" spans="1:15" ht="17" x14ac:dyDescent="0.2">
      <c r="A108" s="108">
        <v>104</v>
      </c>
      <c r="B108" s="109" t="s">
        <v>22</v>
      </c>
      <c r="C108" s="109">
        <v>12</v>
      </c>
      <c r="D108" s="109" t="s">
        <v>24</v>
      </c>
      <c r="E108" s="109">
        <v>1206</v>
      </c>
      <c r="F108" s="109">
        <v>80.61</v>
      </c>
      <c r="G108" s="109">
        <v>8.1399999999999988</v>
      </c>
      <c r="H108" s="109">
        <v>3.32</v>
      </c>
      <c r="I108" s="109">
        <v>7.3800000000000097</v>
      </c>
      <c r="J108" s="109">
        <f t="shared" si="4"/>
        <v>99.45</v>
      </c>
      <c r="K108" s="109">
        <f t="shared" si="5"/>
        <v>36.276200052855827</v>
      </c>
      <c r="L108" s="109">
        <f t="shared" si="7"/>
        <v>135.72620005285583</v>
      </c>
      <c r="M108" s="109">
        <f t="shared" si="6"/>
        <v>22.079558009269107</v>
      </c>
      <c r="N108" s="109">
        <v>1</v>
      </c>
      <c r="O108" s="109">
        <v>0</v>
      </c>
    </row>
    <row r="109" spans="1:15" ht="17" x14ac:dyDescent="0.2">
      <c r="A109" s="108">
        <v>105</v>
      </c>
      <c r="B109" s="109" t="s">
        <v>22</v>
      </c>
      <c r="C109" s="109">
        <v>12</v>
      </c>
      <c r="D109" s="109" t="s">
        <v>24</v>
      </c>
      <c r="E109" s="109">
        <v>1207</v>
      </c>
      <c r="F109" s="109">
        <v>80.61</v>
      </c>
      <c r="G109" s="109">
        <v>8.1399999999999988</v>
      </c>
      <c r="H109" s="109">
        <v>3.32</v>
      </c>
      <c r="I109" s="109">
        <v>7.5100000000000051</v>
      </c>
      <c r="J109" s="109">
        <f t="shared" si="4"/>
        <v>99.58</v>
      </c>
      <c r="K109" s="109">
        <f t="shared" si="5"/>
        <v>36.323619922205964</v>
      </c>
      <c r="L109" s="109">
        <f t="shared" si="7"/>
        <v>135.90361992220596</v>
      </c>
      <c r="M109" s="109">
        <f t="shared" si="6"/>
        <v>22.108420176601484</v>
      </c>
      <c r="N109" s="109">
        <v>1</v>
      </c>
      <c r="O109" s="109">
        <v>0</v>
      </c>
    </row>
    <row r="110" spans="1:15" ht="17" x14ac:dyDescent="0.2">
      <c r="A110" s="108">
        <v>106</v>
      </c>
      <c r="B110" s="109" t="s">
        <v>22</v>
      </c>
      <c r="C110" s="109">
        <v>12</v>
      </c>
      <c r="D110" s="109" t="s">
        <v>23</v>
      </c>
      <c r="E110" s="109">
        <v>1208</v>
      </c>
      <c r="F110" s="109">
        <v>55.12</v>
      </c>
      <c r="G110" s="109">
        <v>5.81</v>
      </c>
      <c r="H110" s="109">
        <v>2.62</v>
      </c>
      <c r="I110" s="109">
        <v>5.769999999999996</v>
      </c>
      <c r="J110" s="109">
        <f t="shared" si="4"/>
        <v>69.319999999999993</v>
      </c>
      <c r="K110" s="109">
        <f t="shared" si="5"/>
        <v>25.285733410396837</v>
      </c>
      <c r="L110" s="109">
        <f t="shared" si="7"/>
        <v>94.605733410396823</v>
      </c>
      <c r="M110" s="109">
        <f t="shared" si="6"/>
        <v>15.390195688311053</v>
      </c>
      <c r="N110" s="109">
        <v>1</v>
      </c>
      <c r="O110" s="109">
        <v>0</v>
      </c>
    </row>
    <row r="111" spans="1:15" ht="17" x14ac:dyDescent="0.2">
      <c r="A111" s="108">
        <v>107</v>
      </c>
      <c r="B111" s="109" t="s">
        <v>22</v>
      </c>
      <c r="C111" s="109">
        <v>12</v>
      </c>
      <c r="D111" s="109" t="s">
        <v>23</v>
      </c>
      <c r="E111" s="109">
        <v>1209</v>
      </c>
      <c r="F111" s="109">
        <v>57.16</v>
      </c>
      <c r="G111" s="109">
        <v>5.55</v>
      </c>
      <c r="H111" s="109">
        <v>2.62</v>
      </c>
      <c r="I111" s="109">
        <v>5.6299999999999955</v>
      </c>
      <c r="J111" s="109">
        <f t="shared" si="4"/>
        <v>70.959999999999994</v>
      </c>
      <c r="K111" s="109">
        <f t="shared" si="5"/>
        <v>25.883953300660121</v>
      </c>
      <c r="L111" s="109">
        <f t="shared" si="7"/>
        <v>96.843953300660118</v>
      </c>
      <c r="M111" s="109">
        <f t="shared" si="6"/>
        <v>15.754303030042589</v>
      </c>
      <c r="N111" s="109">
        <v>1</v>
      </c>
      <c r="O111" s="109">
        <v>0</v>
      </c>
    </row>
    <row r="112" spans="1:15" ht="17" x14ac:dyDescent="0.2">
      <c r="A112" s="108">
        <v>108</v>
      </c>
      <c r="B112" s="109" t="s">
        <v>22</v>
      </c>
      <c r="C112" s="109">
        <v>13</v>
      </c>
      <c r="D112" s="109" t="s">
        <v>23</v>
      </c>
      <c r="E112" s="109">
        <v>1301</v>
      </c>
      <c r="F112" s="109">
        <v>57.15</v>
      </c>
      <c r="G112" s="109">
        <v>6.39</v>
      </c>
      <c r="H112" s="109">
        <v>2.62</v>
      </c>
      <c r="I112" s="109">
        <v>5.6700000000000017</v>
      </c>
      <c r="J112" s="109">
        <f t="shared" si="4"/>
        <v>71.83</v>
      </c>
      <c r="K112" s="109">
        <f t="shared" si="5"/>
        <v>26.201301657080279</v>
      </c>
      <c r="L112" s="109">
        <f t="shared" si="7"/>
        <v>98.031301657080277</v>
      </c>
      <c r="M112" s="109">
        <f t="shared" si="6"/>
        <v>15.947457534497735</v>
      </c>
      <c r="N112" s="109">
        <v>1</v>
      </c>
      <c r="O112" s="109">
        <v>0</v>
      </c>
    </row>
    <row r="113" spans="1:15" ht="17" x14ac:dyDescent="0.2">
      <c r="A113" s="108">
        <v>109</v>
      </c>
      <c r="B113" s="109" t="s">
        <v>22</v>
      </c>
      <c r="C113" s="109">
        <v>13</v>
      </c>
      <c r="D113" s="109" t="s">
        <v>23</v>
      </c>
      <c r="E113" s="109">
        <v>1302</v>
      </c>
      <c r="F113" s="109">
        <v>55.17</v>
      </c>
      <c r="G113" s="109">
        <v>6.57</v>
      </c>
      <c r="H113" s="109">
        <v>2.62</v>
      </c>
      <c r="I113" s="109">
        <v>5.8499999999999943</v>
      </c>
      <c r="J113" s="109">
        <f t="shared" si="4"/>
        <v>70.209999999999994</v>
      </c>
      <c r="K113" s="109">
        <f t="shared" si="5"/>
        <v>25.610377131332399</v>
      </c>
      <c r="L113" s="109">
        <f t="shared" si="7"/>
        <v>95.820377131332393</v>
      </c>
      <c r="M113" s="109">
        <f t="shared" si="6"/>
        <v>15.587790526201948</v>
      </c>
      <c r="N113" s="109">
        <v>1</v>
      </c>
      <c r="O113" s="109">
        <v>0</v>
      </c>
    </row>
    <row r="114" spans="1:15" ht="17" x14ac:dyDescent="0.2">
      <c r="A114" s="108">
        <v>110</v>
      </c>
      <c r="B114" s="109" t="s">
        <v>22</v>
      </c>
      <c r="C114" s="109">
        <v>13</v>
      </c>
      <c r="D114" s="109" t="s">
        <v>23</v>
      </c>
      <c r="E114" s="109">
        <v>1303</v>
      </c>
      <c r="F114" s="109">
        <v>57.15</v>
      </c>
      <c r="G114" s="109">
        <v>6.39</v>
      </c>
      <c r="H114" s="109">
        <v>2.62</v>
      </c>
      <c r="I114" s="109">
        <v>5.6700000000000017</v>
      </c>
      <c r="J114" s="109">
        <f t="shared" si="4"/>
        <v>71.83</v>
      </c>
      <c r="K114" s="109">
        <f t="shared" si="5"/>
        <v>26.201301657080279</v>
      </c>
      <c r="L114" s="109">
        <f t="shared" si="7"/>
        <v>98.031301657080277</v>
      </c>
      <c r="M114" s="109">
        <f t="shared" si="6"/>
        <v>15.947457534497735</v>
      </c>
      <c r="N114" s="109">
        <v>1</v>
      </c>
      <c r="O114" s="109">
        <v>0</v>
      </c>
    </row>
    <row r="115" spans="1:15" ht="17" x14ac:dyDescent="0.2">
      <c r="A115" s="108">
        <v>111</v>
      </c>
      <c r="B115" s="109" t="s">
        <v>22</v>
      </c>
      <c r="C115" s="109">
        <v>13</v>
      </c>
      <c r="D115" s="109" t="s">
        <v>24</v>
      </c>
      <c r="E115" s="109">
        <v>1304</v>
      </c>
      <c r="F115" s="109">
        <v>71.599999999999994</v>
      </c>
      <c r="G115" s="109">
        <v>9.76</v>
      </c>
      <c r="H115" s="109">
        <v>3.26</v>
      </c>
      <c r="I115" s="109">
        <v>7.1499999999999915</v>
      </c>
      <c r="J115" s="109">
        <f t="shared" si="4"/>
        <v>91.77</v>
      </c>
      <c r="K115" s="109">
        <f t="shared" si="5"/>
        <v>33.474780078939958</v>
      </c>
      <c r="L115" s="109">
        <f t="shared" si="7"/>
        <v>125.24478007893995</v>
      </c>
      <c r="M115" s="109">
        <f t="shared" si="6"/>
        <v>20.374469969940932</v>
      </c>
      <c r="N115" s="109">
        <v>1</v>
      </c>
      <c r="O115" s="109">
        <v>0</v>
      </c>
    </row>
    <row r="116" spans="1:15" ht="17" x14ac:dyDescent="0.2">
      <c r="A116" s="108">
        <v>112</v>
      </c>
      <c r="B116" s="109" t="s">
        <v>22</v>
      </c>
      <c r="C116" s="109">
        <v>13</v>
      </c>
      <c r="D116" s="109" t="s">
        <v>24</v>
      </c>
      <c r="E116" s="109">
        <v>1305</v>
      </c>
      <c r="F116" s="109">
        <v>79.67</v>
      </c>
      <c r="G116" s="109">
        <v>5.3800000000000008</v>
      </c>
      <c r="H116" s="109">
        <v>2.85</v>
      </c>
      <c r="I116" s="109">
        <v>7.2600000000000051</v>
      </c>
      <c r="J116" s="109">
        <f t="shared" si="4"/>
        <v>95.16</v>
      </c>
      <c r="K116" s="109">
        <f t="shared" si="5"/>
        <v>34.711344364301262</v>
      </c>
      <c r="L116" s="109">
        <f t="shared" si="7"/>
        <v>129.87134436430125</v>
      </c>
      <c r="M116" s="109">
        <f t="shared" si="6"/>
        <v>21.127106487300633</v>
      </c>
      <c r="N116" s="109">
        <v>1</v>
      </c>
      <c r="O116" s="109">
        <v>0</v>
      </c>
    </row>
    <row r="117" spans="1:15" ht="17" x14ac:dyDescent="0.2">
      <c r="A117" s="108">
        <v>113</v>
      </c>
      <c r="B117" s="109" t="s">
        <v>22</v>
      </c>
      <c r="C117" s="109">
        <v>13</v>
      </c>
      <c r="D117" s="109" t="s">
        <v>24</v>
      </c>
      <c r="E117" s="109">
        <v>1306</v>
      </c>
      <c r="F117" s="109">
        <v>80.61</v>
      </c>
      <c r="G117" s="109">
        <v>8.1399999999999988</v>
      </c>
      <c r="H117" s="109">
        <v>3.32</v>
      </c>
      <c r="I117" s="109">
        <v>7.3800000000000097</v>
      </c>
      <c r="J117" s="109">
        <f t="shared" si="4"/>
        <v>99.45</v>
      </c>
      <c r="K117" s="109">
        <f t="shared" si="5"/>
        <v>36.276200052855827</v>
      </c>
      <c r="L117" s="109">
        <f t="shared" si="7"/>
        <v>135.72620005285583</v>
      </c>
      <c r="M117" s="109">
        <f t="shared" si="6"/>
        <v>22.079558009269107</v>
      </c>
      <c r="N117" s="109">
        <v>1</v>
      </c>
      <c r="O117" s="109">
        <v>0</v>
      </c>
    </row>
    <row r="118" spans="1:15" ht="17" x14ac:dyDescent="0.2">
      <c r="A118" s="108">
        <v>114</v>
      </c>
      <c r="B118" s="109" t="s">
        <v>22</v>
      </c>
      <c r="C118" s="109">
        <v>13</v>
      </c>
      <c r="D118" s="109" t="s">
        <v>24</v>
      </c>
      <c r="E118" s="109">
        <v>1307</v>
      </c>
      <c r="F118" s="109">
        <v>80.61</v>
      </c>
      <c r="G118" s="109">
        <v>8.1399999999999988</v>
      </c>
      <c r="H118" s="109">
        <v>3.32</v>
      </c>
      <c r="I118" s="109">
        <v>7.5100000000000051</v>
      </c>
      <c r="J118" s="109">
        <f t="shared" si="4"/>
        <v>99.58</v>
      </c>
      <c r="K118" s="109">
        <f t="shared" si="5"/>
        <v>36.323619922205964</v>
      </c>
      <c r="L118" s="109">
        <f t="shared" si="7"/>
        <v>135.90361992220596</v>
      </c>
      <c r="M118" s="109">
        <f t="shared" si="6"/>
        <v>22.108420176601484</v>
      </c>
      <c r="N118" s="109">
        <v>1</v>
      </c>
      <c r="O118" s="109">
        <v>0</v>
      </c>
    </row>
    <row r="119" spans="1:15" ht="17" x14ac:dyDescent="0.2">
      <c r="A119" s="108">
        <v>115</v>
      </c>
      <c r="B119" s="109" t="s">
        <v>22</v>
      </c>
      <c r="C119" s="109">
        <v>13</v>
      </c>
      <c r="D119" s="109" t="s">
        <v>23</v>
      </c>
      <c r="E119" s="109">
        <v>1308</v>
      </c>
      <c r="F119" s="109">
        <v>55.12</v>
      </c>
      <c r="G119" s="109">
        <v>5.81</v>
      </c>
      <c r="H119" s="109">
        <v>2.62</v>
      </c>
      <c r="I119" s="109">
        <v>5.769999999999996</v>
      </c>
      <c r="J119" s="109">
        <f t="shared" si="4"/>
        <v>69.319999999999993</v>
      </c>
      <c r="K119" s="109">
        <f t="shared" si="5"/>
        <v>25.285733410396837</v>
      </c>
      <c r="L119" s="109">
        <f t="shared" si="7"/>
        <v>94.605733410396823</v>
      </c>
      <c r="M119" s="109">
        <f t="shared" si="6"/>
        <v>15.390195688311053</v>
      </c>
      <c r="N119" s="109">
        <v>1</v>
      </c>
      <c r="O119" s="109">
        <v>0</v>
      </c>
    </row>
    <row r="120" spans="1:15" ht="17" x14ac:dyDescent="0.2">
      <c r="A120" s="108">
        <v>116</v>
      </c>
      <c r="B120" s="109" t="s">
        <v>22</v>
      </c>
      <c r="C120" s="109">
        <v>13</v>
      </c>
      <c r="D120" s="109" t="s">
        <v>23</v>
      </c>
      <c r="E120" s="109">
        <v>1309</v>
      </c>
      <c r="F120" s="109">
        <v>57.16</v>
      </c>
      <c r="G120" s="109">
        <v>5.55</v>
      </c>
      <c r="H120" s="109">
        <v>2.62</v>
      </c>
      <c r="I120" s="109">
        <v>5.6299999999999955</v>
      </c>
      <c r="J120" s="109">
        <f t="shared" si="4"/>
        <v>70.959999999999994</v>
      </c>
      <c r="K120" s="109">
        <f t="shared" si="5"/>
        <v>25.883953300660121</v>
      </c>
      <c r="L120" s="109">
        <f t="shared" si="7"/>
        <v>96.843953300660118</v>
      </c>
      <c r="M120" s="109">
        <f t="shared" si="6"/>
        <v>15.754303030042589</v>
      </c>
      <c r="N120" s="109">
        <v>1</v>
      </c>
      <c r="O120" s="109">
        <v>0</v>
      </c>
    </row>
    <row r="121" spans="1:15" ht="17" x14ac:dyDescent="0.2">
      <c r="A121" s="108">
        <v>117</v>
      </c>
      <c r="B121" s="109" t="s">
        <v>22</v>
      </c>
      <c r="C121" s="109">
        <v>14</v>
      </c>
      <c r="D121" s="109" t="s">
        <v>23</v>
      </c>
      <c r="E121" s="109">
        <v>1401</v>
      </c>
      <c r="F121" s="109">
        <v>57.15</v>
      </c>
      <c r="G121" s="109">
        <v>6.39</v>
      </c>
      <c r="H121" s="109">
        <v>2.62</v>
      </c>
      <c r="I121" s="109">
        <v>5.6700000000000017</v>
      </c>
      <c r="J121" s="109">
        <f t="shared" si="4"/>
        <v>71.83</v>
      </c>
      <c r="K121" s="109">
        <f t="shared" si="5"/>
        <v>26.201301657080279</v>
      </c>
      <c r="L121" s="109">
        <f t="shared" si="7"/>
        <v>98.031301657080277</v>
      </c>
      <c r="M121" s="109">
        <f t="shared" si="6"/>
        <v>15.947457534497735</v>
      </c>
      <c r="N121" s="109">
        <v>1</v>
      </c>
      <c r="O121" s="109">
        <v>0</v>
      </c>
    </row>
    <row r="122" spans="1:15" ht="17" x14ac:dyDescent="0.2">
      <c r="A122" s="108">
        <v>118</v>
      </c>
      <c r="B122" s="109" t="s">
        <v>22</v>
      </c>
      <c r="C122" s="109">
        <v>14</v>
      </c>
      <c r="D122" s="109" t="s">
        <v>23</v>
      </c>
      <c r="E122" s="109">
        <v>1402</v>
      </c>
      <c r="F122" s="109">
        <v>55.17</v>
      </c>
      <c r="G122" s="109">
        <v>6.57</v>
      </c>
      <c r="H122" s="109">
        <v>2.62</v>
      </c>
      <c r="I122" s="109">
        <v>5.8499999999999943</v>
      </c>
      <c r="J122" s="109">
        <f t="shared" si="4"/>
        <v>70.209999999999994</v>
      </c>
      <c r="K122" s="109">
        <f t="shared" si="5"/>
        <v>25.610377131332399</v>
      </c>
      <c r="L122" s="109">
        <f t="shared" si="7"/>
        <v>95.820377131332393</v>
      </c>
      <c r="M122" s="109">
        <f t="shared" si="6"/>
        <v>15.587790526201948</v>
      </c>
      <c r="N122" s="109">
        <v>1</v>
      </c>
      <c r="O122" s="109">
        <v>0</v>
      </c>
    </row>
    <row r="123" spans="1:15" ht="17" x14ac:dyDescent="0.2">
      <c r="A123" s="108">
        <v>119</v>
      </c>
      <c r="B123" s="109" t="s">
        <v>22</v>
      </c>
      <c r="C123" s="109">
        <v>14</v>
      </c>
      <c r="D123" s="109" t="s">
        <v>23</v>
      </c>
      <c r="E123" s="109">
        <v>1403</v>
      </c>
      <c r="F123" s="109">
        <v>57.15</v>
      </c>
      <c r="G123" s="109">
        <v>6.39</v>
      </c>
      <c r="H123" s="109">
        <v>2.62</v>
      </c>
      <c r="I123" s="109">
        <v>5.6700000000000017</v>
      </c>
      <c r="J123" s="109">
        <f t="shared" si="4"/>
        <v>71.83</v>
      </c>
      <c r="K123" s="109">
        <f t="shared" si="5"/>
        <v>26.201301657080279</v>
      </c>
      <c r="L123" s="109">
        <f t="shared" si="7"/>
        <v>98.031301657080277</v>
      </c>
      <c r="M123" s="109">
        <f t="shared" si="6"/>
        <v>15.947457534497735</v>
      </c>
      <c r="N123" s="109">
        <v>1</v>
      </c>
      <c r="O123" s="109">
        <v>0</v>
      </c>
    </row>
    <row r="124" spans="1:15" ht="17" x14ac:dyDescent="0.2">
      <c r="A124" s="108">
        <v>120</v>
      </c>
      <c r="B124" s="109" t="s">
        <v>22</v>
      </c>
      <c r="C124" s="109">
        <v>14</v>
      </c>
      <c r="D124" s="109" t="s">
        <v>24</v>
      </c>
      <c r="E124" s="109">
        <v>1404</v>
      </c>
      <c r="F124" s="109">
        <v>71.599999999999994</v>
      </c>
      <c r="G124" s="109">
        <v>9.76</v>
      </c>
      <c r="H124" s="109">
        <v>3.26</v>
      </c>
      <c r="I124" s="109">
        <v>7.1499999999999915</v>
      </c>
      <c r="J124" s="109">
        <f t="shared" si="4"/>
        <v>91.77</v>
      </c>
      <c r="K124" s="109">
        <f t="shared" si="5"/>
        <v>33.474780078939958</v>
      </c>
      <c r="L124" s="109">
        <f t="shared" si="7"/>
        <v>125.24478007893995</v>
      </c>
      <c r="M124" s="109">
        <f t="shared" si="6"/>
        <v>20.374469969940932</v>
      </c>
      <c r="N124" s="109">
        <v>1</v>
      </c>
      <c r="O124" s="109">
        <v>0</v>
      </c>
    </row>
    <row r="125" spans="1:15" ht="17" x14ac:dyDescent="0.2">
      <c r="A125" s="108">
        <v>121</v>
      </c>
      <c r="B125" s="109" t="s">
        <v>22</v>
      </c>
      <c r="C125" s="109">
        <v>14</v>
      </c>
      <c r="D125" s="109" t="s">
        <v>24</v>
      </c>
      <c r="E125" s="109">
        <v>1405</v>
      </c>
      <c r="F125" s="109">
        <v>79.67</v>
      </c>
      <c r="G125" s="109">
        <v>5.3800000000000008</v>
      </c>
      <c r="H125" s="109">
        <v>2.85</v>
      </c>
      <c r="I125" s="109">
        <v>7.2600000000000051</v>
      </c>
      <c r="J125" s="109">
        <f t="shared" si="4"/>
        <v>95.16</v>
      </c>
      <c r="K125" s="109">
        <f t="shared" si="5"/>
        <v>34.711344364301262</v>
      </c>
      <c r="L125" s="109">
        <f t="shared" si="7"/>
        <v>129.87134436430125</v>
      </c>
      <c r="M125" s="109">
        <f t="shared" si="6"/>
        <v>21.127106487300633</v>
      </c>
      <c r="N125" s="109">
        <v>1</v>
      </c>
      <c r="O125" s="109">
        <v>0</v>
      </c>
    </row>
    <row r="126" spans="1:15" ht="17" x14ac:dyDescent="0.2">
      <c r="A126" s="108">
        <v>122</v>
      </c>
      <c r="B126" s="109" t="s">
        <v>22</v>
      </c>
      <c r="C126" s="109">
        <v>14</v>
      </c>
      <c r="D126" s="109" t="s">
        <v>24</v>
      </c>
      <c r="E126" s="109">
        <v>1406</v>
      </c>
      <c r="F126" s="109">
        <v>80.61</v>
      </c>
      <c r="G126" s="109">
        <v>8.1399999999999988</v>
      </c>
      <c r="H126" s="109">
        <v>3.32</v>
      </c>
      <c r="I126" s="109">
        <v>7.3800000000000097</v>
      </c>
      <c r="J126" s="109">
        <f t="shared" si="4"/>
        <v>99.45</v>
      </c>
      <c r="K126" s="109">
        <f t="shared" si="5"/>
        <v>36.276200052855827</v>
      </c>
      <c r="L126" s="109">
        <f t="shared" si="7"/>
        <v>135.72620005285583</v>
      </c>
      <c r="M126" s="109">
        <f t="shared" si="6"/>
        <v>22.079558009269107</v>
      </c>
      <c r="N126" s="109">
        <v>1</v>
      </c>
      <c r="O126" s="109">
        <v>0</v>
      </c>
    </row>
    <row r="127" spans="1:15" ht="17" x14ac:dyDescent="0.2">
      <c r="A127" s="108">
        <v>123</v>
      </c>
      <c r="B127" s="109" t="s">
        <v>22</v>
      </c>
      <c r="C127" s="109">
        <v>14</v>
      </c>
      <c r="D127" s="109" t="s">
        <v>24</v>
      </c>
      <c r="E127" s="109">
        <v>1407</v>
      </c>
      <c r="F127" s="109">
        <v>80.61</v>
      </c>
      <c r="G127" s="109">
        <v>8.1399999999999988</v>
      </c>
      <c r="H127" s="109">
        <v>3.32</v>
      </c>
      <c r="I127" s="109">
        <v>7.5100000000000051</v>
      </c>
      <c r="J127" s="109">
        <f t="shared" si="4"/>
        <v>99.58</v>
      </c>
      <c r="K127" s="109">
        <f t="shared" si="5"/>
        <v>36.323619922205964</v>
      </c>
      <c r="L127" s="109">
        <f t="shared" si="7"/>
        <v>135.90361992220596</v>
      </c>
      <c r="M127" s="109">
        <f t="shared" si="6"/>
        <v>22.108420176601484</v>
      </c>
      <c r="N127" s="109">
        <v>1</v>
      </c>
      <c r="O127" s="109">
        <v>0</v>
      </c>
    </row>
    <row r="128" spans="1:15" ht="17" x14ac:dyDescent="0.2">
      <c r="A128" s="108">
        <v>124</v>
      </c>
      <c r="B128" s="109" t="s">
        <v>22</v>
      </c>
      <c r="C128" s="109">
        <v>14</v>
      </c>
      <c r="D128" s="109" t="s">
        <v>23</v>
      </c>
      <c r="E128" s="109">
        <v>1408</v>
      </c>
      <c r="F128" s="109">
        <v>55.12</v>
      </c>
      <c r="G128" s="109">
        <v>5.81</v>
      </c>
      <c r="H128" s="109">
        <v>2.62</v>
      </c>
      <c r="I128" s="109">
        <v>5.769999999999996</v>
      </c>
      <c r="J128" s="109">
        <f t="shared" si="4"/>
        <v>69.319999999999993</v>
      </c>
      <c r="K128" s="109">
        <f t="shared" si="5"/>
        <v>25.285733410396837</v>
      </c>
      <c r="L128" s="109">
        <f t="shared" si="7"/>
        <v>94.605733410396823</v>
      </c>
      <c r="M128" s="109">
        <f t="shared" si="6"/>
        <v>15.390195688311053</v>
      </c>
      <c r="N128" s="109">
        <v>1</v>
      </c>
      <c r="O128" s="109">
        <v>0</v>
      </c>
    </row>
    <row r="129" spans="1:15" ht="17" x14ac:dyDescent="0.2">
      <c r="A129" s="108">
        <v>125</v>
      </c>
      <c r="B129" s="109" t="s">
        <v>22</v>
      </c>
      <c r="C129" s="109">
        <v>14</v>
      </c>
      <c r="D129" s="109" t="s">
        <v>23</v>
      </c>
      <c r="E129" s="109">
        <v>1409</v>
      </c>
      <c r="F129" s="109">
        <v>57.16</v>
      </c>
      <c r="G129" s="109">
        <v>5.55</v>
      </c>
      <c r="H129" s="109">
        <v>2.62</v>
      </c>
      <c r="I129" s="109">
        <v>5.6299999999999955</v>
      </c>
      <c r="J129" s="109">
        <f t="shared" si="4"/>
        <v>70.959999999999994</v>
      </c>
      <c r="K129" s="109">
        <f t="shared" si="5"/>
        <v>25.883953300660121</v>
      </c>
      <c r="L129" s="109">
        <f t="shared" si="7"/>
        <v>96.843953300660118</v>
      </c>
      <c r="M129" s="109">
        <f t="shared" si="6"/>
        <v>15.754303030042589</v>
      </c>
      <c r="N129" s="109">
        <v>1</v>
      </c>
      <c r="O129" s="109">
        <v>0</v>
      </c>
    </row>
    <row r="130" spans="1:15" ht="17" x14ac:dyDescent="0.2">
      <c r="A130" s="108">
        <v>126</v>
      </c>
      <c r="B130" s="109" t="s">
        <v>22</v>
      </c>
      <c r="C130" s="109">
        <v>15</v>
      </c>
      <c r="D130" s="109" t="s">
        <v>23</v>
      </c>
      <c r="E130" s="109">
        <v>1501</v>
      </c>
      <c r="F130" s="109">
        <v>57.15</v>
      </c>
      <c r="G130" s="109">
        <v>6.39</v>
      </c>
      <c r="H130" s="109">
        <v>2.62</v>
      </c>
      <c r="I130" s="109">
        <v>5.6700000000000017</v>
      </c>
      <c r="J130" s="109">
        <f t="shared" si="4"/>
        <v>71.83</v>
      </c>
      <c r="K130" s="109">
        <f t="shared" si="5"/>
        <v>26.201301657080279</v>
      </c>
      <c r="L130" s="109">
        <f t="shared" si="7"/>
        <v>98.031301657080277</v>
      </c>
      <c r="M130" s="109">
        <f t="shared" si="6"/>
        <v>15.947457534497735</v>
      </c>
      <c r="N130" s="109">
        <v>1</v>
      </c>
      <c r="O130" s="109">
        <v>0</v>
      </c>
    </row>
    <row r="131" spans="1:15" ht="17" x14ac:dyDescent="0.2">
      <c r="A131" s="108">
        <v>127</v>
      </c>
      <c r="B131" s="109" t="s">
        <v>22</v>
      </c>
      <c r="C131" s="109">
        <v>15</v>
      </c>
      <c r="D131" s="109" t="s">
        <v>23</v>
      </c>
      <c r="E131" s="109">
        <v>1502</v>
      </c>
      <c r="F131" s="109">
        <v>55.17</v>
      </c>
      <c r="G131" s="109">
        <v>6.57</v>
      </c>
      <c r="H131" s="109">
        <v>2.62</v>
      </c>
      <c r="I131" s="109">
        <v>5.8499999999999943</v>
      </c>
      <c r="J131" s="109">
        <f t="shared" si="4"/>
        <v>70.209999999999994</v>
      </c>
      <c r="K131" s="109">
        <f t="shared" si="5"/>
        <v>25.610377131332399</v>
      </c>
      <c r="L131" s="109">
        <f t="shared" si="7"/>
        <v>95.820377131332393</v>
      </c>
      <c r="M131" s="109">
        <f t="shared" si="6"/>
        <v>15.587790526201948</v>
      </c>
      <c r="N131" s="109">
        <v>1</v>
      </c>
      <c r="O131" s="109">
        <v>0</v>
      </c>
    </row>
    <row r="132" spans="1:15" ht="17" x14ac:dyDescent="0.2">
      <c r="A132" s="108">
        <v>128</v>
      </c>
      <c r="B132" s="109" t="s">
        <v>22</v>
      </c>
      <c r="C132" s="109">
        <v>15</v>
      </c>
      <c r="D132" s="109" t="s">
        <v>23</v>
      </c>
      <c r="E132" s="109">
        <v>1503</v>
      </c>
      <c r="F132" s="109">
        <v>57.15</v>
      </c>
      <c r="G132" s="109">
        <v>6.39</v>
      </c>
      <c r="H132" s="109">
        <v>2.62</v>
      </c>
      <c r="I132" s="109">
        <v>5.6700000000000017</v>
      </c>
      <c r="J132" s="109">
        <f t="shared" si="4"/>
        <v>71.83</v>
      </c>
      <c r="K132" s="109">
        <f t="shared" si="5"/>
        <v>26.201301657080279</v>
      </c>
      <c r="L132" s="109">
        <f t="shared" si="7"/>
        <v>98.031301657080277</v>
      </c>
      <c r="M132" s="109">
        <f t="shared" si="6"/>
        <v>15.947457534497735</v>
      </c>
      <c r="N132" s="109">
        <v>1</v>
      </c>
      <c r="O132" s="109">
        <v>0</v>
      </c>
    </row>
    <row r="133" spans="1:15" ht="17" x14ac:dyDescent="0.2">
      <c r="A133" s="108">
        <v>129</v>
      </c>
      <c r="B133" s="109" t="s">
        <v>22</v>
      </c>
      <c r="C133" s="109">
        <v>15</v>
      </c>
      <c r="D133" s="109" t="s">
        <v>24</v>
      </c>
      <c r="E133" s="109">
        <v>1504</v>
      </c>
      <c r="F133" s="109">
        <v>71.599999999999994</v>
      </c>
      <c r="G133" s="109">
        <v>9.76</v>
      </c>
      <c r="H133" s="109">
        <v>3.26</v>
      </c>
      <c r="I133" s="109">
        <v>7.1499999999999915</v>
      </c>
      <c r="J133" s="109">
        <f t="shared" ref="J133:J174" si="8">F133+G133+H133+I133</f>
        <v>91.77</v>
      </c>
      <c r="K133" s="109">
        <f t="shared" ref="K133:K174" si="9">J133/13962.51*5093.08</f>
        <v>33.474780078939958</v>
      </c>
      <c r="L133" s="109">
        <f t="shared" si="7"/>
        <v>125.24478007893995</v>
      </c>
      <c r="M133" s="109">
        <f t="shared" ref="M133:M174" si="10">J133/13962.51*3099.91</f>
        <v>20.374469969940932</v>
      </c>
      <c r="N133" s="109">
        <v>1</v>
      </c>
      <c r="O133" s="109">
        <v>0</v>
      </c>
    </row>
    <row r="134" spans="1:15" ht="17" x14ac:dyDescent="0.2">
      <c r="A134" s="108">
        <v>130</v>
      </c>
      <c r="B134" s="109" t="s">
        <v>22</v>
      </c>
      <c r="C134" s="109">
        <v>15</v>
      </c>
      <c r="D134" s="109" t="s">
        <v>24</v>
      </c>
      <c r="E134" s="109">
        <v>1505</v>
      </c>
      <c r="F134" s="109">
        <v>79.67</v>
      </c>
      <c r="G134" s="109">
        <v>5.3800000000000008</v>
      </c>
      <c r="H134" s="109">
        <v>2.85</v>
      </c>
      <c r="I134" s="109">
        <v>7.2600000000000051</v>
      </c>
      <c r="J134" s="109">
        <f t="shared" si="8"/>
        <v>95.16</v>
      </c>
      <c r="K134" s="109">
        <f t="shared" si="9"/>
        <v>34.711344364301262</v>
      </c>
      <c r="L134" s="109">
        <f t="shared" ref="L134:L174" si="11">J134+K134</f>
        <v>129.87134436430125</v>
      </c>
      <c r="M134" s="109">
        <f t="shared" si="10"/>
        <v>21.127106487300633</v>
      </c>
      <c r="N134" s="109">
        <v>1</v>
      </c>
      <c r="O134" s="109">
        <v>0</v>
      </c>
    </row>
    <row r="135" spans="1:15" ht="17" x14ac:dyDescent="0.2">
      <c r="A135" s="108">
        <v>131</v>
      </c>
      <c r="B135" s="109" t="s">
        <v>22</v>
      </c>
      <c r="C135" s="109">
        <v>15</v>
      </c>
      <c r="D135" s="109" t="s">
        <v>24</v>
      </c>
      <c r="E135" s="109">
        <v>1506</v>
      </c>
      <c r="F135" s="109">
        <v>80.61</v>
      </c>
      <c r="G135" s="109">
        <v>8.1399999999999988</v>
      </c>
      <c r="H135" s="109">
        <v>3.32</v>
      </c>
      <c r="I135" s="109">
        <v>7.3800000000000097</v>
      </c>
      <c r="J135" s="109">
        <f t="shared" si="8"/>
        <v>99.45</v>
      </c>
      <c r="K135" s="109">
        <f t="shared" si="9"/>
        <v>36.276200052855827</v>
      </c>
      <c r="L135" s="109">
        <f t="shared" si="11"/>
        <v>135.72620005285583</v>
      </c>
      <c r="M135" s="109">
        <f t="shared" si="10"/>
        <v>22.079558009269107</v>
      </c>
      <c r="N135" s="109">
        <v>1</v>
      </c>
      <c r="O135" s="109">
        <v>0</v>
      </c>
    </row>
    <row r="136" spans="1:15" ht="17" x14ac:dyDescent="0.2">
      <c r="A136" s="108">
        <v>132</v>
      </c>
      <c r="B136" s="109" t="s">
        <v>22</v>
      </c>
      <c r="C136" s="109">
        <v>15</v>
      </c>
      <c r="D136" s="109" t="s">
        <v>24</v>
      </c>
      <c r="E136" s="109">
        <v>1507</v>
      </c>
      <c r="F136" s="109">
        <v>80.61</v>
      </c>
      <c r="G136" s="109">
        <v>8.1399999999999988</v>
      </c>
      <c r="H136" s="109">
        <v>3.32</v>
      </c>
      <c r="I136" s="109">
        <v>7.5100000000000051</v>
      </c>
      <c r="J136" s="109">
        <f t="shared" si="8"/>
        <v>99.58</v>
      </c>
      <c r="K136" s="109">
        <f t="shared" si="9"/>
        <v>36.323619922205964</v>
      </c>
      <c r="L136" s="109">
        <f t="shared" si="11"/>
        <v>135.90361992220596</v>
      </c>
      <c r="M136" s="109">
        <f t="shared" si="10"/>
        <v>22.108420176601484</v>
      </c>
      <c r="N136" s="109">
        <v>1</v>
      </c>
      <c r="O136" s="109">
        <v>0</v>
      </c>
    </row>
    <row r="137" spans="1:15" ht="17" x14ac:dyDescent="0.2">
      <c r="A137" s="108">
        <v>133</v>
      </c>
      <c r="B137" s="109" t="s">
        <v>22</v>
      </c>
      <c r="C137" s="109">
        <v>15</v>
      </c>
      <c r="D137" s="109" t="s">
        <v>23</v>
      </c>
      <c r="E137" s="109">
        <v>1508</v>
      </c>
      <c r="F137" s="109">
        <v>55.12</v>
      </c>
      <c r="G137" s="109">
        <v>5.81</v>
      </c>
      <c r="H137" s="109">
        <v>2.62</v>
      </c>
      <c r="I137" s="109">
        <v>5.769999999999996</v>
      </c>
      <c r="J137" s="109">
        <f t="shared" si="8"/>
        <v>69.319999999999993</v>
      </c>
      <c r="K137" s="109">
        <f t="shared" si="9"/>
        <v>25.285733410396837</v>
      </c>
      <c r="L137" s="109">
        <f t="shared" si="11"/>
        <v>94.605733410396823</v>
      </c>
      <c r="M137" s="109">
        <f t="shared" si="10"/>
        <v>15.390195688311053</v>
      </c>
      <c r="N137" s="109">
        <v>1</v>
      </c>
      <c r="O137" s="109">
        <v>0</v>
      </c>
    </row>
    <row r="138" spans="1:15" ht="17" x14ac:dyDescent="0.2">
      <c r="A138" s="108">
        <v>134</v>
      </c>
      <c r="B138" s="109" t="s">
        <v>22</v>
      </c>
      <c r="C138" s="109">
        <v>15</v>
      </c>
      <c r="D138" s="109" t="s">
        <v>23</v>
      </c>
      <c r="E138" s="109">
        <v>1509</v>
      </c>
      <c r="F138" s="109">
        <v>57.16</v>
      </c>
      <c r="G138" s="109">
        <v>5.55</v>
      </c>
      <c r="H138" s="109">
        <v>2.62</v>
      </c>
      <c r="I138" s="109">
        <v>5.6299999999999955</v>
      </c>
      <c r="J138" s="109">
        <f t="shared" si="8"/>
        <v>70.959999999999994</v>
      </c>
      <c r="K138" s="109">
        <f t="shared" si="9"/>
        <v>25.883953300660121</v>
      </c>
      <c r="L138" s="109">
        <f t="shared" si="11"/>
        <v>96.843953300660118</v>
      </c>
      <c r="M138" s="109">
        <f t="shared" si="10"/>
        <v>15.754303030042589</v>
      </c>
      <c r="N138" s="109">
        <v>1</v>
      </c>
      <c r="O138" s="109">
        <v>0</v>
      </c>
    </row>
    <row r="139" spans="1:15" ht="17" x14ac:dyDescent="0.2">
      <c r="A139" s="108">
        <v>135</v>
      </c>
      <c r="B139" s="109" t="s">
        <v>22</v>
      </c>
      <c r="C139" s="109">
        <v>16</v>
      </c>
      <c r="D139" s="109" t="s">
        <v>23</v>
      </c>
      <c r="E139" s="109">
        <v>1601</v>
      </c>
      <c r="F139" s="109">
        <v>57.15</v>
      </c>
      <c r="G139" s="109">
        <v>6.39</v>
      </c>
      <c r="H139" s="109">
        <v>2.62</v>
      </c>
      <c r="I139" s="109">
        <v>5.6700000000000017</v>
      </c>
      <c r="J139" s="109">
        <f t="shared" si="8"/>
        <v>71.83</v>
      </c>
      <c r="K139" s="109">
        <f t="shared" si="9"/>
        <v>26.201301657080279</v>
      </c>
      <c r="L139" s="109">
        <f t="shared" si="11"/>
        <v>98.031301657080277</v>
      </c>
      <c r="M139" s="109">
        <f t="shared" si="10"/>
        <v>15.947457534497735</v>
      </c>
      <c r="N139" s="109">
        <v>1</v>
      </c>
      <c r="O139" s="109">
        <v>0</v>
      </c>
    </row>
    <row r="140" spans="1:15" ht="17" x14ac:dyDescent="0.2">
      <c r="A140" s="108">
        <v>136</v>
      </c>
      <c r="B140" s="109" t="s">
        <v>22</v>
      </c>
      <c r="C140" s="109">
        <v>16</v>
      </c>
      <c r="D140" s="109" t="s">
        <v>23</v>
      </c>
      <c r="E140" s="109">
        <v>1602</v>
      </c>
      <c r="F140" s="109">
        <v>55.17</v>
      </c>
      <c r="G140" s="109">
        <v>6.57</v>
      </c>
      <c r="H140" s="109">
        <v>2.62</v>
      </c>
      <c r="I140" s="109">
        <v>5.8499999999999943</v>
      </c>
      <c r="J140" s="109">
        <f t="shared" si="8"/>
        <v>70.209999999999994</v>
      </c>
      <c r="K140" s="109">
        <f t="shared" si="9"/>
        <v>25.610377131332399</v>
      </c>
      <c r="L140" s="109">
        <f t="shared" si="11"/>
        <v>95.820377131332393</v>
      </c>
      <c r="M140" s="109">
        <f t="shared" si="10"/>
        <v>15.587790526201948</v>
      </c>
      <c r="N140" s="109">
        <v>1</v>
      </c>
      <c r="O140" s="109">
        <v>0</v>
      </c>
    </row>
    <row r="141" spans="1:15" ht="17" x14ac:dyDescent="0.2">
      <c r="A141" s="108">
        <v>137</v>
      </c>
      <c r="B141" s="109" t="s">
        <v>22</v>
      </c>
      <c r="C141" s="109">
        <v>16</v>
      </c>
      <c r="D141" s="109" t="s">
        <v>23</v>
      </c>
      <c r="E141" s="109">
        <v>1603</v>
      </c>
      <c r="F141" s="109">
        <v>57.15</v>
      </c>
      <c r="G141" s="109">
        <v>6.39</v>
      </c>
      <c r="H141" s="109">
        <v>2.62</v>
      </c>
      <c r="I141" s="109">
        <v>5.6700000000000017</v>
      </c>
      <c r="J141" s="109">
        <f t="shared" si="8"/>
        <v>71.83</v>
      </c>
      <c r="K141" s="109">
        <f t="shared" si="9"/>
        <v>26.201301657080279</v>
      </c>
      <c r="L141" s="109">
        <f t="shared" si="11"/>
        <v>98.031301657080277</v>
      </c>
      <c r="M141" s="109">
        <f t="shared" si="10"/>
        <v>15.947457534497735</v>
      </c>
      <c r="N141" s="109">
        <v>1</v>
      </c>
      <c r="O141" s="109">
        <v>0</v>
      </c>
    </row>
    <row r="142" spans="1:15" ht="17" x14ac:dyDescent="0.2">
      <c r="A142" s="108">
        <v>138</v>
      </c>
      <c r="B142" s="109" t="s">
        <v>22</v>
      </c>
      <c r="C142" s="109">
        <v>16</v>
      </c>
      <c r="D142" s="109" t="s">
        <v>24</v>
      </c>
      <c r="E142" s="109">
        <v>1604</v>
      </c>
      <c r="F142" s="109">
        <v>71.599999999999994</v>
      </c>
      <c r="G142" s="109">
        <v>9.76</v>
      </c>
      <c r="H142" s="109">
        <v>3.26</v>
      </c>
      <c r="I142" s="109">
        <v>7.1499999999999915</v>
      </c>
      <c r="J142" s="109">
        <f t="shared" si="8"/>
        <v>91.77</v>
      </c>
      <c r="K142" s="109">
        <f t="shared" si="9"/>
        <v>33.474780078939958</v>
      </c>
      <c r="L142" s="109">
        <f t="shared" si="11"/>
        <v>125.24478007893995</v>
      </c>
      <c r="M142" s="109">
        <f t="shared" si="10"/>
        <v>20.374469969940932</v>
      </c>
      <c r="N142" s="109">
        <v>1</v>
      </c>
      <c r="O142" s="109">
        <v>0</v>
      </c>
    </row>
    <row r="143" spans="1:15" ht="17" x14ac:dyDescent="0.2">
      <c r="A143" s="108">
        <v>139</v>
      </c>
      <c r="B143" s="109" t="s">
        <v>22</v>
      </c>
      <c r="C143" s="109">
        <v>16</v>
      </c>
      <c r="D143" s="109" t="s">
        <v>24</v>
      </c>
      <c r="E143" s="109">
        <v>1605</v>
      </c>
      <c r="F143" s="109">
        <v>79.67</v>
      </c>
      <c r="G143" s="109">
        <v>5.3800000000000008</v>
      </c>
      <c r="H143" s="109">
        <v>2.85</v>
      </c>
      <c r="I143" s="109">
        <v>7.2600000000000051</v>
      </c>
      <c r="J143" s="109">
        <f t="shared" si="8"/>
        <v>95.16</v>
      </c>
      <c r="K143" s="109">
        <f t="shared" si="9"/>
        <v>34.711344364301262</v>
      </c>
      <c r="L143" s="109">
        <f t="shared" si="11"/>
        <v>129.87134436430125</v>
      </c>
      <c r="M143" s="109">
        <f t="shared" si="10"/>
        <v>21.127106487300633</v>
      </c>
      <c r="N143" s="109">
        <v>1</v>
      </c>
      <c r="O143" s="109">
        <v>0</v>
      </c>
    </row>
    <row r="144" spans="1:15" ht="17" x14ac:dyDescent="0.2">
      <c r="A144" s="108">
        <v>140</v>
      </c>
      <c r="B144" s="109" t="s">
        <v>22</v>
      </c>
      <c r="C144" s="109">
        <v>16</v>
      </c>
      <c r="D144" s="109" t="s">
        <v>24</v>
      </c>
      <c r="E144" s="109">
        <v>1606</v>
      </c>
      <c r="F144" s="109">
        <v>80.61</v>
      </c>
      <c r="G144" s="109">
        <v>8.1399999999999988</v>
      </c>
      <c r="H144" s="109">
        <v>3.32</v>
      </c>
      <c r="I144" s="109">
        <v>7.3800000000000097</v>
      </c>
      <c r="J144" s="109">
        <f t="shared" si="8"/>
        <v>99.45</v>
      </c>
      <c r="K144" s="109">
        <f t="shared" si="9"/>
        <v>36.276200052855827</v>
      </c>
      <c r="L144" s="109">
        <f t="shared" si="11"/>
        <v>135.72620005285583</v>
      </c>
      <c r="M144" s="109">
        <f t="shared" si="10"/>
        <v>22.079558009269107</v>
      </c>
      <c r="N144" s="109">
        <v>1</v>
      </c>
      <c r="O144" s="109">
        <v>0</v>
      </c>
    </row>
    <row r="145" spans="1:15" ht="17" x14ac:dyDescent="0.2">
      <c r="A145" s="108">
        <v>141</v>
      </c>
      <c r="B145" s="109" t="s">
        <v>22</v>
      </c>
      <c r="C145" s="109">
        <v>16</v>
      </c>
      <c r="D145" s="109" t="s">
        <v>24</v>
      </c>
      <c r="E145" s="109">
        <v>1607</v>
      </c>
      <c r="F145" s="109">
        <v>80.61</v>
      </c>
      <c r="G145" s="109">
        <v>8.1399999999999988</v>
      </c>
      <c r="H145" s="109">
        <v>3.32</v>
      </c>
      <c r="I145" s="109">
        <v>7.5100000000000051</v>
      </c>
      <c r="J145" s="109">
        <f t="shared" si="8"/>
        <v>99.58</v>
      </c>
      <c r="K145" s="109">
        <f t="shared" si="9"/>
        <v>36.323619922205964</v>
      </c>
      <c r="L145" s="109">
        <f t="shared" si="11"/>
        <v>135.90361992220596</v>
      </c>
      <c r="M145" s="109">
        <f t="shared" si="10"/>
        <v>22.108420176601484</v>
      </c>
      <c r="N145" s="109">
        <v>1</v>
      </c>
      <c r="O145" s="109">
        <v>0</v>
      </c>
    </row>
    <row r="146" spans="1:15" ht="17" x14ac:dyDescent="0.2">
      <c r="A146" s="108">
        <v>142</v>
      </c>
      <c r="B146" s="109" t="s">
        <v>22</v>
      </c>
      <c r="C146" s="109">
        <v>16</v>
      </c>
      <c r="D146" s="109" t="s">
        <v>23</v>
      </c>
      <c r="E146" s="109">
        <v>1608</v>
      </c>
      <c r="F146" s="109">
        <v>55.12</v>
      </c>
      <c r="G146" s="109">
        <v>5.81</v>
      </c>
      <c r="H146" s="109">
        <v>2.62</v>
      </c>
      <c r="I146" s="109">
        <v>5.769999999999996</v>
      </c>
      <c r="J146" s="109">
        <f t="shared" si="8"/>
        <v>69.319999999999993</v>
      </c>
      <c r="K146" s="109">
        <f t="shared" si="9"/>
        <v>25.285733410396837</v>
      </c>
      <c r="L146" s="109">
        <f t="shared" si="11"/>
        <v>94.605733410396823</v>
      </c>
      <c r="M146" s="109">
        <f t="shared" si="10"/>
        <v>15.390195688311053</v>
      </c>
      <c r="N146" s="109">
        <v>1</v>
      </c>
      <c r="O146" s="109">
        <v>0</v>
      </c>
    </row>
    <row r="147" spans="1:15" ht="17" x14ac:dyDescent="0.2">
      <c r="A147" s="108">
        <v>143</v>
      </c>
      <c r="B147" s="109" t="s">
        <v>22</v>
      </c>
      <c r="C147" s="109">
        <v>16</v>
      </c>
      <c r="D147" s="109" t="s">
        <v>23</v>
      </c>
      <c r="E147" s="109">
        <v>1609</v>
      </c>
      <c r="F147" s="109">
        <v>57.16</v>
      </c>
      <c r="G147" s="109">
        <v>5.55</v>
      </c>
      <c r="H147" s="109">
        <v>2.62</v>
      </c>
      <c r="I147" s="109">
        <v>5.6299999999999955</v>
      </c>
      <c r="J147" s="109">
        <f t="shared" si="8"/>
        <v>70.959999999999994</v>
      </c>
      <c r="K147" s="109">
        <f t="shared" si="9"/>
        <v>25.883953300660121</v>
      </c>
      <c r="L147" s="109">
        <f t="shared" si="11"/>
        <v>96.843953300660118</v>
      </c>
      <c r="M147" s="109">
        <f t="shared" si="10"/>
        <v>15.754303030042589</v>
      </c>
      <c r="N147" s="109">
        <v>1</v>
      </c>
      <c r="O147" s="109">
        <v>0</v>
      </c>
    </row>
    <row r="148" spans="1:15" ht="17" x14ac:dyDescent="0.2">
      <c r="A148" s="108">
        <v>144</v>
      </c>
      <c r="B148" s="109" t="s">
        <v>22</v>
      </c>
      <c r="C148" s="109">
        <v>17</v>
      </c>
      <c r="D148" s="109" t="s">
        <v>23</v>
      </c>
      <c r="E148" s="109">
        <v>1701</v>
      </c>
      <c r="F148" s="109">
        <v>57.15</v>
      </c>
      <c r="G148" s="109">
        <v>6.39</v>
      </c>
      <c r="H148" s="109">
        <v>2.62</v>
      </c>
      <c r="I148" s="109">
        <v>5.6700000000000017</v>
      </c>
      <c r="J148" s="109">
        <f t="shared" si="8"/>
        <v>71.83</v>
      </c>
      <c r="K148" s="109">
        <f t="shared" si="9"/>
        <v>26.201301657080279</v>
      </c>
      <c r="L148" s="109">
        <f t="shared" si="11"/>
        <v>98.031301657080277</v>
      </c>
      <c r="M148" s="109">
        <f t="shared" si="10"/>
        <v>15.947457534497735</v>
      </c>
      <c r="N148" s="109">
        <v>1</v>
      </c>
      <c r="O148" s="109">
        <v>0</v>
      </c>
    </row>
    <row r="149" spans="1:15" ht="17" x14ac:dyDescent="0.2">
      <c r="A149" s="108">
        <v>145</v>
      </c>
      <c r="B149" s="109" t="s">
        <v>22</v>
      </c>
      <c r="C149" s="109">
        <v>17</v>
      </c>
      <c r="D149" s="109" t="s">
        <v>23</v>
      </c>
      <c r="E149" s="109">
        <v>1702</v>
      </c>
      <c r="F149" s="109">
        <v>55.17</v>
      </c>
      <c r="G149" s="109">
        <v>6.57</v>
      </c>
      <c r="H149" s="109">
        <v>2.62</v>
      </c>
      <c r="I149" s="109">
        <v>5.8499999999999943</v>
      </c>
      <c r="J149" s="109">
        <f t="shared" si="8"/>
        <v>70.209999999999994</v>
      </c>
      <c r="K149" s="109">
        <f t="shared" si="9"/>
        <v>25.610377131332399</v>
      </c>
      <c r="L149" s="109">
        <f t="shared" si="11"/>
        <v>95.820377131332393</v>
      </c>
      <c r="M149" s="109">
        <f t="shared" si="10"/>
        <v>15.587790526201948</v>
      </c>
      <c r="N149" s="109">
        <v>1</v>
      </c>
      <c r="O149" s="109">
        <v>0</v>
      </c>
    </row>
    <row r="150" spans="1:15" ht="17" x14ac:dyDescent="0.2">
      <c r="A150" s="108">
        <v>146</v>
      </c>
      <c r="B150" s="109" t="s">
        <v>22</v>
      </c>
      <c r="C150" s="109">
        <v>17</v>
      </c>
      <c r="D150" s="109" t="s">
        <v>23</v>
      </c>
      <c r="E150" s="109">
        <v>1703</v>
      </c>
      <c r="F150" s="109">
        <v>57.15</v>
      </c>
      <c r="G150" s="109">
        <v>6.39</v>
      </c>
      <c r="H150" s="109">
        <v>2.62</v>
      </c>
      <c r="I150" s="109">
        <v>5.6700000000000017</v>
      </c>
      <c r="J150" s="109">
        <f t="shared" si="8"/>
        <v>71.83</v>
      </c>
      <c r="K150" s="109">
        <f t="shared" si="9"/>
        <v>26.201301657080279</v>
      </c>
      <c r="L150" s="109">
        <f t="shared" si="11"/>
        <v>98.031301657080277</v>
      </c>
      <c r="M150" s="109">
        <f t="shared" si="10"/>
        <v>15.947457534497735</v>
      </c>
      <c r="N150" s="109">
        <v>1</v>
      </c>
      <c r="O150" s="109">
        <v>0</v>
      </c>
    </row>
    <row r="151" spans="1:15" ht="17" x14ac:dyDescent="0.2">
      <c r="A151" s="108">
        <v>147</v>
      </c>
      <c r="B151" s="109" t="s">
        <v>22</v>
      </c>
      <c r="C151" s="109">
        <v>17</v>
      </c>
      <c r="D151" s="109" t="s">
        <v>24</v>
      </c>
      <c r="E151" s="109">
        <v>1704</v>
      </c>
      <c r="F151" s="109">
        <v>71.599999999999994</v>
      </c>
      <c r="G151" s="109">
        <v>9.76</v>
      </c>
      <c r="H151" s="109">
        <v>3.26</v>
      </c>
      <c r="I151" s="109">
        <v>7.1499999999999915</v>
      </c>
      <c r="J151" s="109">
        <f t="shared" si="8"/>
        <v>91.77</v>
      </c>
      <c r="K151" s="109">
        <f t="shared" si="9"/>
        <v>33.474780078939958</v>
      </c>
      <c r="L151" s="109">
        <f t="shared" si="11"/>
        <v>125.24478007893995</v>
      </c>
      <c r="M151" s="109">
        <f t="shared" si="10"/>
        <v>20.374469969940932</v>
      </c>
      <c r="N151" s="109">
        <v>1</v>
      </c>
      <c r="O151" s="109">
        <v>0</v>
      </c>
    </row>
    <row r="152" spans="1:15" ht="17" x14ac:dyDescent="0.2">
      <c r="A152" s="108">
        <v>148</v>
      </c>
      <c r="B152" s="109" t="s">
        <v>22</v>
      </c>
      <c r="C152" s="109">
        <v>17</v>
      </c>
      <c r="D152" s="109" t="s">
        <v>24</v>
      </c>
      <c r="E152" s="109">
        <v>1705</v>
      </c>
      <c r="F152" s="109">
        <v>79.67</v>
      </c>
      <c r="G152" s="109">
        <v>5.3800000000000008</v>
      </c>
      <c r="H152" s="109">
        <v>2.85</v>
      </c>
      <c r="I152" s="109">
        <v>7.2600000000000051</v>
      </c>
      <c r="J152" s="109">
        <f t="shared" si="8"/>
        <v>95.16</v>
      </c>
      <c r="K152" s="109">
        <f t="shared" si="9"/>
        <v>34.711344364301262</v>
      </c>
      <c r="L152" s="109">
        <f t="shared" si="11"/>
        <v>129.87134436430125</v>
      </c>
      <c r="M152" s="109">
        <f t="shared" si="10"/>
        <v>21.127106487300633</v>
      </c>
      <c r="N152" s="109">
        <v>1</v>
      </c>
      <c r="O152" s="109">
        <v>0</v>
      </c>
    </row>
    <row r="153" spans="1:15" ht="17" x14ac:dyDescent="0.2">
      <c r="A153" s="108">
        <v>149</v>
      </c>
      <c r="B153" s="109" t="s">
        <v>22</v>
      </c>
      <c r="C153" s="109">
        <v>17</v>
      </c>
      <c r="D153" s="109" t="s">
        <v>24</v>
      </c>
      <c r="E153" s="109">
        <v>1706</v>
      </c>
      <c r="F153" s="109">
        <v>80.61</v>
      </c>
      <c r="G153" s="109">
        <v>8.1399999999999988</v>
      </c>
      <c r="H153" s="109">
        <v>3.32</v>
      </c>
      <c r="I153" s="109">
        <v>7.3800000000000097</v>
      </c>
      <c r="J153" s="109">
        <f t="shared" si="8"/>
        <v>99.45</v>
      </c>
      <c r="K153" s="109">
        <f t="shared" si="9"/>
        <v>36.276200052855827</v>
      </c>
      <c r="L153" s="109">
        <f t="shared" si="11"/>
        <v>135.72620005285583</v>
      </c>
      <c r="M153" s="109">
        <f t="shared" si="10"/>
        <v>22.079558009269107</v>
      </c>
      <c r="N153" s="109">
        <v>1</v>
      </c>
      <c r="O153" s="109">
        <v>0</v>
      </c>
    </row>
    <row r="154" spans="1:15" ht="17" x14ac:dyDescent="0.2">
      <c r="A154" s="108">
        <v>150</v>
      </c>
      <c r="B154" s="109" t="s">
        <v>22</v>
      </c>
      <c r="C154" s="109">
        <v>17</v>
      </c>
      <c r="D154" s="109" t="s">
        <v>24</v>
      </c>
      <c r="E154" s="109">
        <v>1707</v>
      </c>
      <c r="F154" s="109">
        <v>80.61</v>
      </c>
      <c r="G154" s="109">
        <v>8.1399999999999988</v>
      </c>
      <c r="H154" s="109">
        <v>3.32</v>
      </c>
      <c r="I154" s="109">
        <v>7.5100000000000051</v>
      </c>
      <c r="J154" s="109">
        <f t="shared" si="8"/>
        <v>99.58</v>
      </c>
      <c r="K154" s="109">
        <f t="shared" si="9"/>
        <v>36.323619922205964</v>
      </c>
      <c r="L154" s="109">
        <f t="shared" si="11"/>
        <v>135.90361992220596</v>
      </c>
      <c r="M154" s="109">
        <f t="shared" si="10"/>
        <v>22.108420176601484</v>
      </c>
      <c r="N154" s="109">
        <v>1</v>
      </c>
      <c r="O154" s="109">
        <v>0</v>
      </c>
    </row>
    <row r="155" spans="1:15" ht="17" x14ac:dyDescent="0.2">
      <c r="A155" s="108">
        <v>151</v>
      </c>
      <c r="B155" s="109" t="s">
        <v>22</v>
      </c>
      <c r="C155" s="109">
        <v>17</v>
      </c>
      <c r="D155" s="109" t="s">
        <v>23</v>
      </c>
      <c r="E155" s="109">
        <v>1708</v>
      </c>
      <c r="F155" s="109">
        <v>55.12</v>
      </c>
      <c r="G155" s="109">
        <v>5.81</v>
      </c>
      <c r="H155" s="109">
        <v>2.62</v>
      </c>
      <c r="I155" s="109">
        <v>5.769999999999996</v>
      </c>
      <c r="J155" s="109">
        <f t="shared" si="8"/>
        <v>69.319999999999993</v>
      </c>
      <c r="K155" s="109">
        <f t="shared" si="9"/>
        <v>25.285733410396837</v>
      </c>
      <c r="L155" s="109">
        <f t="shared" si="11"/>
        <v>94.605733410396823</v>
      </c>
      <c r="M155" s="109">
        <f t="shared" si="10"/>
        <v>15.390195688311053</v>
      </c>
      <c r="N155" s="109">
        <v>1</v>
      </c>
      <c r="O155" s="109">
        <v>0</v>
      </c>
    </row>
    <row r="156" spans="1:15" ht="17" x14ac:dyDescent="0.2">
      <c r="A156" s="108">
        <v>152</v>
      </c>
      <c r="B156" s="109" t="s">
        <v>22</v>
      </c>
      <c r="C156" s="109">
        <v>17</v>
      </c>
      <c r="D156" s="109" t="s">
        <v>23</v>
      </c>
      <c r="E156" s="109">
        <v>1709</v>
      </c>
      <c r="F156" s="109">
        <v>57.16</v>
      </c>
      <c r="G156" s="109">
        <v>5.55</v>
      </c>
      <c r="H156" s="109">
        <v>2.62</v>
      </c>
      <c r="I156" s="109">
        <v>5.6299999999999955</v>
      </c>
      <c r="J156" s="109">
        <f t="shared" si="8"/>
        <v>70.959999999999994</v>
      </c>
      <c r="K156" s="109">
        <f t="shared" si="9"/>
        <v>25.883953300660121</v>
      </c>
      <c r="L156" s="109">
        <f t="shared" si="11"/>
        <v>96.843953300660118</v>
      </c>
      <c r="M156" s="109">
        <f t="shared" si="10"/>
        <v>15.754303030042589</v>
      </c>
      <c r="N156" s="109">
        <v>1</v>
      </c>
      <c r="O156" s="109">
        <v>0</v>
      </c>
    </row>
    <row r="157" spans="1:15" ht="17" x14ac:dyDescent="0.2">
      <c r="A157" s="108">
        <v>153</v>
      </c>
      <c r="B157" s="109" t="s">
        <v>22</v>
      </c>
      <c r="C157" s="109">
        <v>18</v>
      </c>
      <c r="D157" s="109" t="s">
        <v>23</v>
      </c>
      <c r="E157" s="109">
        <v>1801</v>
      </c>
      <c r="F157" s="109">
        <v>57.15</v>
      </c>
      <c r="G157" s="109">
        <v>6.39</v>
      </c>
      <c r="H157" s="109">
        <v>2.62</v>
      </c>
      <c r="I157" s="109">
        <v>5.6700000000000017</v>
      </c>
      <c r="J157" s="109">
        <f t="shared" si="8"/>
        <v>71.83</v>
      </c>
      <c r="K157" s="109">
        <f t="shared" si="9"/>
        <v>26.201301657080279</v>
      </c>
      <c r="L157" s="109">
        <f t="shared" si="11"/>
        <v>98.031301657080277</v>
      </c>
      <c r="M157" s="109">
        <f t="shared" si="10"/>
        <v>15.947457534497735</v>
      </c>
      <c r="N157" s="109">
        <v>1</v>
      </c>
      <c r="O157" s="109">
        <v>0</v>
      </c>
    </row>
    <row r="158" spans="1:15" ht="17" x14ac:dyDescent="0.2">
      <c r="A158" s="108">
        <v>154</v>
      </c>
      <c r="B158" s="109" t="s">
        <v>22</v>
      </c>
      <c r="C158" s="109">
        <v>18</v>
      </c>
      <c r="D158" s="109" t="s">
        <v>23</v>
      </c>
      <c r="E158" s="109">
        <v>1802</v>
      </c>
      <c r="F158" s="109">
        <v>55.17</v>
      </c>
      <c r="G158" s="109">
        <v>6.57</v>
      </c>
      <c r="H158" s="109">
        <v>2.62</v>
      </c>
      <c r="I158" s="109">
        <v>5.8499999999999943</v>
      </c>
      <c r="J158" s="109">
        <f t="shared" si="8"/>
        <v>70.209999999999994</v>
      </c>
      <c r="K158" s="109">
        <f t="shared" si="9"/>
        <v>25.610377131332399</v>
      </c>
      <c r="L158" s="109">
        <f t="shared" si="11"/>
        <v>95.820377131332393</v>
      </c>
      <c r="M158" s="109">
        <f t="shared" si="10"/>
        <v>15.587790526201948</v>
      </c>
      <c r="N158" s="109">
        <v>1</v>
      </c>
      <c r="O158" s="109">
        <v>0</v>
      </c>
    </row>
    <row r="159" spans="1:15" ht="17" x14ac:dyDescent="0.2">
      <c r="A159" s="108">
        <v>155</v>
      </c>
      <c r="B159" s="109" t="s">
        <v>22</v>
      </c>
      <c r="C159" s="109">
        <v>18</v>
      </c>
      <c r="D159" s="109" t="s">
        <v>23</v>
      </c>
      <c r="E159" s="109">
        <v>1803</v>
      </c>
      <c r="F159" s="109">
        <v>57.15</v>
      </c>
      <c r="G159" s="109">
        <v>6.39</v>
      </c>
      <c r="H159" s="109">
        <v>2.62</v>
      </c>
      <c r="I159" s="109">
        <v>5.6700000000000017</v>
      </c>
      <c r="J159" s="109">
        <f t="shared" si="8"/>
        <v>71.83</v>
      </c>
      <c r="K159" s="109">
        <f t="shared" si="9"/>
        <v>26.201301657080279</v>
      </c>
      <c r="L159" s="109">
        <f t="shared" si="11"/>
        <v>98.031301657080277</v>
      </c>
      <c r="M159" s="109">
        <f t="shared" si="10"/>
        <v>15.947457534497735</v>
      </c>
      <c r="N159" s="109">
        <v>1</v>
      </c>
      <c r="O159" s="109">
        <v>0</v>
      </c>
    </row>
    <row r="160" spans="1:15" ht="17" x14ac:dyDescent="0.2">
      <c r="A160" s="108">
        <v>156</v>
      </c>
      <c r="B160" s="109" t="s">
        <v>22</v>
      </c>
      <c r="C160" s="109">
        <v>18</v>
      </c>
      <c r="D160" s="109" t="s">
        <v>24</v>
      </c>
      <c r="E160" s="109">
        <v>1804</v>
      </c>
      <c r="F160" s="109">
        <v>71.599999999999994</v>
      </c>
      <c r="G160" s="109">
        <v>9.76</v>
      </c>
      <c r="H160" s="109">
        <v>3.26</v>
      </c>
      <c r="I160" s="109">
        <v>7.1499999999999915</v>
      </c>
      <c r="J160" s="109">
        <f t="shared" si="8"/>
        <v>91.77</v>
      </c>
      <c r="K160" s="109">
        <f t="shared" si="9"/>
        <v>33.474780078939958</v>
      </c>
      <c r="L160" s="109">
        <f t="shared" si="11"/>
        <v>125.24478007893995</v>
      </c>
      <c r="M160" s="109">
        <f t="shared" si="10"/>
        <v>20.374469969940932</v>
      </c>
      <c r="N160" s="109">
        <v>1</v>
      </c>
      <c r="O160" s="109">
        <v>0</v>
      </c>
    </row>
    <row r="161" spans="1:15" ht="17" x14ac:dyDescent="0.2">
      <c r="A161" s="108">
        <v>157</v>
      </c>
      <c r="B161" s="109" t="s">
        <v>22</v>
      </c>
      <c r="C161" s="109">
        <v>18</v>
      </c>
      <c r="D161" s="109" t="s">
        <v>24</v>
      </c>
      <c r="E161" s="109">
        <v>1805</v>
      </c>
      <c r="F161" s="109">
        <v>79.67</v>
      </c>
      <c r="G161" s="109">
        <v>5.3800000000000008</v>
      </c>
      <c r="H161" s="109">
        <v>2.85</v>
      </c>
      <c r="I161" s="109">
        <v>7.2600000000000051</v>
      </c>
      <c r="J161" s="109">
        <f t="shared" si="8"/>
        <v>95.16</v>
      </c>
      <c r="K161" s="109">
        <f t="shared" si="9"/>
        <v>34.711344364301262</v>
      </c>
      <c r="L161" s="109">
        <f t="shared" si="11"/>
        <v>129.87134436430125</v>
      </c>
      <c r="M161" s="109">
        <f t="shared" si="10"/>
        <v>21.127106487300633</v>
      </c>
      <c r="N161" s="109">
        <v>1</v>
      </c>
      <c r="O161" s="109">
        <v>0</v>
      </c>
    </row>
    <row r="162" spans="1:15" ht="17" x14ac:dyDescent="0.2">
      <c r="A162" s="108">
        <v>158</v>
      </c>
      <c r="B162" s="109" t="s">
        <v>22</v>
      </c>
      <c r="C162" s="109">
        <v>18</v>
      </c>
      <c r="D162" s="109" t="s">
        <v>24</v>
      </c>
      <c r="E162" s="109">
        <v>1806</v>
      </c>
      <c r="F162" s="109">
        <v>80.61</v>
      </c>
      <c r="G162" s="109">
        <v>8.1399999999999988</v>
      </c>
      <c r="H162" s="109">
        <v>3.32</v>
      </c>
      <c r="I162" s="109">
        <v>7.3800000000000097</v>
      </c>
      <c r="J162" s="109">
        <f t="shared" si="8"/>
        <v>99.45</v>
      </c>
      <c r="K162" s="109">
        <f t="shared" si="9"/>
        <v>36.276200052855827</v>
      </c>
      <c r="L162" s="109">
        <f t="shared" si="11"/>
        <v>135.72620005285583</v>
      </c>
      <c r="M162" s="109">
        <f t="shared" si="10"/>
        <v>22.079558009269107</v>
      </c>
      <c r="N162" s="109">
        <v>1</v>
      </c>
      <c r="O162" s="109">
        <v>0</v>
      </c>
    </row>
    <row r="163" spans="1:15" ht="17" x14ac:dyDescent="0.2">
      <c r="A163" s="108">
        <v>159</v>
      </c>
      <c r="B163" s="109" t="s">
        <v>22</v>
      </c>
      <c r="C163" s="109">
        <v>18</v>
      </c>
      <c r="D163" s="109" t="s">
        <v>24</v>
      </c>
      <c r="E163" s="109">
        <v>1807</v>
      </c>
      <c r="F163" s="109">
        <v>80.61</v>
      </c>
      <c r="G163" s="109">
        <v>8.1399999999999988</v>
      </c>
      <c r="H163" s="109">
        <v>3.32</v>
      </c>
      <c r="I163" s="109">
        <v>7.5100000000000051</v>
      </c>
      <c r="J163" s="109">
        <f t="shared" si="8"/>
        <v>99.58</v>
      </c>
      <c r="K163" s="109">
        <f t="shared" si="9"/>
        <v>36.323619922205964</v>
      </c>
      <c r="L163" s="109">
        <f t="shared" si="11"/>
        <v>135.90361992220596</v>
      </c>
      <c r="M163" s="109">
        <f t="shared" si="10"/>
        <v>22.108420176601484</v>
      </c>
      <c r="N163" s="109">
        <v>1</v>
      </c>
      <c r="O163" s="109">
        <v>0</v>
      </c>
    </row>
    <row r="164" spans="1:15" ht="17" x14ac:dyDescent="0.2">
      <c r="A164" s="108">
        <v>160</v>
      </c>
      <c r="B164" s="109" t="s">
        <v>22</v>
      </c>
      <c r="C164" s="109">
        <v>18</v>
      </c>
      <c r="D164" s="109" t="s">
        <v>23</v>
      </c>
      <c r="E164" s="109">
        <v>1808</v>
      </c>
      <c r="F164" s="109">
        <v>55.12</v>
      </c>
      <c r="G164" s="109">
        <v>5.81</v>
      </c>
      <c r="H164" s="109">
        <v>2.62</v>
      </c>
      <c r="I164" s="109">
        <v>5.769999999999996</v>
      </c>
      <c r="J164" s="109">
        <f t="shared" si="8"/>
        <v>69.319999999999993</v>
      </c>
      <c r="K164" s="109">
        <f t="shared" si="9"/>
        <v>25.285733410396837</v>
      </c>
      <c r="L164" s="109">
        <f t="shared" si="11"/>
        <v>94.605733410396823</v>
      </c>
      <c r="M164" s="109">
        <f t="shared" si="10"/>
        <v>15.390195688311053</v>
      </c>
      <c r="N164" s="109">
        <v>1</v>
      </c>
      <c r="O164" s="109">
        <v>0</v>
      </c>
    </row>
    <row r="165" spans="1:15" ht="17" x14ac:dyDescent="0.2">
      <c r="A165" s="108">
        <v>161</v>
      </c>
      <c r="B165" s="109" t="s">
        <v>22</v>
      </c>
      <c r="C165" s="109">
        <v>18</v>
      </c>
      <c r="D165" s="109" t="s">
        <v>23</v>
      </c>
      <c r="E165" s="109">
        <v>1809</v>
      </c>
      <c r="F165" s="109">
        <v>57.16</v>
      </c>
      <c r="G165" s="109">
        <v>5.55</v>
      </c>
      <c r="H165" s="109">
        <v>2.62</v>
      </c>
      <c r="I165" s="109">
        <v>5.6299999999999955</v>
      </c>
      <c r="J165" s="109">
        <f t="shared" si="8"/>
        <v>70.959999999999994</v>
      </c>
      <c r="K165" s="109">
        <f t="shared" si="9"/>
        <v>25.883953300660121</v>
      </c>
      <c r="L165" s="109">
        <f t="shared" si="11"/>
        <v>96.843953300660118</v>
      </c>
      <c r="M165" s="109">
        <f t="shared" si="10"/>
        <v>15.754303030042589</v>
      </c>
      <c r="N165" s="109">
        <v>1</v>
      </c>
      <c r="O165" s="109">
        <v>0</v>
      </c>
    </row>
    <row r="166" spans="1:15" ht="17" x14ac:dyDescent="0.2">
      <c r="A166" s="108">
        <v>162</v>
      </c>
      <c r="B166" s="109" t="s">
        <v>22</v>
      </c>
      <c r="C166" s="109">
        <v>19</v>
      </c>
      <c r="D166" s="109" t="s">
        <v>23</v>
      </c>
      <c r="E166" s="109">
        <v>1901</v>
      </c>
      <c r="F166" s="109">
        <v>57.15</v>
      </c>
      <c r="G166" s="109">
        <v>6.39</v>
      </c>
      <c r="H166" s="109">
        <v>2.62</v>
      </c>
      <c r="I166" s="109">
        <v>5.6700000000000017</v>
      </c>
      <c r="J166" s="109">
        <f t="shared" si="8"/>
        <v>71.83</v>
      </c>
      <c r="K166" s="109">
        <f t="shared" si="9"/>
        <v>26.201301657080279</v>
      </c>
      <c r="L166" s="109">
        <f t="shared" si="11"/>
        <v>98.031301657080277</v>
      </c>
      <c r="M166" s="109">
        <f t="shared" si="10"/>
        <v>15.947457534497735</v>
      </c>
      <c r="N166" s="109">
        <v>1</v>
      </c>
      <c r="O166" s="109">
        <v>0</v>
      </c>
    </row>
    <row r="167" spans="1:15" ht="17" x14ac:dyDescent="0.2">
      <c r="A167" s="108">
        <v>163</v>
      </c>
      <c r="B167" s="109" t="s">
        <v>22</v>
      </c>
      <c r="C167" s="109">
        <v>19</v>
      </c>
      <c r="D167" s="109" t="s">
        <v>23</v>
      </c>
      <c r="E167" s="109">
        <v>1902</v>
      </c>
      <c r="F167" s="109">
        <v>55.17</v>
      </c>
      <c r="G167" s="109">
        <v>6.57</v>
      </c>
      <c r="H167" s="109">
        <v>2.62</v>
      </c>
      <c r="I167" s="109">
        <v>5.8499999999999943</v>
      </c>
      <c r="J167" s="109">
        <f t="shared" si="8"/>
        <v>70.209999999999994</v>
      </c>
      <c r="K167" s="109">
        <f t="shared" si="9"/>
        <v>25.610377131332399</v>
      </c>
      <c r="L167" s="109">
        <f t="shared" si="11"/>
        <v>95.820377131332393</v>
      </c>
      <c r="M167" s="109">
        <f t="shared" si="10"/>
        <v>15.587790526201948</v>
      </c>
      <c r="N167" s="109">
        <v>1</v>
      </c>
      <c r="O167" s="109">
        <v>0</v>
      </c>
    </row>
    <row r="168" spans="1:15" ht="17" x14ac:dyDescent="0.2">
      <c r="A168" s="108">
        <v>164</v>
      </c>
      <c r="B168" s="109" t="s">
        <v>22</v>
      </c>
      <c r="C168" s="109">
        <v>19</v>
      </c>
      <c r="D168" s="109" t="s">
        <v>23</v>
      </c>
      <c r="E168" s="109">
        <v>1903</v>
      </c>
      <c r="F168" s="109">
        <v>57.15</v>
      </c>
      <c r="G168" s="109">
        <v>6.39</v>
      </c>
      <c r="H168" s="109">
        <v>2.62</v>
      </c>
      <c r="I168" s="109">
        <v>5.6700000000000017</v>
      </c>
      <c r="J168" s="109">
        <f t="shared" si="8"/>
        <v>71.83</v>
      </c>
      <c r="K168" s="109">
        <f t="shared" si="9"/>
        <v>26.201301657080279</v>
      </c>
      <c r="L168" s="109">
        <f t="shared" si="11"/>
        <v>98.031301657080277</v>
      </c>
      <c r="M168" s="109">
        <f t="shared" si="10"/>
        <v>15.947457534497735</v>
      </c>
      <c r="N168" s="109">
        <v>1</v>
      </c>
      <c r="O168" s="109">
        <v>0</v>
      </c>
    </row>
    <row r="169" spans="1:15" ht="17" x14ac:dyDescent="0.2">
      <c r="A169" s="108">
        <v>165</v>
      </c>
      <c r="B169" s="109" t="s">
        <v>22</v>
      </c>
      <c r="C169" s="109">
        <v>19</v>
      </c>
      <c r="D169" s="109" t="s">
        <v>24</v>
      </c>
      <c r="E169" s="109">
        <v>1904</v>
      </c>
      <c r="F169" s="109">
        <v>71.599999999999994</v>
      </c>
      <c r="G169" s="109">
        <v>9.76</v>
      </c>
      <c r="H169" s="109">
        <v>3.26</v>
      </c>
      <c r="I169" s="109">
        <v>7.1499999999999915</v>
      </c>
      <c r="J169" s="109">
        <f t="shared" si="8"/>
        <v>91.77</v>
      </c>
      <c r="K169" s="109">
        <f t="shared" si="9"/>
        <v>33.474780078939958</v>
      </c>
      <c r="L169" s="109">
        <f t="shared" si="11"/>
        <v>125.24478007893995</v>
      </c>
      <c r="M169" s="109">
        <f t="shared" si="10"/>
        <v>20.374469969940932</v>
      </c>
      <c r="N169" s="109">
        <v>1</v>
      </c>
      <c r="O169" s="109">
        <v>0</v>
      </c>
    </row>
    <row r="170" spans="1:15" ht="17" x14ac:dyDescent="0.2">
      <c r="A170" s="108">
        <v>166</v>
      </c>
      <c r="B170" s="109" t="s">
        <v>22</v>
      </c>
      <c r="C170" s="109">
        <v>19</v>
      </c>
      <c r="D170" s="109" t="s">
        <v>24</v>
      </c>
      <c r="E170" s="109">
        <v>1905</v>
      </c>
      <c r="F170" s="109">
        <v>79.67</v>
      </c>
      <c r="G170" s="109">
        <v>5.3800000000000008</v>
      </c>
      <c r="H170" s="109">
        <v>2.85</v>
      </c>
      <c r="I170" s="109">
        <v>7.2600000000000051</v>
      </c>
      <c r="J170" s="109">
        <f t="shared" si="8"/>
        <v>95.16</v>
      </c>
      <c r="K170" s="109">
        <f t="shared" si="9"/>
        <v>34.711344364301262</v>
      </c>
      <c r="L170" s="109">
        <f t="shared" si="11"/>
        <v>129.87134436430125</v>
      </c>
      <c r="M170" s="109">
        <f t="shared" si="10"/>
        <v>21.127106487300633</v>
      </c>
      <c r="N170" s="109">
        <v>1</v>
      </c>
      <c r="O170" s="109">
        <v>0</v>
      </c>
    </row>
    <row r="171" spans="1:15" ht="17" x14ac:dyDescent="0.2">
      <c r="A171" s="108">
        <v>167</v>
      </c>
      <c r="B171" s="109" t="s">
        <v>22</v>
      </c>
      <c r="C171" s="109">
        <v>19</v>
      </c>
      <c r="D171" s="109" t="s">
        <v>24</v>
      </c>
      <c r="E171" s="109">
        <v>1906</v>
      </c>
      <c r="F171" s="109">
        <v>80.61</v>
      </c>
      <c r="G171" s="109">
        <v>8.1399999999999988</v>
      </c>
      <c r="H171" s="109">
        <v>3.32</v>
      </c>
      <c r="I171" s="109">
        <v>7.3800000000000097</v>
      </c>
      <c r="J171" s="109">
        <f t="shared" si="8"/>
        <v>99.45</v>
      </c>
      <c r="K171" s="109">
        <f t="shared" si="9"/>
        <v>36.276200052855827</v>
      </c>
      <c r="L171" s="109">
        <f t="shared" si="11"/>
        <v>135.72620005285583</v>
      </c>
      <c r="M171" s="109">
        <f t="shared" si="10"/>
        <v>22.079558009269107</v>
      </c>
      <c r="N171" s="109">
        <v>1</v>
      </c>
      <c r="O171" s="109">
        <v>0</v>
      </c>
    </row>
    <row r="172" spans="1:15" ht="17" x14ac:dyDescent="0.2">
      <c r="A172" s="108">
        <v>168</v>
      </c>
      <c r="B172" s="109" t="s">
        <v>22</v>
      </c>
      <c r="C172" s="109">
        <v>19</v>
      </c>
      <c r="D172" s="109" t="s">
        <v>24</v>
      </c>
      <c r="E172" s="109">
        <v>1907</v>
      </c>
      <c r="F172" s="109">
        <v>80.61</v>
      </c>
      <c r="G172" s="109">
        <v>8.1399999999999988</v>
      </c>
      <c r="H172" s="109">
        <v>3.32</v>
      </c>
      <c r="I172" s="109">
        <v>7.5100000000000051</v>
      </c>
      <c r="J172" s="109">
        <f t="shared" si="8"/>
        <v>99.58</v>
      </c>
      <c r="K172" s="109">
        <f t="shared" si="9"/>
        <v>36.323619922205964</v>
      </c>
      <c r="L172" s="109">
        <f t="shared" si="11"/>
        <v>135.90361992220596</v>
      </c>
      <c r="M172" s="109">
        <f t="shared" si="10"/>
        <v>22.108420176601484</v>
      </c>
      <c r="N172" s="109">
        <v>1</v>
      </c>
      <c r="O172" s="109">
        <v>0</v>
      </c>
    </row>
    <row r="173" spans="1:15" ht="17" x14ac:dyDescent="0.2">
      <c r="A173" s="108">
        <v>169</v>
      </c>
      <c r="B173" s="109" t="s">
        <v>22</v>
      </c>
      <c r="C173" s="109">
        <v>19</v>
      </c>
      <c r="D173" s="109" t="s">
        <v>23</v>
      </c>
      <c r="E173" s="109">
        <v>1908</v>
      </c>
      <c r="F173" s="109">
        <v>55.12</v>
      </c>
      <c r="G173" s="109">
        <v>5.81</v>
      </c>
      <c r="H173" s="109">
        <v>2.62</v>
      </c>
      <c r="I173" s="109">
        <v>5.769999999999996</v>
      </c>
      <c r="J173" s="109">
        <f t="shared" si="8"/>
        <v>69.319999999999993</v>
      </c>
      <c r="K173" s="109">
        <f t="shared" si="9"/>
        <v>25.285733410396837</v>
      </c>
      <c r="L173" s="109">
        <f t="shared" si="11"/>
        <v>94.605733410396823</v>
      </c>
      <c r="M173" s="109">
        <f t="shared" si="10"/>
        <v>15.390195688311053</v>
      </c>
      <c r="N173" s="109">
        <v>1</v>
      </c>
      <c r="O173" s="109">
        <v>0</v>
      </c>
    </row>
    <row r="174" spans="1:15" ht="17" x14ac:dyDescent="0.2">
      <c r="A174" s="108">
        <v>170</v>
      </c>
      <c r="B174" s="109" t="s">
        <v>22</v>
      </c>
      <c r="C174" s="109">
        <v>19</v>
      </c>
      <c r="D174" s="109" t="s">
        <v>23</v>
      </c>
      <c r="E174" s="109">
        <v>1909</v>
      </c>
      <c r="F174" s="109">
        <v>57.16</v>
      </c>
      <c r="G174" s="109">
        <v>5.55</v>
      </c>
      <c r="H174" s="109">
        <v>2.62</v>
      </c>
      <c r="I174" s="109">
        <v>5.6299999999999955</v>
      </c>
      <c r="J174" s="109">
        <f t="shared" si="8"/>
        <v>70.959999999999994</v>
      </c>
      <c r="K174" s="109">
        <f t="shared" si="9"/>
        <v>25.883953300660121</v>
      </c>
      <c r="L174" s="109">
        <f t="shared" si="11"/>
        <v>96.843953300660118</v>
      </c>
      <c r="M174" s="109">
        <f t="shared" si="10"/>
        <v>15.754303030042589</v>
      </c>
      <c r="N174" s="109">
        <v>1</v>
      </c>
      <c r="O174" s="109">
        <v>0</v>
      </c>
    </row>
    <row r="175" spans="1:15" ht="17" x14ac:dyDescent="0.2">
      <c r="A175" s="112"/>
      <c r="B175" s="113"/>
      <c r="C175" s="113"/>
      <c r="D175" s="113"/>
      <c r="E175" s="113"/>
      <c r="F175" s="110">
        <f t="shared" ref="F175:M175" si="12">SUM(F5:F174)</f>
        <v>11209.95</v>
      </c>
      <c r="G175" s="111">
        <f t="shared" si="12"/>
        <v>1172.3299999999995</v>
      </c>
      <c r="H175" s="109">
        <f t="shared" si="12"/>
        <v>487.83000000000015</v>
      </c>
      <c r="I175" s="109">
        <f t="shared" si="12"/>
        <v>1092.3999999999992</v>
      </c>
      <c r="J175" s="109">
        <f t="shared" si="12"/>
        <v>13962.509999999989</v>
      </c>
      <c r="K175" s="109">
        <f t="shared" si="12"/>
        <v>5093.0800000000008</v>
      </c>
      <c r="L175" s="109">
        <f t="shared" si="12"/>
        <v>19055.590000000004</v>
      </c>
      <c r="M175" s="109">
        <f t="shared" si="12"/>
        <v>3099.9099999999953</v>
      </c>
      <c r="N175" s="109">
        <v>161</v>
      </c>
      <c r="O175" s="109">
        <v>9</v>
      </c>
    </row>
    <row r="176" spans="1:15" ht="18" thickBot="1" x14ac:dyDescent="0.25">
      <c r="A176" s="188" t="s">
        <v>25</v>
      </c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9"/>
      <c r="O176" s="115">
        <v>170</v>
      </c>
    </row>
    <row r="177" spans="1:15" ht="18" thickBot="1" x14ac:dyDescent="0.25">
      <c r="A177" s="179" t="s">
        <v>26</v>
      </c>
      <c r="B177" s="180"/>
      <c r="C177" s="180"/>
      <c r="D177" s="180"/>
      <c r="E177" s="180"/>
      <c r="F177" s="180"/>
      <c r="G177" s="180"/>
      <c r="H177" s="180"/>
      <c r="I177" s="180"/>
      <c r="J177" s="180"/>
      <c r="K177" s="180"/>
      <c r="L177" s="180"/>
      <c r="M177" s="180"/>
      <c r="N177" s="180"/>
      <c r="O177" s="181"/>
    </row>
    <row r="178" spans="1:15" ht="36.75" customHeight="1" x14ac:dyDescent="0.2">
      <c r="A178" s="190" t="s">
        <v>38</v>
      </c>
      <c r="B178" s="191"/>
      <c r="C178" s="191"/>
      <c r="D178" s="191"/>
      <c r="E178" s="191"/>
      <c r="F178" s="191"/>
      <c r="G178" s="191"/>
      <c r="H178" s="191"/>
      <c r="I178" s="191"/>
      <c r="J178" s="191"/>
      <c r="K178" s="191"/>
      <c r="L178" s="191"/>
      <c r="M178" s="191"/>
      <c r="N178" s="191"/>
      <c r="O178" s="192"/>
    </row>
    <row r="179" spans="1:15" ht="83.25" customHeight="1" x14ac:dyDescent="0.2">
      <c r="A179" s="197" t="s">
        <v>1</v>
      </c>
      <c r="B179" s="195" t="s">
        <v>2</v>
      </c>
      <c r="C179" s="195" t="s">
        <v>3</v>
      </c>
      <c r="D179" s="195" t="s">
        <v>5</v>
      </c>
      <c r="E179" s="195" t="s">
        <v>75</v>
      </c>
      <c r="F179" s="195" t="s">
        <v>74</v>
      </c>
      <c r="G179" s="195" t="s">
        <v>76</v>
      </c>
      <c r="H179" s="195" t="s">
        <v>77</v>
      </c>
      <c r="I179" s="195" t="s">
        <v>78</v>
      </c>
      <c r="J179" s="195" t="s">
        <v>79</v>
      </c>
      <c r="K179" s="195" t="s">
        <v>80</v>
      </c>
      <c r="L179" s="195" t="s">
        <v>81</v>
      </c>
      <c r="M179" s="195" t="s">
        <v>82</v>
      </c>
      <c r="N179" s="193" t="s">
        <v>92</v>
      </c>
      <c r="O179" s="194"/>
    </row>
    <row r="180" spans="1:15" ht="65.25" customHeight="1" x14ac:dyDescent="0.2">
      <c r="A180" s="198"/>
      <c r="B180" s="196"/>
      <c r="C180" s="196"/>
      <c r="D180" s="196"/>
      <c r="E180" s="196"/>
      <c r="F180" s="196"/>
      <c r="G180" s="196"/>
      <c r="H180" s="196"/>
      <c r="I180" s="196"/>
      <c r="J180" s="196"/>
      <c r="K180" s="196"/>
      <c r="L180" s="196"/>
      <c r="M180" s="196"/>
      <c r="N180" s="116" t="s">
        <v>16</v>
      </c>
      <c r="O180" s="117" t="s">
        <v>17</v>
      </c>
    </row>
    <row r="181" spans="1:15" ht="17" x14ac:dyDescent="0.2">
      <c r="A181" s="108">
        <v>1</v>
      </c>
      <c r="B181" s="109" t="s">
        <v>29</v>
      </c>
      <c r="C181" s="109">
        <v>1</v>
      </c>
      <c r="D181" s="109" t="s">
        <v>23</v>
      </c>
      <c r="E181" s="109">
        <v>101</v>
      </c>
      <c r="F181" s="109">
        <v>57.15</v>
      </c>
      <c r="G181" s="109">
        <v>6.39</v>
      </c>
      <c r="H181" s="109">
        <v>2.62</v>
      </c>
      <c r="I181" s="109">
        <v>5.6700000000000017</v>
      </c>
      <c r="J181" s="109">
        <f>F181+G181+H181+I181</f>
        <v>71.83</v>
      </c>
      <c r="K181" s="109">
        <f t="shared" ref="K181:K212" si="13">J181/J$313*4663.01</f>
        <v>32.443994077739134</v>
      </c>
      <c r="L181" s="109">
        <f>J181+K181</f>
        <v>104.27399407773913</v>
      </c>
      <c r="M181" s="109">
        <f t="shared" ref="M181:M212" si="14">J181/J$313*2438.01</f>
        <v>16.963030746549716</v>
      </c>
      <c r="N181" s="109">
        <v>0</v>
      </c>
      <c r="O181" s="136">
        <v>1</v>
      </c>
    </row>
    <row r="182" spans="1:15" ht="17" x14ac:dyDescent="0.2">
      <c r="A182" s="108">
        <v>2</v>
      </c>
      <c r="B182" s="109" t="s">
        <v>29</v>
      </c>
      <c r="C182" s="109">
        <v>1</v>
      </c>
      <c r="D182" s="109" t="s">
        <v>23</v>
      </c>
      <c r="E182" s="109">
        <v>102</v>
      </c>
      <c r="F182" s="109">
        <v>55.18</v>
      </c>
      <c r="G182" s="109">
        <v>6.57</v>
      </c>
      <c r="H182" s="109">
        <v>2.62</v>
      </c>
      <c r="I182" s="109">
        <v>5.8199999999999932</v>
      </c>
      <c r="J182" s="109">
        <f t="shared" ref="J182:J244" si="15">F182+G182+H182+I182</f>
        <v>70.19</v>
      </c>
      <c r="K182" s="109">
        <f t="shared" si="13"/>
        <v>31.703242994800359</v>
      </c>
      <c r="L182" s="109">
        <f t="shared" ref="L182:L244" si="16">J182+K182</f>
        <v>101.89324299480036</v>
      </c>
      <c r="M182" s="109">
        <f t="shared" si="14"/>
        <v>16.575736156206663</v>
      </c>
      <c r="N182" s="109">
        <v>0</v>
      </c>
      <c r="O182" s="136">
        <v>1</v>
      </c>
    </row>
    <row r="183" spans="1:15" ht="17" x14ac:dyDescent="0.2">
      <c r="A183" s="108">
        <v>3</v>
      </c>
      <c r="B183" s="109" t="s">
        <v>29</v>
      </c>
      <c r="C183" s="109">
        <v>1</v>
      </c>
      <c r="D183" s="109" t="s">
        <v>23</v>
      </c>
      <c r="E183" s="109">
        <v>103</v>
      </c>
      <c r="F183" s="109">
        <v>57.16</v>
      </c>
      <c r="G183" s="109">
        <v>6.39</v>
      </c>
      <c r="H183" s="109">
        <v>2.62</v>
      </c>
      <c r="I183" s="109">
        <v>5.6200000000000045</v>
      </c>
      <c r="J183" s="109">
        <f t="shared" si="15"/>
        <v>71.790000000000006</v>
      </c>
      <c r="K183" s="109">
        <f t="shared" si="13"/>
        <v>32.425926978155267</v>
      </c>
      <c r="L183" s="109">
        <f t="shared" si="16"/>
        <v>104.21592697815527</v>
      </c>
      <c r="M183" s="109">
        <f t="shared" si="14"/>
        <v>16.953584537029158</v>
      </c>
      <c r="N183" s="109">
        <v>0</v>
      </c>
      <c r="O183" s="136">
        <v>1</v>
      </c>
    </row>
    <row r="184" spans="1:15" ht="17" x14ac:dyDescent="0.2">
      <c r="A184" s="108">
        <v>4</v>
      </c>
      <c r="B184" s="109" t="s">
        <v>29</v>
      </c>
      <c r="C184" s="109">
        <v>1</v>
      </c>
      <c r="D184" s="109" t="s">
        <v>24</v>
      </c>
      <c r="E184" s="109">
        <v>104</v>
      </c>
      <c r="F184" s="109">
        <v>74.41</v>
      </c>
      <c r="G184" s="109">
        <v>10.65</v>
      </c>
      <c r="H184" s="109">
        <v>2.62</v>
      </c>
      <c r="I184" s="109">
        <v>7.3699999999999903</v>
      </c>
      <c r="J184" s="109">
        <f t="shared" si="15"/>
        <v>95.05</v>
      </c>
      <c r="K184" s="109">
        <f t="shared" si="13"/>
        <v>42.931945386177155</v>
      </c>
      <c r="L184" s="109">
        <f t="shared" si="16"/>
        <v>137.98194538617716</v>
      </c>
      <c r="M184" s="109">
        <f t="shared" si="14"/>
        <v>22.446555373236119</v>
      </c>
      <c r="N184" s="109">
        <v>1</v>
      </c>
      <c r="O184" s="136">
        <v>0</v>
      </c>
    </row>
    <row r="185" spans="1:15" ht="17" x14ac:dyDescent="0.2">
      <c r="A185" s="108">
        <v>5</v>
      </c>
      <c r="B185" s="109" t="s">
        <v>29</v>
      </c>
      <c r="C185" s="109">
        <v>1</v>
      </c>
      <c r="D185" s="109" t="s">
        <v>23</v>
      </c>
      <c r="E185" s="109">
        <v>106</v>
      </c>
      <c r="F185" s="109">
        <v>55.11</v>
      </c>
      <c r="G185" s="109">
        <v>5.81</v>
      </c>
      <c r="H185" s="109">
        <v>2.62</v>
      </c>
      <c r="I185" s="109">
        <v>5.779999999999994</v>
      </c>
      <c r="J185" s="109">
        <f t="shared" si="15"/>
        <v>69.319999999999993</v>
      </c>
      <c r="K185" s="109">
        <f t="shared" si="13"/>
        <v>31.310283578851131</v>
      </c>
      <c r="L185" s="109">
        <f t="shared" si="16"/>
        <v>100.63028357885112</v>
      </c>
      <c r="M185" s="109">
        <f t="shared" si="14"/>
        <v>16.370281099134431</v>
      </c>
      <c r="N185" s="109">
        <v>1</v>
      </c>
      <c r="O185" s="136">
        <v>0</v>
      </c>
    </row>
    <row r="186" spans="1:15" ht="17" x14ac:dyDescent="0.2">
      <c r="A186" s="108">
        <v>6</v>
      </c>
      <c r="B186" s="109" t="s">
        <v>29</v>
      </c>
      <c r="C186" s="109">
        <v>1</v>
      </c>
      <c r="D186" s="109" t="s">
        <v>23</v>
      </c>
      <c r="E186" s="109">
        <v>107</v>
      </c>
      <c r="F186" s="109">
        <v>57.17</v>
      </c>
      <c r="G186" s="109">
        <v>5.55</v>
      </c>
      <c r="H186" s="109">
        <v>2.62</v>
      </c>
      <c r="I186" s="109">
        <v>5.6199999999999903</v>
      </c>
      <c r="J186" s="109">
        <f t="shared" si="15"/>
        <v>70.959999999999994</v>
      </c>
      <c r="K186" s="109">
        <f t="shared" si="13"/>
        <v>32.051034661789906</v>
      </c>
      <c r="L186" s="109">
        <f t="shared" si="16"/>
        <v>103.01103466178989</v>
      </c>
      <c r="M186" s="109">
        <f t="shared" si="14"/>
        <v>16.757575689477488</v>
      </c>
      <c r="N186" s="109">
        <v>1</v>
      </c>
      <c r="O186" s="136">
        <v>0</v>
      </c>
    </row>
    <row r="187" spans="1:15" ht="17" x14ac:dyDescent="0.2">
      <c r="A187" s="108">
        <v>7</v>
      </c>
      <c r="B187" s="109" t="s">
        <v>29</v>
      </c>
      <c r="C187" s="109">
        <v>2</v>
      </c>
      <c r="D187" s="109" t="s">
        <v>23</v>
      </c>
      <c r="E187" s="109">
        <v>201</v>
      </c>
      <c r="F187" s="109">
        <v>57.15</v>
      </c>
      <c r="G187" s="109">
        <v>6.39</v>
      </c>
      <c r="H187" s="109">
        <v>2.62</v>
      </c>
      <c r="I187" s="109">
        <v>5.67</v>
      </c>
      <c r="J187" s="109">
        <f t="shared" si="15"/>
        <v>71.83</v>
      </c>
      <c r="K187" s="109">
        <f t="shared" si="13"/>
        <v>32.443994077739134</v>
      </c>
      <c r="L187" s="109">
        <f t="shared" si="16"/>
        <v>104.27399407773913</v>
      </c>
      <c r="M187" s="109">
        <f t="shared" si="14"/>
        <v>16.963030746549716</v>
      </c>
      <c r="N187" s="109">
        <v>0</v>
      </c>
      <c r="O187" s="136">
        <v>1</v>
      </c>
    </row>
    <row r="188" spans="1:15" ht="17" x14ac:dyDescent="0.2">
      <c r="A188" s="108">
        <v>8</v>
      </c>
      <c r="B188" s="109" t="s">
        <v>29</v>
      </c>
      <c r="C188" s="109">
        <v>2</v>
      </c>
      <c r="D188" s="109" t="s">
        <v>23</v>
      </c>
      <c r="E188" s="109">
        <v>202</v>
      </c>
      <c r="F188" s="109">
        <v>55.18</v>
      </c>
      <c r="G188" s="109">
        <v>6.57</v>
      </c>
      <c r="H188" s="109">
        <v>2.62</v>
      </c>
      <c r="I188" s="109">
        <v>5.82</v>
      </c>
      <c r="J188" s="109">
        <f t="shared" si="15"/>
        <v>70.19</v>
      </c>
      <c r="K188" s="109">
        <f t="shared" si="13"/>
        <v>31.703242994800359</v>
      </c>
      <c r="L188" s="109">
        <f t="shared" si="16"/>
        <v>101.89324299480036</v>
      </c>
      <c r="M188" s="109">
        <f t="shared" si="14"/>
        <v>16.575736156206663</v>
      </c>
      <c r="N188" s="109">
        <v>0</v>
      </c>
      <c r="O188" s="136">
        <v>1</v>
      </c>
    </row>
    <row r="189" spans="1:15" ht="17" x14ac:dyDescent="0.2">
      <c r="A189" s="108">
        <v>9</v>
      </c>
      <c r="B189" s="109" t="s">
        <v>29</v>
      </c>
      <c r="C189" s="109">
        <v>2</v>
      </c>
      <c r="D189" s="109" t="s">
        <v>23</v>
      </c>
      <c r="E189" s="109">
        <v>203</v>
      </c>
      <c r="F189" s="109">
        <v>57.16</v>
      </c>
      <c r="G189" s="109">
        <v>6.39</v>
      </c>
      <c r="H189" s="109">
        <v>2.62</v>
      </c>
      <c r="I189" s="109">
        <v>5.62</v>
      </c>
      <c r="J189" s="109">
        <f t="shared" si="15"/>
        <v>71.790000000000006</v>
      </c>
      <c r="K189" s="109">
        <f t="shared" si="13"/>
        <v>32.425926978155267</v>
      </c>
      <c r="L189" s="109">
        <f t="shared" si="16"/>
        <v>104.21592697815527</v>
      </c>
      <c r="M189" s="109">
        <f t="shared" si="14"/>
        <v>16.953584537029158</v>
      </c>
      <c r="N189" s="109">
        <v>0</v>
      </c>
      <c r="O189" s="136">
        <v>1</v>
      </c>
    </row>
    <row r="190" spans="1:15" ht="17" x14ac:dyDescent="0.2">
      <c r="A190" s="108">
        <v>10</v>
      </c>
      <c r="B190" s="109" t="s">
        <v>29</v>
      </c>
      <c r="C190" s="109">
        <v>2</v>
      </c>
      <c r="D190" s="109" t="s">
        <v>24</v>
      </c>
      <c r="E190" s="109">
        <v>204</v>
      </c>
      <c r="F190" s="109">
        <v>74.41</v>
      </c>
      <c r="G190" s="109">
        <v>10.65</v>
      </c>
      <c r="H190" s="109">
        <v>2.62</v>
      </c>
      <c r="I190" s="109">
        <v>7.37</v>
      </c>
      <c r="J190" s="109">
        <f t="shared" si="15"/>
        <v>95.050000000000011</v>
      </c>
      <c r="K190" s="109">
        <f t="shared" si="13"/>
        <v>42.931945386177162</v>
      </c>
      <c r="L190" s="109">
        <f t="shared" si="16"/>
        <v>137.98194538617719</v>
      </c>
      <c r="M190" s="109">
        <f t="shared" si="14"/>
        <v>22.446555373236126</v>
      </c>
      <c r="N190" s="109">
        <v>1</v>
      </c>
      <c r="O190" s="136">
        <v>0</v>
      </c>
    </row>
    <row r="191" spans="1:15" ht="17" x14ac:dyDescent="0.2">
      <c r="A191" s="108">
        <v>11</v>
      </c>
      <c r="B191" s="109" t="s">
        <v>29</v>
      </c>
      <c r="C191" s="109">
        <v>2</v>
      </c>
      <c r="D191" s="109" t="s">
        <v>24</v>
      </c>
      <c r="E191" s="109">
        <v>205</v>
      </c>
      <c r="F191" s="109">
        <v>77.75</v>
      </c>
      <c r="G191" s="109">
        <v>7.8499999999999988</v>
      </c>
      <c r="H191" s="109">
        <v>3.22</v>
      </c>
      <c r="I191" s="109">
        <v>10.610000000000014</v>
      </c>
      <c r="J191" s="109">
        <f t="shared" si="15"/>
        <v>99.43</v>
      </c>
      <c r="K191" s="109">
        <f t="shared" si="13"/>
        <v>44.910292790611201</v>
      </c>
      <c r="L191" s="109">
        <f t="shared" si="16"/>
        <v>144.34029279061122</v>
      </c>
      <c r="M191" s="109">
        <f t="shared" si="14"/>
        <v>23.480915315737693</v>
      </c>
      <c r="N191" s="109">
        <v>1</v>
      </c>
      <c r="O191" s="136">
        <v>0</v>
      </c>
    </row>
    <row r="192" spans="1:15" ht="17" x14ac:dyDescent="0.2">
      <c r="A192" s="108">
        <v>12</v>
      </c>
      <c r="B192" s="109" t="s">
        <v>29</v>
      </c>
      <c r="C192" s="109">
        <v>2</v>
      </c>
      <c r="D192" s="109" t="s">
        <v>23</v>
      </c>
      <c r="E192" s="109">
        <v>206</v>
      </c>
      <c r="F192" s="109">
        <v>55.11</v>
      </c>
      <c r="G192" s="109">
        <v>5.81</v>
      </c>
      <c r="H192" s="109">
        <v>2.62</v>
      </c>
      <c r="I192" s="109">
        <v>5.78</v>
      </c>
      <c r="J192" s="109">
        <f t="shared" si="15"/>
        <v>69.319999999999993</v>
      </c>
      <c r="K192" s="109">
        <f t="shared" si="13"/>
        <v>31.310283578851131</v>
      </c>
      <c r="L192" s="109">
        <f t="shared" si="16"/>
        <v>100.63028357885112</v>
      </c>
      <c r="M192" s="109">
        <f t="shared" si="14"/>
        <v>16.370281099134431</v>
      </c>
      <c r="N192" s="109">
        <v>1</v>
      </c>
      <c r="O192" s="136">
        <v>0</v>
      </c>
    </row>
    <row r="193" spans="1:15" ht="17" x14ac:dyDescent="0.2">
      <c r="A193" s="108">
        <v>13</v>
      </c>
      <c r="B193" s="109" t="s">
        <v>29</v>
      </c>
      <c r="C193" s="109">
        <v>2</v>
      </c>
      <c r="D193" s="109" t="s">
        <v>23</v>
      </c>
      <c r="E193" s="109">
        <v>207</v>
      </c>
      <c r="F193" s="109">
        <v>57.17</v>
      </c>
      <c r="G193" s="109">
        <v>5.55</v>
      </c>
      <c r="H193" s="109">
        <v>2.62</v>
      </c>
      <c r="I193" s="109">
        <v>5.64</v>
      </c>
      <c r="J193" s="109">
        <f t="shared" si="15"/>
        <v>70.98</v>
      </c>
      <c r="K193" s="109">
        <f t="shared" si="13"/>
        <v>32.060068211581843</v>
      </c>
      <c r="L193" s="109">
        <f t="shared" si="16"/>
        <v>103.04006821158185</v>
      </c>
      <c r="M193" s="109">
        <f t="shared" si="14"/>
        <v>16.762298794237768</v>
      </c>
      <c r="N193" s="109">
        <v>1</v>
      </c>
      <c r="O193" s="136">
        <v>0</v>
      </c>
    </row>
    <row r="194" spans="1:15" ht="17" x14ac:dyDescent="0.2">
      <c r="A194" s="108">
        <v>14</v>
      </c>
      <c r="B194" s="109" t="s">
        <v>29</v>
      </c>
      <c r="C194" s="109">
        <v>3</v>
      </c>
      <c r="D194" s="109" t="s">
        <v>23</v>
      </c>
      <c r="E194" s="109">
        <v>301</v>
      </c>
      <c r="F194" s="109">
        <v>57.15</v>
      </c>
      <c r="G194" s="109">
        <v>6.39</v>
      </c>
      <c r="H194" s="109">
        <v>2.62</v>
      </c>
      <c r="I194" s="109">
        <v>5.67</v>
      </c>
      <c r="J194" s="109">
        <f t="shared" si="15"/>
        <v>71.83</v>
      </c>
      <c r="K194" s="109">
        <f t="shared" si="13"/>
        <v>32.443994077739134</v>
      </c>
      <c r="L194" s="109">
        <f t="shared" si="16"/>
        <v>104.27399407773913</v>
      </c>
      <c r="M194" s="109">
        <f t="shared" si="14"/>
        <v>16.963030746549716</v>
      </c>
      <c r="N194" s="109">
        <v>0</v>
      </c>
      <c r="O194" s="136">
        <v>1</v>
      </c>
    </row>
    <row r="195" spans="1:15" ht="17" x14ac:dyDescent="0.2">
      <c r="A195" s="108">
        <v>15</v>
      </c>
      <c r="B195" s="109" t="s">
        <v>29</v>
      </c>
      <c r="C195" s="109">
        <v>3</v>
      </c>
      <c r="D195" s="109" t="s">
        <v>23</v>
      </c>
      <c r="E195" s="109">
        <v>302</v>
      </c>
      <c r="F195" s="109">
        <v>55.18</v>
      </c>
      <c r="G195" s="109">
        <v>6.57</v>
      </c>
      <c r="H195" s="109">
        <v>2.62</v>
      </c>
      <c r="I195" s="109">
        <v>5.82</v>
      </c>
      <c r="J195" s="109">
        <f t="shared" si="15"/>
        <v>70.19</v>
      </c>
      <c r="K195" s="109">
        <f t="shared" si="13"/>
        <v>31.703242994800359</v>
      </c>
      <c r="L195" s="109">
        <f t="shared" si="16"/>
        <v>101.89324299480036</v>
      </c>
      <c r="M195" s="109">
        <f t="shared" si="14"/>
        <v>16.575736156206663</v>
      </c>
      <c r="N195" s="109">
        <v>0</v>
      </c>
      <c r="O195" s="136">
        <v>1</v>
      </c>
    </row>
    <row r="196" spans="1:15" ht="17" x14ac:dyDescent="0.2">
      <c r="A196" s="108">
        <v>16</v>
      </c>
      <c r="B196" s="109" t="s">
        <v>29</v>
      </c>
      <c r="C196" s="109">
        <v>3</v>
      </c>
      <c r="D196" s="109" t="s">
        <v>23</v>
      </c>
      <c r="E196" s="109">
        <v>303</v>
      </c>
      <c r="F196" s="109">
        <v>57.16</v>
      </c>
      <c r="G196" s="109">
        <v>6.39</v>
      </c>
      <c r="H196" s="109">
        <v>2.62</v>
      </c>
      <c r="I196" s="109">
        <v>5.62</v>
      </c>
      <c r="J196" s="109">
        <f t="shared" si="15"/>
        <v>71.790000000000006</v>
      </c>
      <c r="K196" s="109">
        <f t="shared" si="13"/>
        <v>32.425926978155267</v>
      </c>
      <c r="L196" s="109">
        <f t="shared" si="16"/>
        <v>104.21592697815527</v>
      </c>
      <c r="M196" s="109">
        <f t="shared" si="14"/>
        <v>16.953584537029158</v>
      </c>
      <c r="N196" s="109">
        <v>0</v>
      </c>
      <c r="O196" s="136">
        <v>1</v>
      </c>
    </row>
    <row r="197" spans="1:15" ht="17" x14ac:dyDescent="0.2">
      <c r="A197" s="108">
        <v>17</v>
      </c>
      <c r="B197" s="109" t="s">
        <v>29</v>
      </c>
      <c r="C197" s="109">
        <v>3</v>
      </c>
      <c r="D197" s="109" t="s">
        <v>24</v>
      </c>
      <c r="E197" s="109">
        <v>304</v>
      </c>
      <c r="F197" s="109">
        <v>74.41</v>
      </c>
      <c r="G197" s="109">
        <v>10.65</v>
      </c>
      <c r="H197" s="109">
        <v>2.62</v>
      </c>
      <c r="I197" s="109">
        <v>7.37</v>
      </c>
      <c r="J197" s="109">
        <f t="shared" si="15"/>
        <v>95.050000000000011</v>
      </c>
      <c r="K197" s="109">
        <f t="shared" si="13"/>
        <v>42.931945386177162</v>
      </c>
      <c r="L197" s="109">
        <f t="shared" si="16"/>
        <v>137.98194538617719</v>
      </c>
      <c r="M197" s="109">
        <f t="shared" si="14"/>
        <v>22.446555373236126</v>
      </c>
      <c r="N197" s="109">
        <v>1</v>
      </c>
      <c r="O197" s="136">
        <v>0</v>
      </c>
    </row>
    <row r="198" spans="1:15" ht="17" x14ac:dyDescent="0.2">
      <c r="A198" s="108">
        <v>18</v>
      </c>
      <c r="B198" s="109" t="s">
        <v>29</v>
      </c>
      <c r="C198" s="109">
        <v>3</v>
      </c>
      <c r="D198" s="109" t="s">
        <v>24</v>
      </c>
      <c r="E198" s="109">
        <v>305</v>
      </c>
      <c r="F198" s="109">
        <v>77.75</v>
      </c>
      <c r="G198" s="109">
        <v>7.8499999999999988</v>
      </c>
      <c r="H198" s="109">
        <v>3.22</v>
      </c>
      <c r="I198" s="109">
        <v>10.61</v>
      </c>
      <c r="J198" s="109">
        <f t="shared" si="15"/>
        <v>99.429999999999993</v>
      </c>
      <c r="K198" s="109">
        <f t="shared" si="13"/>
        <v>44.910292790611194</v>
      </c>
      <c r="L198" s="109">
        <f t="shared" si="16"/>
        <v>144.34029279061119</v>
      </c>
      <c r="M198" s="109">
        <f t="shared" si="14"/>
        <v>23.48091531573769</v>
      </c>
      <c r="N198" s="109">
        <v>1</v>
      </c>
      <c r="O198" s="136">
        <v>0</v>
      </c>
    </row>
    <row r="199" spans="1:15" ht="17" x14ac:dyDescent="0.2">
      <c r="A199" s="108">
        <v>19</v>
      </c>
      <c r="B199" s="109" t="s">
        <v>29</v>
      </c>
      <c r="C199" s="109">
        <v>3</v>
      </c>
      <c r="D199" s="109" t="s">
        <v>23</v>
      </c>
      <c r="E199" s="109">
        <v>306</v>
      </c>
      <c r="F199" s="109">
        <v>55.11</v>
      </c>
      <c r="G199" s="109">
        <v>5.81</v>
      </c>
      <c r="H199" s="109">
        <v>2.62</v>
      </c>
      <c r="I199" s="109">
        <v>5.78</v>
      </c>
      <c r="J199" s="109">
        <f t="shared" si="15"/>
        <v>69.319999999999993</v>
      </c>
      <c r="K199" s="109">
        <f t="shared" si="13"/>
        <v>31.310283578851131</v>
      </c>
      <c r="L199" s="109">
        <f t="shared" si="16"/>
        <v>100.63028357885112</v>
      </c>
      <c r="M199" s="109">
        <f t="shared" si="14"/>
        <v>16.370281099134431</v>
      </c>
      <c r="N199" s="109">
        <v>1</v>
      </c>
      <c r="O199" s="136">
        <v>0</v>
      </c>
    </row>
    <row r="200" spans="1:15" ht="17" x14ac:dyDescent="0.2">
      <c r="A200" s="108">
        <v>20</v>
      </c>
      <c r="B200" s="109" t="s">
        <v>29</v>
      </c>
      <c r="C200" s="109">
        <v>3</v>
      </c>
      <c r="D200" s="109" t="s">
        <v>23</v>
      </c>
      <c r="E200" s="109">
        <v>307</v>
      </c>
      <c r="F200" s="109">
        <v>57.17</v>
      </c>
      <c r="G200" s="109">
        <v>5.55</v>
      </c>
      <c r="H200" s="109">
        <v>2.62</v>
      </c>
      <c r="I200" s="109">
        <v>5.64</v>
      </c>
      <c r="J200" s="109">
        <f t="shared" si="15"/>
        <v>70.98</v>
      </c>
      <c r="K200" s="109">
        <f t="shared" si="13"/>
        <v>32.060068211581843</v>
      </c>
      <c r="L200" s="109">
        <f t="shared" si="16"/>
        <v>103.04006821158185</v>
      </c>
      <c r="M200" s="109">
        <f t="shared" si="14"/>
        <v>16.762298794237768</v>
      </c>
      <c r="N200" s="109">
        <v>1</v>
      </c>
      <c r="O200" s="136">
        <v>0</v>
      </c>
    </row>
    <row r="201" spans="1:15" ht="17" x14ac:dyDescent="0.2">
      <c r="A201" s="108">
        <v>21</v>
      </c>
      <c r="B201" s="109" t="s">
        <v>29</v>
      </c>
      <c r="C201" s="109">
        <v>4</v>
      </c>
      <c r="D201" s="109" t="s">
        <v>23</v>
      </c>
      <c r="E201" s="109">
        <v>401</v>
      </c>
      <c r="F201" s="109">
        <v>57.15</v>
      </c>
      <c r="G201" s="109">
        <v>6.39</v>
      </c>
      <c r="H201" s="109">
        <v>2.62</v>
      </c>
      <c r="I201" s="109">
        <v>5.67</v>
      </c>
      <c r="J201" s="109">
        <f t="shared" si="15"/>
        <v>71.83</v>
      </c>
      <c r="K201" s="109">
        <f t="shared" si="13"/>
        <v>32.443994077739134</v>
      </c>
      <c r="L201" s="109">
        <f t="shared" si="16"/>
        <v>104.27399407773913</v>
      </c>
      <c r="M201" s="109">
        <f t="shared" si="14"/>
        <v>16.963030746549716</v>
      </c>
      <c r="N201" s="109">
        <v>1</v>
      </c>
      <c r="O201" s="136">
        <v>0</v>
      </c>
    </row>
    <row r="202" spans="1:15" ht="17" x14ac:dyDescent="0.2">
      <c r="A202" s="108">
        <v>22</v>
      </c>
      <c r="B202" s="109" t="s">
        <v>29</v>
      </c>
      <c r="C202" s="109">
        <v>4</v>
      </c>
      <c r="D202" s="109" t="s">
        <v>23</v>
      </c>
      <c r="E202" s="109">
        <v>402</v>
      </c>
      <c r="F202" s="109">
        <v>55.18</v>
      </c>
      <c r="G202" s="109">
        <v>6.57</v>
      </c>
      <c r="H202" s="109">
        <v>2.62</v>
      </c>
      <c r="I202" s="109">
        <v>5.82</v>
      </c>
      <c r="J202" s="109">
        <f t="shared" si="15"/>
        <v>70.19</v>
      </c>
      <c r="K202" s="109">
        <f t="shared" si="13"/>
        <v>31.703242994800359</v>
      </c>
      <c r="L202" s="109">
        <f t="shared" si="16"/>
        <v>101.89324299480036</v>
      </c>
      <c r="M202" s="109">
        <f t="shared" si="14"/>
        <v>16.575736156206663</v>
      </c>
      <c r="N202" s="109">
        <v>1</v>
      </c>
      <c r="O202" s="136">
        <v>0</v>
      </c>
    </row>
    <row r="203" spans="1:15" ht="17" x14ac:dyDescent="0.2">
      <c r="A203" s="108">
        <v>23</v>
      </c>
      <c r="B203" s="109" t="s">
        <v>29</v>
      </c>
      <c r="C203" s="109">
        <v>4</v>
      </c>
      <c r="D203" s="109" t="s">
        <v>23</v>
      </c>
      <c r="E203" s="109">
        <v>403</v>
      </c>
      <c r="F203" s="109">
        <v>57.16</v>
      </c>
      <c r="G203" s="109">
        <v>6.39</v>
      </c>
      <c r="H203" s="109">
        <v>2.62</v>
      </c>
      <c r="I203" s="109">
        <v>5.62</v>
      </c>
      <c r="J203" s="109">
        <f t="shared" si="15"/>
        <v>71.790000000000006</v>
      </c>
      <c r="K203" s="109">
        <f t="shared" si="13"/>
        <v>32.425926978155267</v>
      </c>
      <c r="L203" s="109">
        <f t="shared" si="16"/>
        <v>104.21592697815527</v>
      </c>
      <c r="M203" s="109">
        <f t="shared" si="14"/>
        <v>16.953584537029158</v>
      </c>
      <c r="N203" s="109">
        <v>1</v>
      </c>
      <c r="O203" s="136">
        <v>0</v>
      </c>
    </row>
    <row r="204" spans="1:15" ht="17" x14ac:dyDescent="0.2">
      <c r="A204" s="108">
        <v>24</v>
      </c>
      <c r="B204" s="109" t="s">
        <v>29</v>
      </c>
      <c r="C204" s="109">
        <v>4</v>
      </c>
      <c r="D204" s="109" t="s">
        <v>24</v>
      </c>
      <c r="E204" s="109">
        <v>404</v>
      </c>
      <c r="F204" s="109">
        <v>74.41</v>
      </c>
      <c r="G204" s="109">
        <v>10.65</v>
      </c>
      <c r="H204" s="109">
        <v>2.62</v>
      </c>
      <c r="I204" s="109">
        <v>7.37</v>
      </c>
      <c r="J204" s="109">
        <f t="shared" si="15"/>
        <v>95.050000000000011</v>
      </c>
      <c r="K204" s="109">
        <f t="shared" si="13"/>
        <v>42.931945386177162</v>
      </c>
      <c r="L204" s="109">
        <f t="shared" si="16"/>
        <v>137.98194538617719</v>
      </c>
      <c r="M204" s="109">
        <f t="shared" si="14"/>
        <v>22.446555373236126</v>
      </c>
      <c r="N204" s="109">
        <v>1</v>
      </c>
      <c r="O204" s="136">
        <v>0</v>
      </c>
    </row>
    <row r="205" spans="1:15" ht="17" x14ac:dyDescent="0.2">
      <c r="A205" s="108">
        <v>25</v>
      </c>
      <c r="B205" s="109" t="s">
        <v>29</v>
      </c>
      <c r="C205" s="109">
        <v>4</v>
      </c>
      <c r="D205" s="109" t="s">
        <v>24</v>
      </c>
      <c r="E205" s="109">
        <v>405</v>
      </c>
      <c r="F205" s="109">
        <v>77.75</v>
      </c>
      <c r="G205" s="109">
        <v>7.8499999999999988</v>
      </c>
      <c r="H205" s="109">
        <v>3.22</v>
      </c>
      <c r="I205" s="109">
        <v>10.61</v>
      </c>
      <c r="J205" s="109">
        <f t="shared" si="15"/>
        <v>99.429999999999993</v>
      </c>
      <c r="K205" s="109">
        <f t="shared" si="13"/>
        <v>44.910292790611194</v>
      </c>
      <c r="L205" s="109">
        <f t="shared" si="16"/>
        <v>144.34029279061119</v>
      </c>
      <c r="M205" s="109">
        <f t="shared" si="14"/>
        <v>23.48091531573769</v>
      </c>
      <c r="N205" s="109">
        <v>1</v>
      </c>
      <c r="O205" s="136">
        <v>0</v>
      </c>
    </row>
    <row r="206" spans="1:15" ht="17" x14ac:dyDescent="0.2">
      <c r="A206" s="108">
        <v>26</v>
      </c>
      <c r="B206" s="109" t="s">
        <v>29</v>
      </c>
      <c r="C206" s="109">
        <v>4</v>
      </c>
      <c r="D206" s="109" t="s">
        <v>23</v>
      </c>
      <c r="E206" s="109">
        <v>406</v>
      </c>
      <c r="F206" s="109">
        <v>55.11</v>
      </c>
      <c r="G206" s="109">
        <v>5.81</v>
      </c>
      <c r="H206" s="109">
        <v>2.62</v>
      </c>
      <c r="I206" s="109">
        <v>5.78</v>
      </c>
      <c r="J206" s="109">
        <f t="shared" si="15"/>
        <v>69.319999999999993</v>
      </c>
      <c r="K206" s="109">
        <f t="shared" si="13"/>
        <v>31.310283578851131</v>
      </c>
      <c r="L206" s="109">
        <f t="shared" si="16"/>
        <v>100.63028357885112</v>
      </c>
      <c r="M206" s="109">
        <f t="shared" si="14"/>
        <v>16.370281099134431</v>
      </c>
      <c r="N206" s="109">
        <v>1</v>
      </c>
      <c r="O206" s="136">
        <v>0</v>
      </c>
    </row>
    <row r="207" spans="1:15" ht="17" x14ac:dyDescent="0.2">
      <c r="A207" s="108">
        <v>27</v>
      </c>
      <c r="B207" s="109" t="s">
        <v>29</v>
      </c>
      <c r="C207" s="109">
        <v>4</v>
      </c>
      <c r="D207" s="109" t="s">
        <v>23</v>
      </c>
      <c r="E207" s="109">
        <v>407</v>
      </c>
      <c r="F207" s="109">
        <v>57.17</v>
      </c>
      <c r="G207" s="109">
        <v>5.55</v>
      </c>
      <c r="H207" s="109">
        <v>2.62</v>
      </c>
      <c r="I207" s="109">
        <v>5.64</v>
      </c>
      <c r="J207" s="109">
        <f t="shared" si="15"/>
        <v>70.98</v>
      </c>
      <c r="K207" s="109">
        <f t="shared" si="13"/>
        <v>32.060068211581843</v>
      </c>
      <c r="L207" s="109">
        <f t="shared" si="16"/>
        <v>103.04006821158185</v>
      </c>
      <c r="M207" s="109">
        <f t="shared" si="14"/>
        <v>16.762298794237768</v>
      </c>
      <c r="N207" s="109">
        <v>1</v>
      </c>
      <c r="O207" s="136">
        <v>0</v>
      </c>
    </row>
    <row r="208" spans="1:15" ht="17" x14ac:dyDescent="0.2">
      <c r="A208" s="108">
        <v>28</v>
      </c>
      <c r="B208" s="109" t="s">
        <v>29</v>
      </c>
      <c r="C208" s="109">
        <v>5</v>
      </c>
      <c r="D208" s="109" t="s">
        <v>23</v>
      </c>
      <c r="E208" s="109">
        <v>501</v>
      </c>
      <c r="F208" s="109">
        <v>57.15</v>
      </c>
      <c r="G208" s="109">
        <v>6.39</v>
      </c>
      <c r="H208" s="109">
        <v>2.62</v>
      </c>
      <c r="I208" s="109">
        <v>5.67</v>
      </c>
      <c r="J208" s="109">
        <f t="shared" si="15"/>
        <v>71.83</v>
      </c>
      <c r="K208" s="109">
        <f t="shared" si="13"/>
        <v>32.443994077739134</v>
      </c>
      <c r="L208" s="109">
        <f t="shared" si="16"/>
        <v>104.27399407773913</v>
      </c>
      <c r="M208" s="109">
        <f t="shared" si="14"/>
        <v>16.963030746549716</v>
      </c>
      <c r="N208" s="109">
        <v>1</v>
      </c>
      <c r="O208" s="136">
        <v>0</v>
      </c>
    </row>
    <row r="209" spans="1:15" ht="17" x14ac:dyDescent="0.2">
      <c r="A209" s="108">
        <v>29</v>
      </c>
      <c r="B209" s="109" t="s">
        <v>29</v>
      </c>
      <c r="C209" s="109">
        <v>5</v>
      </c>
      <c r="D209" s="109" t="s">
        <v>23</v>
      </c>
      <c r="E209" s="109">
        <v>502</v>
      </c>
      <c r="F209" s="109">
        <v>55.18</v>
      </c>
      <c r="G209" s="109">
        <v>6.57</v>
      </c>
      <c r="H209" s="109">
        <v>2.62</v>
      </c>
      <c r="I209" s="109">
        <v>5.82</v>
      </c>
      <c r="J209" s="109">
        <f t="shared" si="15"/>
        <v>70.19</v>
      </c>
      <c r="K209" s="109">
        <f t="shared" si="13"/>
        <v>31.703242994800359</v>
      </c>
      <c r="L209" s="109">
        <f t="shared" si="16"/>
        <v>101.89324299480036</v>
      </c>
      <c r="M209" s="109">
        <f t="shared" si="14"/>
        <v>16.575736156206663</v>
      </c>
      <c r="N209" s="109">
        <v>1</v>
      </c>
      <c r="O209" s="136">
        <v>0</v>
      </c>
    </row>
    <row r="210" spans="1:15" ht="17" x14ac:dyDescent="0.2">
      <c r="A210" s="108">
        <v>30</v>
      </c>
      <c r="B210" s="109" t="s">
        <v>29</v>
      </c>
      <c r="C210" s="109">
        <v>5</v>
      </c>
      <c r="D210" s="109" t="s">
        <v>23</v>
      </c>
      <c r="E210" s="109">
        <v>503</v>
      </c>
      <c r="F210" s="109">
        <v>57.16</v>
      </c>
      <c r="G210" s="109">
        <v>6.39</v>
      </c>
      <c r="H210" s="109">
        <v>2.62</v>
      </c>
      <c r="I210" s="109">
        <v>5.62</v>
      </c>
      <c r="J210" s="109">
        <f t="shared" si="15"/>
        <v>71.790000000000006</v>
      </c>
      <c r="K210" s="109">
        <f t="shared" si="13"/>
        <v>32.425926978155267</v>
      </c>
      <c r="L210" s="109">
        <f t="shared" si="16"/>
        <v>104.21592697815527</v>
      </c>
      <c r="M210" s="109">
        <f t="shared" si="14"/>
        <v>16.953584537029158</v>
      </c>
      <c r="N210" s="109">
        <v>1</v>
      </c>
      <c r="O210" s="136">
        <v>0</v>
      </c>
    </row>
    <row r="211" spans="1:15" ht="17" x14ac:dyDescent="0.2">
      <c r="A211" s="108">
        <v>31</v>
      </c>
      <c r="B211" s="109" t="s">
        <v>29</v>
      </c>
      <c r="C211" s="109">
        <v>5</v>
      </c>
      <c r="D211" s="109" t="s">
        <v>24</v>
      </c>
      <c r="E211" s="109">
        <v>504</v>
      </c>
      <c r="F211" s="109">
        <v>74.41</v>
      </c>
      <c r="G211" s="109">
        <v>10.65</v>
      </c>
      <c r="H211" s="109">
        <v>2.62</v>
      </c>
      <c r="I211" s="109">
        <v>7.37</v>
      </c>
      <c r="J211" s="109">
        <f t="shared" si="15"/>
        <v>95.050000000000011</v>
      </c>
      <c r="K211" s="109">
        <f t="shared" si="13"/>
        <v>42.931945386177162</v>
      </c>
      <c r="L211" s="109">
        <f t="shared" si="16"/>
        <v>137.98194538617719</v>
      </c>
      <c r="M211" s="109">
        <f t="shared" si="14"/>
        <v>22.446555373236126</v>
      </c>
      <c r="N211" s="109">
        <v>1</v>
      </c>
      <c r="O211" s="136">
        <v>0</v>
      </c>
    </row>
    <row r="212" spans="1:15" ht="17" x14ac:dyDescent="0.2">
      <c r="A212" s="108">
        <v>32</v>
      </c>
      <c r="B212" s="109" t="s">
        <v>29</v>
      </c>
      <c r="C212" s="109">
        <v>5</v>
      </c>
      <c r="D212" s="109" t="s">
        <v>24</v>
      </c>
      <c r="E212" s="109">
        <v>505</v>
      </c>
      <c r="F212" s="109">
        <v>77.75</v>
      </c>
      <c r="G212" s="109">
        <v>7.8499999999999988</v>
      </c>
      <c r="H212" s="109">
        <v>3.22</v>
      </c>
      <c r="I212" s="109">
        <v>10.61</v>
      </c>
      <c r="J212" s="109">
        <f t="shared" si="15"/>
        <v>99.429999999999993</v>
      </c>
      <c r="K212" s="109">
        <f t="shared" si="13"/>
        <v>44.910292790611194</v>
      </c>
      <c r="L212" s="109">
        <f t="shared" si="16"/>
        <v>144.34029279061119</v>
      </c>
      <c r="M212" s="109">
        <f t="shared" si="14"/>
        <v>23.48091531573769</v>
      </c>
      <c r="N212" s="109">
        <v>1</v>
      </c>
      <c r="O212" s="136">
        <v>0</v>
      </c>
    </row>
    <row r="213" spans="1:15" ht="17" x14ac:dyDescent="0.2">
      <c r="A213" s="108">
        <v>33</v>
      </c>
      <c r="B213" s="109" t="s">
        <v>29</v>
      </c>
      <c r="C213" s="109">
        <v>5</v>
      </c>
      <c r="D213" s="109" t="s">
        <v>23</v>
      </c>
      <c r="E213" s="109">
        <v>506</v>
      </c>
      <c r="F213" s="109">
        <v>55.11</v>
      </c>
      <c r="G213" s="109">
        <v>5.81</v>
      </c>
      <c r="H213" s="109">
        <v>2.62</v>
      </c>
      <c r="I213" s="109">
        <v>5.78</v>
      </c>
      <c r="J213" s="109">
        <f t="shared" si="15"/>
        <v>69.319999999999993</v>
      </c>
      <c r="K213" s="109">
        <f t="shared" ref="K213:K244" si="17">J213/J$313*4663.01</f>
        <v>31.310283578851131</v>
      </c>
      <c r="L213" s="109">
        <f t="shared" si="16"/>
        <v>100.63028357885112</v>
      </c>
      <c r="M213" s="109">
        <f t="shared" ref="M213:M244" si="18">J213/J$313*2438.01</f>
        <v>16.370281099134431</v>
      </c>
      <c r="N213" s="109">
        <v>1</v>
      </c>
      <c r="O213" s="136">
        <v>0</v>
      </c>
    </row>
    <row r="214" spans="1:15" ht="17" x14ac:dyDescent="0.2">
      <c r="A214" s="108">
        <v>34</v>
      </c>
      <c r="B214" s="109" t="s">
        <v>29</v>
      </c>
      <c r="C214" s="109">
        <v>5</v>
      </c>
      <c r="D214" s="109" t="s">
        <v>23</v>
      </c>
      <c r="E214" s="109">
        <v>507</v>
      </c>
      <c r="F214" s="109">
        <v>57.17</v>
      </c>
      <c r="G214" s="109">
        <v>5.55</v>
      </c>
      <c r="H214" s="109">
        <v>2.62</v>
      </c>
      <c r="I214" s="109">
        <v>5.64</v>
      </c>
      <c r="J214" s="109">
        <f t="shared" si="15"/>
        <v>70.98</v>
      </c>
      <c r="K214" s="109">
        <f t="shared" si="17"/>
        <v>32.060068211581843</v>
      </c>
      <c r="L214" s="109">
        <f t="shared" si="16"/>
        <v>103.04006821158185</v>
      </c>
      <c r="M214" s="109">
        <f t="shared" si="18"/>
        <v>16.762298794237768</v>
      </c>
      <c r="N214" s="109">
        <v>1</v>
      </c>
      <c r="O214" s="136">
        <v>0</v>
      </c>
    </row>
    <row r="215" spans="1:15" ht="17" x14ac:dyDescent="0.2">
      <c r="A215" s="108">
        <v>35</v>
      </c>
      <c r="B215" s="109" t="s">
        <v>29</v>
      </c>
      <c r="C215" s="109">
        <v>6</v>
      </c>
      <c r="D215" s="109" t="s">
        <v>23</v>
      </c>
      <c r="E215" s="109">
        <v>601</v>
      </c>
      <c r="F215" s="109">
        <v>57.15</v>
      </c>
      <c r="G215" s="109">
        <v>6.39</v>
      </c>
      <c r="H215" s="109">
        <v>2.62</v>
      </c>
      <c r="I215" s="109">
        <v>5.67</v>
      </c>
      <c r="J215" s="109">
        <f t="shared" si="15"/>
        <v>71.83</v>
      </c>
      <c r="K215" s="109">
        <f t="shared" si="17"/>
        <v>32.443994077739134</v>
      </c>
      <c r="L215" s="109">
        <f t="shared" si="16"/>
        <v>104.27399407773913</v>
      </c>
      <c r="M215" s="109">
        <f t="shared" si="18"/>
        <v>16.963030746549716</v>
      </c>
      <c r="N215" s="109">
        <v>1</v>
      </c>
      <c r="O215" s="136">
        <v>0</v>
      </c>
    </row>
    <row r="216" spans="1:15" ht="17" x14ac:dyDescent="0.2">
      <c r="A216" s="108">
        <v>36</v>
      </c>
      <c r="B216" s="109" t="s">
        <v>29</v>
      </c>
      <c r="C216" s="109">
        <v>6</v>
      </c>
      <c r="D216" s="109" t="s">
        <v>23</v>
      </c>
      <c r="E216" s="109">
        <v>602</v>
      </c>
      <c r="F216" s="109">
        <v>55.18</v>
      </c>
      <c r="G216" s="109">
        <v>6.57</v>
      </c>
      <c r="H216" s="109">
        <v>2.62</v>
      </c>
      <c r="I216" s="109">
        <v>5.82</v>
      </c>
      <c r="J216" s="109">
        <f t="shared" si="15"/>
        <v>70.19</v>
      </c>
      <c r="K216" s="109">
        <f t="shared" si="17"/>
        <v>31.703242994800359</v>
      </c>
      <c r="L216" s="109">
        <f t="shared" si="16"/>
        <v>101.89324299480036</v>
      </c>
      <c r="M216" s="109">
        <f t="shared" si="18"/>
        <v>16.575736156206663</v>
      </c>
      <c r="N216" s="109">
        <v>1</v>
      </c>
      <c r="O216" s="136">
        <v>0</v>
      </c>
    </row>
    <row r="217" spans="1:15" ht="17" x14ac:dyDescent="0.2">
      <c r="A217" s="108">
        <v>37</v>
      </c>
      <c r="B217" s="109" t="s">
        <v>29</v>
      </c>
      <c r="C217" s="109">
        <v>6</v>
      </c>
      <c r="D217" s="109" t="s">
        <v>23</v>
      </c>
      <c r="E217" s="109">
        <v>603</v>
      </c>
      <c r="F217" s="109">
        <v>57.16</v>
      </c>
      <c r="G217" s="109">
        <v>6.39</v>
      </c>
      <c r="H217" s="109">
        <v>2.62</v>
      </c>
      <c r="I217" s="109">
        <v>5.62</v>
      </c>
      <c r="J217" s="109">
        <f t="shared" si="15"/>
        <v>71.790000000000006</v>
      </c>
      <c r="K217" s="109">
        <f t="shared" si="17"/>
        <v>32.425926978155267</v>
      </c>
      <c r="L217" s="109">
        <f t="shared" si="16"/>
        <v>104.21592697815527</v>
      </c>
      <c r="M217" s="109">
        <f t="shared" si="18"/>
        <v>16.953584537029158</v>
      </c>
      <c r="N217" s="109">
        <v>1</v>
      </c>
      <c r="O217" s="136">
        <v>0</v>
      </c>
    </row>
    <row r="218" spans="1:15" ht="17" x14ac:dyDescent="0.2">
      <c r="A218" s="108">
        <v>38</v>
      </c>
      <c r="B218" s="109" t="s">
        <v>29</v>
      </c>
      <c r="C218" s="109">
        <v>6</v>
      </c>
      <c r="D218" s="109" t="s">
        <v>24</v>
      </c>
      <c r="E218" s="109">
        <v>604</v>
      </c>
      <c r="F218" s="109">
        <v>74.41</v>
      </c>
      <c r="G218" s="109">
        <v>10.65</v>
      </c>
      <c r="H218" s="109">
        <v>2.62</v>
      </c>
      <c r="I218" s="109">
        <v>7.37</v>
      </c>
      <c r="J218" s="109">
        <f t="shared" si="15"/>
        <v>95.050000000000011</v>
      </c>
      <c r="K218" s="109">
        <f t="shared" si="17"/>
        <v>42.931945386177162</v>
      </c>
      <c r="L218" s="109">
        <f t="shared" si="16"/>
        <v>137.98194538617719</v>
      </c>
      <c r="M218" s="109">
        <f t="shared" si="18"/>
        <v>22.446555373236126</v>
      </c>
      <c r="N218" s="109">
        <v>1</v>
      </c>
      <c r="O218" s="136">
        <v>0</v>
      </c>
    </row>
    <row r="219" spans="1:15" ht="17" x14ac:dyDescent="0.2">
      <c r="A219" s="108">
        <v>39</v>
      </c>
      <c r="B219" s="109" t="s">
        <v>29</v>
      </c>
      <c r="C219" s="109">
        <v>6</v>
      </c>
      <c r="D219" s="109" t="s">
        <v>24</v>
      </c>
      <c r="E219" s="109">
        <v>605</v>
      </c>
      <c r="F219" s="109">
        <v>77.75</v>
      </c>
      <c r="G219" s="109">
        <v>7.8499999999999988</v>
      </c>
      <c r="H219" s="109">
        <v>3.22</v>
      </c>
      <c r="I219" s="109">
        <v>10.61</v>
      </c>
      <c r="J219" s="109">
        <f t="shared" si="15"/>
        <v>99.429999999999993</v>
      </c>
      <c r="K219" s="109">
        <f t="shared" si="17"/>
        <v>44.910292790611194</v>
      </c>
      <c r="L219" s="109">
        <f t="shared" si="16"/>
        <v>144.34029279061119</v>
      </c>
      <c r="M219" s="109">
        <f t="shared" si="18"/>
        <v>23.48091531573769</v>
      </c>
      <c r="N219" s="109">
        <v>1</v>
      </c>
      <c r="O219" s="136">
        <v>0</v>
      </c>
    </row>
    <row r="220" spans="1:15" ht="17" x14ac:dyDescent="0.2">
      <c r="A220" s="108">
        <v>40</v>
      </c>
      <c r="B220" s="109" t="s">
        <v>29</v>
      </c>
      <c r="C220" s="109">
        <v>6</v>
      </c>
      <c r="D220" s="109" t="s">
        <v>23</v>
      </c>
      <c r="E220" s="109">
        <v>606</v>
      </c>
      <c r="F220" s="109">
        <v>55.11</v>
      </c>
      <c r="G220" s="109">
        <v>5.81</v>
      </c>
      <c r="H220" s="109">
        <v>2.62</v>
      </c>
      <c r="I220" s="109">
        <v>5.78</v>
      </c>
      <c r="J220" s="109">
        <f t="shared" si="15"/>
        <v>69.319999999999993</v>
      </c>
      <c r="K220" s="109">
        <f t="shared" si="17"/>
        <v>31.310283578851131</v>
      </c>
      <c r="L220" s="109">
        <f t="shared" si="16"/>
        <v>100.63028357885112</v>
      </c>
      <c r="M220" s="109">
        <f t="shared" si="18"/>
        <v>16.370281099134431</v>
      </c>
      <c r="N220" s="109">
        <v>1</v>
      </c>
      <c r="O220" s="136">
        <v>0</v>
      </c>
    </row>
    <row r="221" spans="1:15" ht="17" x14ac:dyDescent="0.2">
      <c r="A221" s="108">
        <v>41</v>
      </c>
      <c r="B221" s="109" t="s">
        <v>29</v>
      </c>
      <c r="C221" s="109">
        <v>6</v>
      </c>
      <c r="D221" s="109" t="s">
        <v>23</v>
      </c>
      <c r="E221" s="109">
        <v>607</v>
      </c>
      <c r="F221" s="109">
        <v>57.17</v>
      </c>
      <c r="G221" s="109">
        <v>5.55</v>
      </c>
      <c r="H221" s="109">
        <v>2.62</v>
      </c>
      <c r="I221" s="109">
        <v>5.64</v>
      </c>
      <c r="J221" s="109">
        <f t="shared" si="15"/>
        <v>70.98</v>
      </c>
      <c r="K221" s="109">
        <f t="shared" si="17"/>
        <v>32.060068211581843</v>
      </c>
      <c r="L221" s="109">
        <f t="shared" si="16"/>
        <v>103.04006821158185</v>
      </c>
      <c r="M221" s="109">
        <f t="shared" si="18"/>
        <v>16.762298794237768</v>
      </c>
      <c r="N221" s="109">
        <v>1</v>
      </c>
      <c r="O221" s="136">
        <v>0</v>
      </c>
    </row>
    <row r="222" spans="1:15" ht="17" x14ac:dyDescent="0.2">
      <c r="A222" s="108">
        <v>42</v>
      </c>
      <c r="B222" s="109" t="s">
        <v>29</v>
      </c>
      <c r="C222" s="109">
        <v>7</v>
      </c>
      <c r="D222" s="109" t="s">
        <v>23</v>
      </c>
      <c r="E222" s="109">
        <v>701</v>
      </c>
      <c r="F222" s="109">
        <v>57.15</v>
      </c>
      <c r="G222" s="109">
        <v>6.39</v>
      </c>
      <c r="H222" s="109">
        <v>2.62</v>
      </c>
      <c r="I222" s="109">
        <v>5.67</v>
      </c>
      <c r="J222" s="109">
        <f t="shared" si="15"/>
        <v>71.83</v>
      </c>
      <c r="K222" s="109">
        <f t="shared" si="17"/>
        <v>32.443994077739134</v>
      </c>
      <c r="L222" s="109">
        <f t="shared" si="16"/>
        <v>104.27399407773913</v>
      </c>
      <c r="M222" s="109">
        <f t="shared" si="18"/>
        <v>16.963030746549716</v>
      </c>
      <c r="N222" s="109">
        <v>1</v>
      </c>
      <c r="O222" s="136">
        <v>0</v>
      </c>
    </row>
    <row r="223" spans="1:15" ht="17" x14ac:dyDescent="0.2">
      <c r="A223" s="108">
        <v>43</v>
      </c>
      <c r="B223" s="109" t="s">
        <v>29</v>
      </c>
      <c r="C223" s="109">
        <v>7</v>
      </c>
      <c r="D223" s="109" t="s">
        <v>23</v>
      </c>
      <c r="E223" s="109">
        <v>702</v>
      </c>
      <c r="F223" s="109">
        <v>55.18</v>
      </c>
      <c r="G223" s="109">
        <v>6.57</v>
      </c>
      <c r="H223" s="109">
        <v>2.62</v>
      </c>
      <c r="I223" s="109">
        <v>5.82</v>
      </c>
      <c r="J223" s="109">
        <f t="shared" si="15"/>
        <v>70.19</v>
      </c>
      <c r="K223" s="109">
        <f t="shared" si="17"/>
        <v>31.703242994800359</v>
      </c>
      <c r="L223" s="109">
        <f t="shared" si="16"/>
        <v>101.89324299480036</v>
      </c>
      <c r="M223" s="109">
        <f t="shared" si="18"/>
        <v>16.575736156206663</v>
      </c>
      <c r="N223" s="109">
        <v>1</v>
      </c>
      <c r="O223" s="136">
        <v>0</v>
      </c>
    </row>
    <row r="224" spans="1:15" ht="17" x14ac:dyDescent="0.2">
      <c r="A224" s="108">
        <v>44</v>
      </c>
      <c r="B224" s="109" t="s">
        <v>29</v>
      </c>
      <c r="C224" s="109">
        <v>7</v>
      </c>
      <c r="D224" s="109" t="s">
        <v>23</v>
      </c>
      <c r="E224" s="109">
        <v>703</v>
      </c>
      <c r="F224" s="109">
        <v>57.16</v>
      </c>
      <c r="G224" s="109">
        <v>6.39</v>
      </c>
      <c r="H224" s="109">
        <v>2.62</v>
      </c>
      <c r="I224" s="109">
        <v>5.62</v>
      </c>
      <c r="J224" s="109">
        <f t="shared" si="15"/>
        <v>71.790000000000006</v>
      </c>
      <c r="K224" s="109">
        <f t="shared" si="17"/>
        <v>32.425926978155267</v>
      </c>
      <c r="L224" s="109">
        <f t="shared" si="16"/>
        <v>104.21592697815527</v>
      </c>
      <c r="M224" s="109">
        <f t="shared" si="18"/>
        <v>16.953584537029158</v>
      </c>
      <c r="N224" s="109">
        <v>1</v>
      </c>
      <c r="O224" s="136">
        <v>0</v>
      </c>
    </row>
    <row r="225" spans="1:15" ht="17" x14ac:dyDescent="0.2">
      <c r="A225" s="108">
        <v>45</v>
      </c>
      <c r="B225" s="109" t="s">
        <v>29</v>
      </c>
      <c r="C225" s="109">
        <v>7</v>
      </c>
      <c r="D225" s="109" t="s">
        <v>24</v>
      </c>
      <c r="E225" s="109">
        <v>704</v>
      </c>
      <c r="F225" s="109">
        <v>74.41</v>
      </c>
      <c r="G225" s="109">
        <v>10.65</v>
      </c>
      <c r="H225" s="109">
        <v>2.62</v>
      </c>
      <c r="I225" s="109">
        <v>7.37</v>
      </c>
      <c r="J225" s="109">
        <f t="shared" si="15"/>
        <v>95.050000000000011</v>
      </c>
      <c r="K225" s="109">
        <f t="shared" si="17"/>
        <v>42.931945386177162</v>
      </c>
      <c r="L225" s="109">
        <f t="shared" si="16"/>
        <v>137.98194538617719</v>
      </c>
      <c r="M225" s="109">
        <f t="shared" si="18"/>
        <v>22.446555373236126</v>
      </c>
      <c r="N225" s="109">
        <v>1</v>
      </c>
      <c r="O225" s="136">
        <v>0</v>
      </c>
    </row>
    <row r="226" spans="1:15" ht="17" x14ac:dyDescent="0.2">
      <c r="A226" s="108">
        <v>46</v>
      </c>
      <c r="B226" s="109" t="s">
        <v>29</v>
      </c>
      <c r="C226" s="109">
        <v>7</v>
      </c>
      <c r="D226" s="109" t="s">
        <v>24</v>
      </c>
      <c r="E226" s="109">
        <v>705</v>
      </c>
      <c r="F226" s="109">
        <v>77.75</v>
      </c>
      <c r="G226" s="109">
        <v>7.8499999999999988</v>
      </c>
      <c r="H226" s="109">
        <v>3.22</v>
      </c>
      <c r="I226" s="109">
        <v>10.61</v>
      </c>
      <c r="J226" s="109">
        <f t="shared" si="15"/>
        <v>99.429999999999993</v>
      </c>
      <c r="K226" s="109">
        <f t="shared" si="17"/>
        <v>44.910292790611194</v>
      </c>
      <c r="L226" s="109">
        <f t="shared" si="16"/>
        <v>144.34029279061119</v>
      </c>
      <c r="M226" s="109">
        <f t="shared" si="18"/>
        <v>23.48091531573769</v>
      </c>
      <c r="N226" s="109">
        <v>1</v>
      </c>
      <c r="O226" s="136">
        <v>0</v>
      </c>
    </row>
    <row r="227" spans="1:15" ht="17" x14ac:dyDescent="0.2">
      <c r="A227" s="108">
        <v>47</v>
      </c>
      <c r="B227" s="109" t="s">
        <v>29</v>
      </c>
      <c r="C227" s="109">
        <v>7</v>
      </c>
      <c r="D227" s="109" t="s">
        <v>23</v>
      </c>
      <c r="E227" s="109">
        <v>706</v>
      </c>
      <c r="F227" s="109">
        <v>55.11</v>
      </c>
      <c r="G227" s="109">
        <v>5.81</v>
      </c>
      <c r="H227" s="109">
        <v>2.62</v>
      </c>
      <c r="I227" s="109">
        <v>5.78</v>
      </c>
      <c r="J227" s="109">
        <f t="shared" si="15"/>
        <v>69.319999999999993</v>
      </c>
      <c r="K227" s="109">
        <f t="shared" si="17"/>
        <v>31.310283578851131</v>
      </c>
      <c r="L227" s="109">
        <f t="shared" si="16"/>
        <v>100.63028357885112</v>
      </c>
      <c r="M227" s="109">
        <f t="shared" si="18"/>
        <v>16.370281099134431</v>
      </c>
      <c r="N227" s="109">
        <v>1</v>
      </c>
      <c r="O227" s="136">
        <v>0</v>
      </c>
    </row>
    <row r="228" spans="1:15" ht="17" x14ac:dyDescent="0.2">
      <c r="A228" s="108">
        <v>48</v>
      </c>
      <c r="B228" s="109" t="s">
        <v>29</v>
      </c>
      <c r="C228" s="109">
        <v>7</v>
      </c>
      <c r="D228" s="109" t="s">
        <v>23</v>
      </c>
      <c r="E228" s="109">
        <v>707</v>
      </c>
      <c r="F228" s="109">
        <v>57.17</v>
      </c>
      <c r="G228" s="109">
        <v>5.55</v>
      </c>
      <c r="H228" s="109">
        <v>2.62</v>
      </c>
      <c r="I228" s="109">
        <v>5.64</v>
      </c>
      <c r="J228" s="109">
        <f t="shared" si="15"/>
        <v>70.98</v>
      </c>
      <c r="K228" s="109">
        <f t="shared" si="17"/>
        <v>32.060068211581843</v>
      </c>
      <c r="L228" s="109">
        <f t="shared" si="16"/>
        <v>103.04006821158185</v>
      </c>
      <c r="M228" s="109">
        <f t="shared" si="18"/>
        <v>16.762298794237768</v>
      </c>
      <c r="N228" s="109">
        <v>1</v>
      </c>
      <c r="O228" s="136">
        <v>0</v>
      </c>
    </row>
    <row r="229" spans="1:15" ht="17" x14ac:dyDescent="0.2">
      <c r="A229" s="108">
        <v>49</v>
      </c>
      <c r="B229" s="109" t="s">
        <v>29</v>
      </c>
      <c r="C229" s="109">
        <v>8</v>
      </c>
      <c r="D229" s="109" t="s">
        <v>23</v>
      </c>
      <c r="E229" s="109">
        <v>801</v>
      </c>
      <c r="F229" s="109">
        <v>57.15</v>
      </c>
      <c r="G229" s="109">
        <v>6.39</v>
      </c>
      <c r="H229" s="109">
        <v>2.62</v>
      </c>
      <c r="I229" s="109">
        <v>5.67</v>
      </c>
      <c r="J229" s="109">
        <f t="shared" si="15"/>
        <v>71.83</v>
      </c>
      <c r="K229" s="109">
        <f t="shared" si="17"/>
        <v>32.443994077739134</v>
      </c>
      <c r="L229" s="109">
        <f t="shared" si="16"/>
        <v>104.27399407773913</v>
      </c>
      <c r="M229" s="109">
        <f t="shared" si="18"/>
        <v>16.963030746549716</v>
      </c>
      <c r="N229" s="109">
        <v>1</v>
      </c>
      <c r="O229" s="136">
        <v>0</v>
      </c>
    </row>
    <row r="230" spans="1:15" ht="17" x14ac:dyDescent="0.2">
      <c r="A230" s="108">
        <v>50</v>
      </c>
      <c r="B230" s="109" t="s">
        <v>29</v>
      </c>
      <c r="C230" s="109">
        <v>8</v>
      </c>
      <c r="D230" s="109" t="s">
        <v>23</v>
      </c>
      <c r="E230" s="109">
        <v>802</v>
      </c>
      <c r="F230" s="109">
        <v>55.18</v>
      </c>
      <c r="G230" s="109">
        <v>6.57</v>
      </c>
      <c r="H230" s="109">
        <v>2.62</v>
      </c>
      <c r="I230" s="109">
        <v>5.82</v>
      </c>
      <c r="J230" s="109">
        <f t="shared" si="15"/>
        <v>70.19</v>
      </c>
      <c r="K230" s="109">
        <f t="shared" si="17"/>
        <v>31.703242994800359</v>
      </c>
      <c r="L230" s="109">
        <f t="shared" si="16"/>
        <v>101.89324299480036</v>
      </c>
      <c r="M230" s="109">
        <f t="shared" si="18"/>
        <v>16.575736156206663</v>
      </c>
      <c r="N230" s="109">
        <v>1</v>
      </c>
      <c r="O230" s="136">
        <v>0</v>
      </c>
    </row>
    <row r="231" spans="1:15" ht="17" x14ac:dyDescent="0.2">
      <c r="A231" s="108">
        <v>51</v>
      </c>
      <c r="B231" s="109" t="s">
        <v>29</v>
      </c>
      <c r="C231" s="109">
        <v>8</v>
      </c>
      <c r="D231" s="109" t="s">
        <v>23</v>
      </c>
      <c r="E231" s="109">
        <v>803</v>
      </c>
      <c r="F231" s="109">
        <v>57.16</v>
      </c>
      <c r="G231" s="109">
        <v>6.39</v>
      </c>
      <c r="H231" s="109">
        <v>2.62</v>
      </c>
      <c r="I231" s="109">
        <v>5.62</v>
      </c>
      <c r="J231" s="109">
        <f t="shared" si="15"/>
        <v>71.790000000000006</v>
      </c>
      <c r="K231" s="109">
        <f t="shared" si="17"/>
        <v>32.425926978155267</v>
      </c>
      <c r="L231" s="109">
        <f t="shared" si="16"/>
        <v>104.21592697815527</v>
      </c>
      <c r="M231" s="109">
        <f t="shared" si="18"/>
        <v>16.953584537029158</v>
      </c>
      <c r="N231" s="109">
        <v>1</v>
      </c>
      <c r="O231" s="136">
        <v>0</v>
      </c>
    </row>
    <row r="232" spans="1:15" ht="17" x14ac:dyDescent="0.2">
      <c r="A232" s="108">
        <v>52</v>
      </c>
      <c r="B232" s="109" t="s">
        <v>29</v>
      </c>
      <c r="C232" s="109">
        <v>8</v>
      </c>
      <c r="D232" s="109" t="s">
        <v>24</v>
      </c>
      <c r="E232" s="109">
        <v>804</v>
      </c>
      <c r="F232" s="109">
        <v>74.41</v>
      </c>
      <c r="G232" s="109">
        <v>10.65</v>
      </c>
      <c r="H232" s="109">
        <v>2.62</v>
      </c>
      <c r="I232" s="109">
        <v>7.37</v>
      </c>
      <c r="J232" s="109">
        <f t="shared" si="15"/>
        <v>95.050000000000011</v>
      </c>
      <c r="K232" s="109">
        <f t="shared" si="17"/>
        <v>42.931945386177162</v>
      </c>
      <c r="L232" s="109">
        <f t="shared" si="16"/>
        <v>137.98194538617719</v>
      </c>
      <c r="M232" s="109">
        <f t="shared" si="18"/>
        <v>22.446555373236126</v>
      </c>
      <c r="N232" s="109">
        <v>1</v>
      </c>
      <c r="O232" s="136">
        <v>0</v>
      </c>
    </row>
    <row r="233" spans="1:15" ht="17" x14ac:dyDescent="0.2">
      <c r="A233" s="108">
        <v>53</v>
      </c>
      <c r="B233" s="109" t="s">
        <v>29</v>
      </c>
      <c r="C233" s="109">
        <v>8</v>
      </c>
      <c r="D233" s="109" t="s">
        <v>24</v>
      </c>
      <c r="E233" s="109">
        <v>805</v>
      </c>
      <c r="F233" s="109">
        <v>77.75</v>
      </c>
      <c r="G233" s="109">
        <v>7.8499999999999988</v>
      </c>
      <c r="H233" s="109">
        <v>3.22</v>
      </c>
      <c r="I233" s="109">
        <v>10.61</v>
      </c>
      <c r="J233" s="109">
        <f t="shared" si="15"/>
        <v>99.429999999999993</v>
      </c>
      <c r="K233" s="109">
        <f t="shared" si="17"/>
        <v>44.910292790611194</v>
      </c>
      <c r="L233" s="109">
        <f t="shared" si="16"/>
        <v>144.34029279061119</v>
      </c>
      <c r="M233" s="109">
        <f t="shared" si="18"/>
        <v>23.48091531573769</v>
      </c>
      <c r="N233" s="109">
        <v>1</v>
      </c>
      <c r="O233" s="136">
        <v>0</v>
      </c>
    </row>
    <row r="234" spans="1:15" ht="17" x14ac:dyDescent="0.2">
      <c r="A234" s="108">
        <v>54</v>
      </c>
      <c r="B234" s="109" t="s">
        <v>29</v>
      </c>
      <c r="C234" s="109">
        <v>8</v>
      </c>
      <c r="D234" s="109" t="s">
        <v>23</v>
      </c>
      <c r="E234" s="109">
        <v>806</v>
      </c>
      <c r="F234" s="109">
        <v>55.11</v>
      </c>
      <c r="G234" s="109">
        <v>5.81</v>
      </c>
      <c r="H234" s="109">
        <v>2.62</v>
      </c>
      <c r="I234" s="109">
        <v>5.78</v>
      </c>
      <c r="J234" s="109">
        <f t="shared" si="15"/>
        <v>69.319999999999993</v>
      </c>
      <c r="K234" s="109">
        <f t="shared" si="17"/>
        <v>31.310283578851131</v>
      </c>
      <c r="L234" s="109">
        <f t="shared" si="16"/>
        <v>100.63028357885112</v>
      </c>
      <c r="M234" s="109">
        <f t="shared" si="18"/>
        <v>16.370281099134431</v>
      </c>
      <c r="N234" s="109">
        <v>1</v>
      </c>
      <c r="O234" s="136">
        <v>0</v>
      </c>
    </row>
    <row r="235" spans="1:15" ht="17" x14ac:dyDescent="0.2">
      <c r="A235" s="108">
        <v>55</v>
      </c>
      <c r="B235" s="109" t="s">
        <v>29</v>
      </c>
      <c r="C235" s="109">
        <v>8</v>
      </c>
      <c r="D235" s="109" t="s">
        <v>23</v>
      </c>
      <c r="E235" s="109">
        <v>807</v>
      </c>
      <c r="F235" s="109">
        <v>57.17</v>
      </c>
      <c r="G235" s="109">
        <v>5.55</v>
      </c>
      <c r="H235" s="109">
        <v>2.62</v>
      </c>
      <c r="I235" s="109">
        <v>5.64</v>
      </c>
      <c r="J235" s="109">
        <f t="shared" si="15"/>
        <v>70.98</v>
      </c>
      <c r="K235" s="109">
        <f t="shared" si="17"/>
        <v>32.060068211581843</v>
      </c>
      <c r="L235" s="109">
        <f t="shared" si="16"/>
        <v>103.04006821158185</v>
      </c>
      <c r="M235" s="109">
        <f t="shared" si="18"/>
        <v>16.762298794237768</v>
      </c>
      <c r="N235" s="109">
        <v>1</v>
      </c>
      <c r="O235" s="136">
        <v>0</v>
      </c>
    </row>
    <row r="236" spans="1:15" ht="17" x14ac:dyDescent="0.2">
      <c r="A236" s="108">
        <v>56</v>
      </c>
      <c r="B236" s="109" t="s">
        <v>29</v>
      </c>
      <c r="C236" s="109">
        <v>9</v>
      </c>
      <c r="D236" s="109" t="s">
        <v>23</v>
      </c>
      <c r="E236" s="109">
        <v>901</v>
      </c>
      <c r="F236" s="109">
        <v>57.15</v>
      </c>
      <c r="G236" s="109">
        <v>6.39</v>
      </c>
      <c r="H236" s="109">
        <v>2.62</v>
      </c>
      <c r="I236" s="109">
        <v>5.67</v>
      </c>
      <c r="J236" s="109">
        <f t="shared" si="15"/>
        <v>71.83</v>
      </c>
      <c r="K236" s="109">
        <f t="shared" si="17"/>
        <v>32.443994077739134</v>
      </c>
      <c r="L236" s="109">
        <f t="shared" si="16"/>
        <v>104.27399407773913</v>
      </c>
      <c r="M236" s="109">
        <f t="shared" si="18"/>
        <v>16.963030746549716</v>
      </c>
      <c r="N236" s="109">
        <v>1</v>
      </c>
      <c r="O236" s="136">
        <v>0</v>
      </c>
    </row>
    <row r="237" spans="1:15" ht="17" x14ac:dyDescent="0.2">
      <c r="A237" s="108">
        <v>57</v>
      </c>
      <c r="B237" s="109" t="s">
        <v>29</v>
      </c>
      <c r="C237" s="109">
        <v>9</v>
      </c>
      <c r="D237" s="109" t="s">
        <v>23</v>
      </c>
      <c r="E237" s="109">
        <v>902</v>
      </c>
      <c r="F237" s="109">
        <v>55.18</v>
      </c>
      <c r="G237" s="109">
        <v>6.57</v>
      </c>
      <c r="H237" s="109">
        <v>2.62</v>
      </c>
      <c r="I237" s="109">
        <v>5.82</v>
      </c>
      <c r="J237" s="109">
        <f t="shared" si="15"/>
        <v>70.19</v>
      </c>
      <c r="K237" s="109">
        <f t="shared" si="17"/>
        <v>31.703242994800359</v>
      </c>
      <c r="L237" s="109">
        <f t="shared" si="16"/>
        <v>101.89324299480036</v>
      </c>
      <c r="M237" s="109">
        <f t="shared" si="18"/>
        <v>16.575736156206663</v>
      </c>
      <c r="N237" s="109">
        <v>1</v>
      </c>
      <c r="O237" s="136">
        <v>0</v>
      </c>
    </row>
    <row r="238" spans="1:15" ht="17" x14ac:dyDescent="0.2">
      <c r="A238" s="108">
        <v>58</v>
      </c>
      <c r="B238" s="109" t="s">
        <v>29</v>
      </c>
      <c r="C238" s="109">
        <v>9</v>
      </c>
      <c r="D238" s="109" t="s">
        <v>23</v>
      </c>
      <c r="E238" s="109">
        <v>903</v>
      </c>
      <c r="F238" s="109">
        <v>57.16</v>
      </c>
      <c r="G238" s="109">
        <v>6.39</v>
      </c>
      <c r="H238" s="109">
        <v>2.62</v>
      </c>
      <c r="I238" s="109">
        <v>5.62</v>
      </c>
      <c r="J238" s="109">
        <f t="shared" si="15"/>
        <v>71.790000000000006</v>
      </c>
      <c r="K238" s="109">
        <f t="shared" si="17"/>
        <v>32.425926978155267</v>
      </c>
      <c r="L238" s="109">
        <f t="shared" si="16"/>
        <v>104.21592697815527</v>
      </c>
      <c r="M238" s="109">
        <f t="shared" si="18"/>
        <v>16.953584537029158</v>
      </c>
      <c r="N238" s="109">
        <v>1</v>
      </c>
      <c r="O238" s="136">
        <v>0</v>
      </c>
    </row>
    <row r="239" spans="1:15" ht="17" x14ac:dyDescent="0.2">
      <c r="A239" s="108">
        <v>59</v>
      </c>
      <c r="B239" s="109" t="s">
        <v>29</v>
      </c>
      <c r="C239" s="109">
        <v>9</v>
      </c>
      <c r="D239" s="109" t="s">
        <v>24</v>
      </c>
      <c r="E239" s="109">
        <v>904</v>
      </c>
      <c r="F239" s="109">
        <v>74.41</v>
      </c>
      <c r="G239" s="109">
        <v>10.65</v>
      </c>
      <c r="H239" s="109">
        <v>2.62</v>
      </c>
      <c r="I239" s="109">
        <v>7.37</v>
      </c>
      <c r="J239" s="109">
        <f t="shared" si="15"/>
        <v>95.050000000000011</v>
      </c>
      <c r="K239" s="109">
        <f t="shared" si="17"/>
        <v>42.931945386177162</v>
      </c>
      <c r="L239" s="109">
        <f t="shared" si="16"/>
        <v>137.98194538617719</v>
      </c>
      <c r="M239" s="109">
        <f t="shared" si="18"/>
        <v>22.446555373236126</v>
      </c>
      <c r="N239" s="109">
        <v>1</v>
      </c>
      <c r="O239" s="136">
        <v>0</v>
      </c>
    </row>
    <row r="240" spans="1:15" ht="17" x14ac:dyDescent="0.2">
      <c r="A240" s="108">
        <v>60</v>
      </c>
      <c r="B240" s="109" t="s">
        <v>29</v>
      </c>
      <c r="C240" s="109">
        <v>9</v>
      </c>
      <c r="D240" s="109" t="s">
        <v>24</v>
      </c>
      <c r="E240" s="109">
        <v>905</v>
      </c>
      <c r="F240" s="109">
        <v>77.75</v>
      </c>
      <c r="G240" s="109">
        <v>7.8499999999999988</v>
      </c>
      <c r="H240" s="109">
        <v>3.22</v>
      </c>
      <c r="I240" s="109">
        <v>10.61</v>
      </c>
      <c r="J240" s="109">
        <f t="shared" si="15"/>
        <v>99.429999999999993</v>
      </c>
      <c r="K240" s="109">
        <f t="shared" si="17"/>
        <v>44.910292790611194</v>
      </c>
      <c r="L240" s="109">
        <f t="shared" si="16"/>
        <v>144.34029279061119</v>
      </c>
      <c r="M240" s="109">
        <f t="shared" si="18"/>
        <v>23.48091531573769</v>
      </c>
      <c r="N240" s="109">
        <v>1</v>
      </c>
      <c r="O240" s="136">
        <v>0</v>
      </c>
    </row>
    <row r="241" spans="1:15" ht="17" x14ac:dyDescent="0.2">
      <c r="A241" s="108">
        <v>61</v>
      </c>
      <c r="B241" s="109" t="s">
        <v>29</v>
      </c>
      <c r="C241" s="109">
        <v>9</v>
      </c>
      <c r="D241" s="109" t="s">
        <v>23</v>
      </c>
      <c r="E241" s="109">
        <v>906</v>
      </c>
      <c r="F241" s="109">
        <v>55.11</v>
      </c>
      <c r="G241" s="109">
        <v>5.81</v>
      </c>
      <c r="H241" s="109">
        <v>2.62</v>
      </c>
      <c r="I241" s="109">
        <v>5.78</v>
      </c>
      <c r="J241" s="109">
        <f t="shared" si="15"/>
        <v>69.319999999999993</v>
      </c>
      <c r="K241" s="109">
        <f t="shared" si="17"/>
        <v>31.310283578851131</v>
      </c>
      <c r="L241" s="109">
        <f t="shared" si="16"/>
        <v>100.63028357885112</v>
      </c>
      <c r="M241" s="109">
        <f t="shared" si="18"/>
        <v>16.370281099134431</v>
      </c>
      <c r="N241" s="109">
        <v>1</v>
      </c>
      <c r="O241" s="136">
        <v>0</v>
      </c>
    </row>
    <row r="242" spans="1:15" ht="17" x14ac:dyDescent="0.2">
      <c r="A242" s="108">
        <v>62</v>
      </c>
      <c r="B242" s="109" t="s">
        <v>29</v>
      </c>
      <c r="C242" s="109">
        <v>9</v>
      </c>
      <c r="D242" s="109" t="s">
        <v>23</v>
      </c>
      <c r="E242" s="109">
        <v>907</v>
      </c>
      <c r="F242" s="109">
        <v>57.17</v>
      </c>
      <c r="G242" s="109">
        <v>5.55</v>
      </c>
      <c r="H242" s="109">
        <v>2.62</v>
      </c>
      <c r="I242" s="109">
        <v>5.64</v>
      </c>
      <c r="J242" s="109">
        <f t="shared" si="15"/>
        <v>70.98</v>
      </c>
      <c r="K242" s="109">
        <f t="shared" si="17"/>
        <v>32.060068211581843</v>
      </c>
      <c r="L242" s="109">
        <f t="shared" si="16"/>
        <v>103.04006821158185</v>
      </c>
      <c r="M242" s="109">
        <f t="shared" si="18"/>
        <v>16.762298794237768</v>
      </c>
      <c r="N242" s="109">
        <v>1</v>
      </c>
      <c r="O242" s="136">
        <v>0</v>
      </c>
    </row>
    <row r="243" spans="1:15" ht="17" x14ac:dyDescent="0.2">
      <c r="A243" s="108">
        <v>63</v>
      </c>
      <c r="B243" s="109" t="s">
        <v>29</v>
      </c>
      <c r="C243" s="109">
        <v>10</v>
      </c>
      <c r="D243" s="109" t="s">
        <v>23</v>
      </c>
      <c r="E243" s="109">
        <v>1001</v>
      </c>
      <c r="F243" s="109">
        <v>57.15</v>
      </c>
      <c r="G243" s="109">
        <v>6.39</v>
      </c>
      <c r="H243" s="109">
        <v>2.62</v>
      </c>
      <c r="I243" s="109">
        <v>5.67</v>
      </c>
      <c r="J243" s="109">
        <f t="shared" si="15"/>
        <v>71.83</v>
      </c>
      <c r="K243" s="109">
        <f t="shared" si="17"/>
        <v>32.443994077739134</v>
      </c>
      <c r="L243" s="109">
        <f t="shared" si="16"/>
        <v>104.27399407773913</v>
      </c>
      <c r="M243" s="109">
        <f t="shared" si="18"/>
        <v>16.963030746549716</v>
      </c>
      <c r="N243" s="109">
        <v>1</v>
      </c>
      <c r="O243" s="136">
        <v>0</v>
      </c>
    </row>
    <row r="244" spans="1:15" ht="17" x14ac:dyDescent="0.2">
      <c r="A244" s="108">
        <v>64</v>
      </c>
      <c r="B244" s="109" t="s">
        <v>29</v>
      </c>
      <c r="C244" s="109">
        <v>10</v>
      </c>
      <c r="D244" s="109" t="s">
        <v>23</v>
      </c>
      <c r="E244" s="109">
        <v>1002</v>
      </c>
      <c r="F244" s="109">
        <v>55.18</v>
      </c>
      <c r="G244" s="109">
        <v>6.57</v>
      </c>
      <c r="H244" s="109">
        <v>2.62</v>
      </c>
      <c r="I244" s="109">
        <v>5.82</v>
      </c>
      <c r="J244" s="109">
        <f t="shared" si="15"/>
        <v>70.19</v>
      </c>
      <c r="K244" s="109">
        <f t="shared" si="17"/>
        <v>31.703242994800359</v>
      </c>
      <c r="L244" s="109">
        <f t="shared" si="16"/>
        <v>101.89324299480036</v>
      </c>
      <c r="M244" s="109">
        <f t="shared" si="18"/>
        <v>16.575736156206663</v>
      </c>
      <c r="N244" s="109">
        <v>1</v>
      </c>
      <c r="O244" s="136">
        <v>0</v>
      </c>
    </row>
    <row r="245" spans="1:15" ht="17" x14ac:dyDescent="0.2">
      <c r="A245" s="108">
        <v>65</v>
      </c>
      <c r="B245" s="109" t="s">
        <v>29</v>
      </c>
      <c r="C245" s="109">
        <v>10</v>
      </c>
      <c r="D245" s="109" t="s">
        <v>23</v>
      </c>
      <c r="E245" s="109">
        <v>1003</v>
      </c>
      <c r="F245" s="109">
        <v>57.16</v>
      </c>
      <c r="G245" s="109">
        <v>6.39</v>
      </c>
      <c r="H245" s="109">
        <v>2.62</v>
      </c>
      <c r="I245" s="109">
        <v>5.62</v>
      </c>
      <c r="J245" s="109">
        <f t="shared" ref="J245:J308" si="19">F245+G245+H245+I245</f>
        <v>71.790000000000006</v>
      </c>
      <c r="K245" s="109">
        <f t="shared" ref="K245:K276" si="20">J245/J$313*4663.01</f>
        <v>32.425926978155267</v>
      </c>
      <c r="L245" s="109">
        <f t="shared" ref="L245:L308" si="21">J245+K245</f>
        <v>104.21592697815527</v>
      </c>
      <c r="M245" s="109">
        <f t="shared" ref="M245:M276" si="22">J245/J$313*2438.01</f>
        <v>16.953584537029158</v>
      </c>
      <c r="N245" s="109">
        <v>1</v>
      </c>
      <c r="O245" s="136">
        <v>0</v>
      </c>
    </row>
    <row r="246" spans="1:15" ht="17" x14ac:dyDescent="0.2">
      <c r="A246" s="108">
        <v>66</v>
      </c>
      <c r="B246" s="109" t="s">
        <v>29</v>
      </c>
      <c r="C246" s="109">
        <v>10</v>
      </c>
      <c r="D246" s="109" t="s">
        <v>24</v>
      </c>
      <c r="E246" s="109">
        <v>1004</v>
      </c>
      <c r="F246" s="109">
        <v>74.41</v>
      </c>
      <c r="G246" s="109">
        <v>10.65</v>
      </c>
      <c r="H246" s="109">
        <v>2.62</v>
      </c>
      <c r="I246" s="109">
        <v>7.37</v>
      </c>
      <c r="J246" s="109">
        <f t="shared" si="19"/>
        <v>95.050000000000011</v>
      </c>
      <c r="K246" s="109">
        <f t="shared" si="20"/>
        <v>42.931945386177162</v>
      </c>
      <c r="L246" s="109">
        <f t="shared" si="21"/>
        <v>137.98194538617719</v>
      </c>
      <c r="M246" s="109">
        <f t="shared" si="22"/>
        <v>22.446555373236126</v>
      </c>
      <c r="N246" s="109">
        <v>1</v>
      </c>
      <c r="O246" s="136">
        <v>0</v>
      </c>
    </row>
    <row r="247" spans="1:15" ht="17" x14ac:dyDescent="0.2">
      <c r="A247" s="108">
        <v>67</v>
      </c>
      <c r="B247" s="109" t="s">
        <v>29</v>
      </c>
      <c r="C247" s="109">
        <v>10</v>
      </c>
      <c r="D247" s="109" t="s">
        <v>24</v>
      </c>
      <c r="E247" s="109">
        <v>1005</v>
      </c>
      <c r="F247" s="109">
        <v>77.75</v>
      </c>
      <c r="G247" s="109">
        <v>7.8499999999999988</v>
      </c>
      <c r="H247" s="109">
        <v>3.22</v>
      </c>
      <c r="I247" s="109">
        <v>10.61</v>
      </c>
      <c r="J247" s="109">
        <f t="shared" si="19"/>
        <v>99.429999999999993</v>
      </c>
      <c r="K247" s="109">
        <f t="shared" si="20"/>
        <v>44.910292790611194</v>
      </c>
      <c r="L247" s="109">
        <f t="shared" si="21"/>
        <v>144.34029279061119</v>
      </c>
      <c r="M247" s="109">
        <f t="shared" si="22"/>
        <v>23.48091531573769</v>
      </c>
      <c r="N247" s="109">
        <v>1</v>
      </c>
      <c r="O247" s="136">
        <v>0</v>
      </c>
    </row>
    <row r="248" spans="1:15" ht="17" x14ac:dyDescent="0.2">
      <c r="A248" s="108">
        <v>68</v>
      </c>
      <c r="B248" s="109" t="s">
        <v>29</v>
      </c>
      <c r="C248" s="109">
        <v>10</v>
      </c>
      <c r="D248" s="109" t="s">
        <v>23</v>
      </c>
      <c r="E248" s="109">
        <v>1006</v>
      </c>
      <c r="F248" s="109">
        <v>55.11</v>
      </c>
      <c r="G248" s="109">
        <v>5.81</v>
      </c>
      <c r="H248" s="109">
        <v>2.62</v>
      </c>
      <c r="I248" s="109">
        <v>5.78</v>
      </c>
      <c r="J248" s="109">
        <f t="shared" si="19"/>
        <v>69.319999999999993</v>
      </c>
      <c r="K248" s="109">
        <f t="shared" si="20"/>
        <v>31.310283578851131</v>
      </c>
      <c r="L248" s="109">
        <f t="shared" si="21"/>
        <v>100.63028357885112</v>
      </c>
      <c r="M248" s="109">
        <f t="shared" si="22"/>
        <v>16.370281099134431</v>
      </c>
      <c r="N248" s="109">
        <v>1</v>
      </c>
      <c r="O248" s="136">
        <v>0</v>
      </c>
    </row>
    <row r="249" spans="1:15" ht="17" x14ac:dyDescent="0.2">
      <c r="A249" s="108">
        <v>69</v>
      </c>
      <c r="B249" s="109" t="s">
        <v>29</v>
      </c>
      <c r="C249" s="109">
        <v>10</v>
      </c>
      <c r="D249" s="109" t="s">
        <v>23</v>
      </c>
      <c r="E249" s="109">
        <v>1007</v>
      </c>
      <c r="F249" s="109">
        <v>57.17</v>
      </c>
      <c r="G249" s="109">
        <v>5.55</v>
      </c>
      <c r="H249" s="109">
        <v>2.62</v>
      </c>
      <c r="I249" s="109">
        <v>5.64</v>
      </c>
      <c r="J249" s="109">
        <f t="shared" si="19"/>
        <v>70.98</v>
      </c>
      <c r="K249" s="109">
        <f t="shared" si="20"/>
        <v>32.060068211581843</v>
      </c>
      <c r="L249" s="109">
        <f t="shared" si="21"/>
        <v>103.04006821158185</v>
      </c>
      <c r="M249" s="109">
        <f t="shared" si="22"/>
        <v>16.762298794237768</v>
      </c>
      <c r="N249" s="109">
        <v>1</v>
      </c>
      <c r="O249" s="136">
        <v>0</v>
      </c>
    </row>
    <row r="250" spans="1:15" ht="17" x14ac:dyDescent="0.2">
      <c r="A250" s="108">
        <v>70</v>
      </c>
      <c r="B250" s="109" t="s">
        <v>29</v>
      </c>
      <c r="C250" s="109">
        <v>11</v>
      </c>
      <c r="D250" s="109" t="s">
        <v>23</v>
      </c>
      <c r="E250" s="109">
        <v>1101</v>
      </c>
      <c r="F250" s="109">
        <v>57.15</v>
      </c>
      <c r="G250" s="109">
        <v>6.39</v>
      </c>
      <c r="H250" s="109">
        <v>2.62</v>
      </c>
      <c r="I250" s="109">
        <v>5.67</v>
      </c>
      <c r="J250" s="109">
        <f t="shared" si="19"/>
        <v>71.83</v>
      </c>
      <c r="K250" s="109">
        <f t="shared" si="20"/>
        <v>32.443994077739134</v>
      </c>
      <c r="L250" s="109">
        <f t="shared" si="21"/>
        <v>104.27399407773913</v>
      </c>
      <c r="M250" s="109">
        <f t="shared" si="22"/>
        <v>16.963030746549716</v>
      </c>
      <c r="N250" s="109">
        <v>1</v>
      </c>
      <c r="O250" s="136">
        <v>0</v>
      </c>
    </row>
    <row r="251" spans="1:15" ht="17" x14ac:dyDescent="0.2">
      <c r="A251" s="108">
        <v>71</v>
      </c>
      <c r="B251" s="109" t="s">
        <v>29</v>
      </c>
      <c r="C251" s="109">
        <v>11</v>
      </c>
      <c r="D251" s="109" t="s">
        <v>23</v>
      </c>
      <c r="E251" s="109">
        <v>1102</v>
      </c>
      <c r="F251" s="109">
        <v>55.18</v>
      </c>
      <c r="G251" s="109">
        <v>6.57</v>
      </c>
      <c r="H251" s="109">
        <v>2.62</v>
      </c>
      <c r="I251" s="109">
        <v>5.82</v>
      </c>
      <c r="J251" s="109">
        <f t="shared" si="19"/>
        <v>70.19</v>
      </c>
      <c r="K251" s="109">
        <f t="shared" si="20"/>
        <v>31.703242994800359</v>
      </c>
      <c r="L251" s="109">
        <f t="shared" si="21"/>
        <v>101.89324299480036</v>
      </c>
      <c r="M251" s="109">
        <f t="shared" si="22"/>
        <v>16.575736156206663</v>
      </c>
      <c r="N251" s="109">
        <v>1</v>
      </c>
      <c r="O251" s="136">
        <v>0</v>
      </c>
    </row>
    <row r="252" spans="1:15" ht="17" x14ac:dyDescent="0.2">
      <c r="A252" s="108">
        <v>72</v>
      </c>
      <c r="B252" s="109" t="s">
        <v>29</v>
      </c>
      <c r="C252" s="109">
        <v>11</v>
      </c>
      <c r="D252" s="109" t="s">
        <v>23</v>
      </c>
      <c r="E252" s="109">
        <v>1103</v>
      </c>
      <c r="F252" s="109">
        <v>57.16</v>
      </c>
      <c r="G252" s="109">
        <v>6.39</v>
      </c>
      <c r="H252" s="109">
        <v>2.62</v>
      </c>
      <c r="I252" s="109">
        <v>5.62</v>
      </c>
      <c r="J252" s="109">
        <f t="shared" si="19"/>
        <v>71.790000000000006</v>
      </c>
      <c r="K252" s="109">
        <f t="shared" si="20"/>
        <v>32.425926978155267</v>
      </c>
      <c r="L252" s="109">
        <f t="shared" si="21"/>
        <v>104.21592697815527</v>
      </c>
      <c r="M252" s="109">
        <f t="shared" si="22"/>
        <v>16.953584537029158</v>
      </c>
      <c r="N252" s="109">
        <v>1</v>
      </c>
      <c r="O252" s="136">
        <v>0</v>
      </c>
    </row>
    <row r="253" spans="1:15" ht="17" x14ac:dyDescent="0.2">
      <c r="A253" s="108">
        <v>73</v>
      </c>
      <c r="B253" s="109" t="s">
        <v>29</v>
      </c>
      <c r="C253" s="109">
        <v>11</v>
      </c>
      <c r="D253" s="109" t="s">
        <v>24</v>
      </c>
      <c r="E253" s="109">
        <v>1104</v>
      </c>
      <c r="F253" s="109">
        <v>74.41</v>
      </c>
      <c r="G253" s="109">
        <v>10.65</v>
      </c>
      <c r="H253" s="109">
        <v>2.62</v>
      </c>
      <c r="I253" s="109">
        <v>7.37</v>
      </c>
      <c r="J253" s="109">
        <f t="shared" si="19"/>
        <v>95.050000000000011</v>
      </c>
      <c r="K253" s="109">
        <f t="shared" si="20"/>
        <v>42.931945386177162</v>
      </c>
      <c r="L253" s="109">
        <f t="shared" si="21"/>
        <v>137.98194538617719</v>
      </c>
      <c r="M253" s="109">
        <f t="shared" si="22"/>
        <v>22.446555373236126</v>
      </c>
      <c r="N253" s="109">
        <v>1</v>
      </c>
      <c r="O253" s="136">
        <v>0</v>
      </c>
    </row>
    <row r="254" spans="1:15" ht="17" x14ac:dyDescent="0.2">
      <c r="A254" s="108">
        <v>74</v>
      </c>
      <c r="B254" s="109" t="s">
        <v>29</v>
      </c>
      <c r="C254" s="109">
        <v>11</v>
      </c>
      <c r="D254" s="109" t="s">
        <v>24</v>
      </c>
      <c r="E254" s="109">
        <v>1105</v>
      </c>
      <c r="F254" s="109">
        <v>77.75</v>
      </c>
      <c r="G254" s="109">
        <v>7.8499999999999988</v>
      </c>
      <c r="H254" s="109">
        <v>3.22</v>
      </c>
      <c r="I254" s="109">
        <v>10.61</v>
      </c>
      <c r="J254" s="109">
        <f t="shared" si="19"/>
        <v>99.429999999999993</v>
      </c>
      <c r="K254" s="109">
        <f t="shared" si="20"/>
        <v>44.910292790611194</v>
      </c>
      <c r="L254" s="109">
        <f t="shared" si="21"/>
        <v>144.34029279061119</v>
      </c>
      <c r="M254" s="109">
        <f t="shared" si="22"/>
        <v>23.48091531573769</v>
      </c>
      <c r="N254" s="109">
        <v>1</v>
      </c>
      <c r="O254" s="136">
        <v>0</v>
      </c>
    </row>
    <row r="255" spans="1:15" ht="17" x14ac:dyDescent="0.2">
      <c r="A255" s="108">
        <v>75</v>
      </c>
      <c r="B255" s="109" t="s">
        <v>29</v>
      </c>
      <c r="C255" s="109">
        <v>11</v>
      </c>
      <c r="D255" s="109" t="s">
        <v>23</v>
      </c>
      <c r="E255" s="109">
        <v>1106</v>
      </c>
      <c r="F255" s="109">
        <v>55.11</v>
      </c>
      <c r="G255" s="109">
        <v>5.81</v>
      </c>
      <c r="H255" s="109">
        <v>2.62</v>
      </c>
      <c r="I255" s="109">
        <v>5.78</v>
      </c>
      <c r="J255" s="109">
        <f t="shared" si="19"/>
        <v>69.319999999999993</v>
      </c>
      <c r="K255" s="109">
        <f t="shared" si="20"/>
        <v>31.310283578851131</v>
      </c>
      <c r="L255" s="109">
        <f t="shared" si="21"/>
        <v>100.63028357885112</v>
      </c>
      <c r="M255" s="109">
        <f t="shared" si="22"/>
        <v>16.370281099134431</v>
      </c>
      <c r="N255" s="109">
        <v>1</v>
      </c>
      <c r="O255" s="136">
        <v>0</v>
      </c>
    </row>
    <row r="256" spans="1:15" ht="17" x14ac:dyDescent="0.2">
      <c r="A256" s="108">
        <v>76</v>
      </c>
      <c r="B256" s="109" t="s">
        <v>29</v>
      </c>
      <c r="C256" s="109">
        <v>11</v>
      </c>
      <c r="D256" s="109" t="s">
        <v>23</v>
      </c>
      <c r="E256" s="109">
        <v>1107</v>
      </c>
      <c r="F256" s="109">
        <v>57.17</v>
      </c>
      <c r="G256" s="109">
        <v>5.55</v>
      </c>
      <c r="H256" s="109">
        <v>2.62</v>
      </c>
      <c r="I256" s="109">
        <v>5.64</v>
      </c>
      <c r="J256" s="109">
        <f t="shared" si="19"/>
        <v>70.98</v>
      </c>
      <c r="K256" s="109">
        <f t="shared" si="20"/>
        <v>32.060068211581843</v>
      </c>
      <c r="L256" s="109">
        <f t="shared" si="21"/>
        <v>103.04006821158185</v>
      </c>
      <c r="M256" s="109">
        <f t="shared" si="22"/>
        <v>16.762298794237768</v>
      </c>
      <c r="N256" s="109">
        <v>1</v>
      </c>
      <c r="O256" s="136">
        <v>0</v>
      </c>
    </row>
    <row r="257" spans="1:15" ht="17" x14ac:dyDescent="0.2">
      <c r="A257" s="108">
        <v>77</v>
      </c>
      <c r="B257" s="109" t="s">
        <v>29</v>
      </c>
      <c r="C257" s="109">
        <v>12</v>
      </c>
      <c r="D257" s="109" t="s">
        <v>23</v>
      </c>
      <c r="E257" s="109">
        <v>1201</v>
      </c>
      <c r="F257" s="109">
        <v>57.15</v>
      </c>
      <c r="G257" s="109">
        <v>6.39</v>
      </c>
      <c r="H257" s="109">
        <v>2.62</v>
      </c>
      <c r="I257" s="109">
        <v>5.67</v>
      </c>
      <c r="J257" s="109">
        <f t="shared" si="19"/>
        <v>71.83</v>
      </c>
      <c r="K257" s="109">
        <f t="shared" si="20"/>
        <v>32.443994077739134</v>
      </c>
      <c r="L257" s="109">
        <f t="shared" si="21"/>
        <v>104.27399407773913</v>
      </c>
      <c r="M257" s="109">
        <f t="shared" si="22"/>
        <v>16.963030746549716</v>
      </c>
      <c r="N257" s="109">
        <v>1</v>
      </c>
      <c r="O257" s="136">
        <v>0</v>
      </c>
    </row>
    <row r="258" spans="1:15" ht="17" x14ac:dyDescent="0.2">
      <c r="A258" s="108">
        <v>78</v>
      </c>
      <c r="B258" s="109" t="s">
        <v>29</v>
      </c>
      <c r="C258" s="109">
        <v>12</v>
      </c>
      <c r="D258" s="109" t="s">
        <v>23</v>
      </c>
      <c r="E258" s="109">
        <v>1202</v>
      </c>
      <c r="F258" s="109">
        <v>55.18</v>
      </c>
      <c r="G258" s="109">
        <v>6.57</v>
      </c>
      <c r="H258" s="109">
        <v>2.62</v>
      </c>
      <c r="I258" s="109">
        <v>5.82</v>
      </c>
      <c r="J258" s="109">
        <f t="shared" si="19"/>
        <v>70.19</v>
      </c>
      <c r="K258" s="109">
        <f t="shared" si="20"/>
        <v>31.703242994800359</v>
      </c>
      <c r="L258" s="109">
        <f t="shared" si="21"/>
        <v>101.89324299480036</v>
      </c>
      <c r="M258" s="109">
        <f t="shared" si="22"/>
        <v>16.575736156206663</v>
      </c>
      <c r="N258" s="109">
        <v>1</v>
      </c>
      <c r="O258" s="136">
        <v>0</v>
      </c>
    </row>
    <row r="259" spans="1:15" ht="17" x14ac:dyDescent="0.2">
      <c r="A259" s="108">
        <v>79</v>
      </c>
      <c r="B259" s="109" t="s">
        <v>29</v>
      </c>
      <c r="C259" s="109">
        <v>12</v>
      </c>
      <c r="D259" s="109" t="s">
        <v>23</v>
      </c>
      <c r="E259" s="109">
        <v>1203</v>
      </c>
      <c r="F259" s="109">
        <v>57.16</v>
      </c>
      <c r="G259" s="109">
        <v>6.39</v>
      </c>
      <c r="H259" s="109">
        <v>2.62</v>
      </c>
      <c r="I259" s="109">
        <v>5.62</v>
      </c>
      <c r="J259" s="109">
        <f t="shared" si="19"/>
        <v>71.790000000000006</v>
      </c>
      <c r="K259" s="109">
        <f t="shared" si="20"/>
        <v>32.425926978155267</v>
      </c>
      <c r="L259" s="109">
        <f t="shared" si="21"/>
        <v>104.21592697815527</v>
      </c>
      <c r="M259" s="109">
        <f t="shared" si="22"/>
        <v>16.953584537029158</v>
      </c>
      <c r="N259" s="109">
        <v>1</v>
      </c>
      <c r="O259" s="136">
        <v>0</v>
      </c>
    </row>
    <row r="260" spans="1:15" ht="17" x14ac:dyDescent="0.2">
      <c r="A260" s="108">
        <v>80</v>
      </c>
      <c r="B260" s="109" t="s">
        <v>29</v>
      </c>
      <c r="C260" s="109">
        <v>12</v>
      </c>
      <c r="D260" s="109" t="s">
        <v>24</v>
      </c>
      <c r="E260" s="109">
        <v>1204</v>
      </c>
      <c r="F260" s="109">
        <v>74.41</v>
      </c>
      <c r="G260" s="109">
        <v>10.65</v>
      </c>
      <c r="H260" s="109">
        <v>2.62</v>
      </c>
      <c r="I260" s="109">
        <v>7.37</v>
      </c>
      <c r="J260" s="109">
        <f t="shared" si="19"/>
        <v>95.050000000000011</v>
      </c>
      <c r="K260" s="109">
        <f t="shared" si="20"/>
        <v>42.931945386177162</v>
      </c>
      <c r="L260" s="109">
        <f t="shared" si="21"/>
        <v>137.98194538617719</v>
      </c>
      <c r="M260" s="109">
        <f t="shared" si="22"/>
        <v>22.446555373236126</v>
      </c>
      <c r="N260" s="109">
        <v>1</v>
      </c>
      <c r="O260" s="136">
        <v>0</v>
      </c>
    </row>
    <row r="261" spans="1:15" ht="17" x14ac:dyDescent="0.2">
      <c r="A261" s="108">
        <v>81</v>
      </c>
      <c r="B261" s="109" t="s">
        <v>29</v>
      </c>
      <c r="C261" s="109">
        <v>12</v>
      </c>
      <c r="D261" s="109" t="s">
        <v>24</v>
      </c>
      <c r="E261" s="109">
        <v>1205</v>
      </c>
      <c r="F261" s="109">
        <v>77.75</v>
      </c>
      <c r="G261" s="109">
        <v>7.8499999999999988</v>
      </c>
      <c r="H261" s="109">
        <v>3.22</v>
      </c>
      <c r="I261" s="109">
        <v>10.61</v>
      </c>
      <c r="J261" s="109">
        <f t="shared" si="19"/>
        <v>99.429999999999993</v>
      </c>
      <c r="K261" s="109">
        <f t="shared" si="20"/>
        <v>44.910292790611194</v>
      </c>
      <c r="L261" s="109">
        <f t="shared" si="21"/>
        <v>144.34029279061119</v>
      </c>
      <c r="M261" s="109">
        <f t="shared" si="22"/>
        <v>23.48091531573769</v>
      </c>
      <c r="N261" s="109">
        <v>1</v>
      </c>
      <c r="O261" s="136">
        <v>0</v>
      </c>
    </row>
    <row r="262" spans="1:15" ht="17" x14ac:dyDescent="0.2">
      <c r="A262" s="108">
        <v>82</v>
      </c>
      <c r="B262" s="109" t="s">
        <v>29</v>
      </c>
      <c r="C262" s="109">
        <v>12</v>
      </c>
      <c r="D262" s="109" t="s">
        <v>23</v>
      </c>
      <c r="E262" s="109">
        <v>1206</v>
      </c>
      <c r="F262" s="109">
        <v>55.11</v>
      </c>
      <c r="G262" s="109">
        <v>5.81</v>
      </c>
      <c r="H262" s="109">
        <v>2.62</v>
      </c>
      <c r="I262" s="109">
        <v>5.78</v>
      </c>
      <c r="J262" s="109">
        <f t="shared" si="19"/>
        <v>69.319999999999993</v>
      </c>
      <c r="K262" s="109">
        <f t="shared" si="20"/>
        <v>31.310283578851131</v>
      </c>
      <c r="L262" s="109">
        <f t="shared" si="21"/>
        <v>100.63028357885112</v>
      </c>
      <c r="M262" s="109">
        <f t="shared" si="22"/>
        <v>16.370281099134431</v>
      </c>
      <c r="N262" s="109">
        <v>1</v>
      </c>
      <c r="O262" s="136">
        <v>0</v>
      </c>
    </row>
    <row r="263" spans="1:15" ht="17" x14ac:dyDescent="0.2">
      <c r="A263" s="108">
        <v>83</v>
      </c>
      <c r="B263" s="109" t="s">
        <v>29</v>
      </c>
      <c r="C263" s="109">
        <v>12</v>
      </c>
      <c r="D263" s="109" t="s">
        <v>23</v>
      </c>
      <c r="E263" s="109">
        <v>1207</v>
      </c>
      <c r="F263" s="109">
        <v>57.17</v>
      </c>
      <c r="G263" s="109">
        <v>5.55</v>
      </c>
      <c r="H263" s="109">
        <v>2.62</v>
      </c>
      <c r="I263" s="109">
        <v>5.64</v>
      </c>
      <c r="J263" s="109">
        <f t="shared" si="19"/>
        <v>70.98</v>
      </c>
      <c r="K263" s="109">
        <f t="shared" si="20"/>
        <v>32.060068211581843</v>
      </c>
      <c r="L263" s="109">
        <f t="shared" si="21"/>
        <v>103.04006821158185</v>
      </c>
      <c r="M263" s="109">
        <f t="shared" si="22"/>
        <v>16.762298794237768</v>
      </c>
      <c r="N263" s="109">
        <v>1</v>
      </c>
      <c r="O263" s="136">
        <v>0</v>
      </c>
    </row>
    <row r="264" spans="1:15" ht="17" x14ac:dyDescent="0.2">
      <c r="A264" s="108">
        <v>84</v>
      </c>
      <c r="B264" s="109" t="s">
        <v>29</v>
      </c>
      <c r="C264" s="109">
        <v>13</v>
      </c>
      <c r="D264" s="109" t="s">
        <v>23</v>
      </c>
      <c r="E264" s="109">
        <v>1301</v>
      </c>
      <c r="F264" s="109">
        <v>57.15</v>
      </c>
      <c r="G264" s="109">
        <v>6.39</v>
      </c>
      <c r="H264" s="109">
        <v>2.62</v>
      </c>
      <c r="I264" s="109">
        <v>5.67</v>
      </c>
      <c r="J264" s="109">
        <f t="shared" si="19"/>
        <v>71.83</v>
      </c>
      <c r="K264" s="109">
        <f t="shared" si="20"/>
        <v>32.443994077739134</v>
      </c>
      <c r="L264" s="109">
        <f t="shared" si="21"/>
        <v>104.27399407773913</v>
      </c>
      <c r="M264" s="109">
        <f t="shared" si="22"/>
        <v>16.963030746549716</v>
      </c>
      <c r="N264" s="109">
        <v>1</v>
      </c>
      <c r="O264" s="136">
        <v>0</v>
      </c>
    </row>
    <row r="265" spans="1:15" ht="17" x14ac:dyDescent="0.2">
      <c r="A265" s="108">
        <v>85</v>
      </c>
      <c r="B265" s="109" t="s">
        <v>29</v>
      </c>
      <c r="C265" s="109">
        <v>13</v>
      </c>
      <c r="D265" s="109" t="s">
        <v>23</v>
      </c>
      <c r="E265" s="109">
        <v>1302</v>
      </c>
      <c r="F265" s="109">
        <v>55.18</v>
      </c>
      <c r="G265" s="109">
        <v>6.57</v>
      </c>
      <c r="H265" s="109">
        <v>2.62</v>
      </c>
      <c r="I265" s="109">
        <v>5.82</v>
      </c>
      <c r="J265" s="109">
        <f t="shared" si="19"/>
        <v>70.19</v>
      </c>
      <c r="K265" s="109">
        <f t="shared" si="20"/>
        <v>31.703242994800359</v>
      </c>
      <c r="L265" s="109">
        <f t="shared" si="21"/>
        <v>101.89324299480036</v>
      </c>
      <c r="M265" s="109">
        <f t="shared" si="22"/>
        <v>16.575736156206663</v>
      </c>
      <c r="N265" s="109">
        <v>1</v>
      </c>
      <c r="O265" s="136">
        <v>0</v>
      </c>
    </row>
    <row r="266" spans="1:15" ht="17" x14ac:dyDescent="0.2">
      <c r="A266" s="108">
        <v>86</v>
      </c>
      <c r="B266" s="109" t="s">
        <v>29</v>
      </c>
      <c r="C266" s="109">
        <v>13</v>
      </c>
      <c r="D266" s="109" t="s">
        <v>23</v>
      </c>
      <c r="E266" s="109">
        <v>1303</v>
      </c>
      <c r="F266" s="109">
        <v>57.16</v>
      </c>
      <c r="G266" s="109">
        <v>6.39</v>
      </c>
      <c r="H266" s="109">
        <v>2.62</v>
      </c>
      <c r="I266" s="109">
        <v>5.62</v>
      </c>
      <c r="J266" s="109">
        <f t="shared" si="19"/>
        <v>71.790000000000006</v>
      </c>
      <c r="K266" s="109">
        <f t="shared" si="20"/>
        <v>32.425926978155267</v>
      </c>
      <c r="L266" s="109">
        <f t="shared" si="21"/>
        <v>104.21592697815527</v>
      </c>
      <c r="M266" s="109">
        <f t="shared" si="22"/>
        <v>16.953584537029158</v>
      </c>
      <c r="N266" s="109">
        <v>1</v>
      </c>
      <c r="O266" s="136">
        <v>0</v>
      </c>
    </row>
    <row r="267" spans="1:15" ht="17" x14ac:dyDescent="0.2">
      <c r="A267" s="108">
        <v>87</v>
      </c>
      <c r="B267" s="109" t="s">
        <v>29</v>
      </c>
      <c r="C267" s="109">
        <v>13</v>
      </c>
      <c r="D267" s="109" t="s">
        <v>24</v>
      </c>
      <c r="E267" s="109">
        <v>1304</v>
      </c>
      <c r="F267" s="109">
        <v>74.41</v>
      </c>
      <c r="G267" s="109">
        <v>10.65</v>
      </c>
      <c r="H267" s="109">
        <v>2.62</v>
      </c>
      <c r="I267" s="109">
        <v>7.37</v>
      </c>
      <c r="J267" s="109">
        <f t="shared" si="19"/>
        <v>95.050000000000011</v>
      </c>
      <c r="K267" s="109">
        <f t="shared" si="20"/>
        <v>42.931945386177162</v>
      </c>
      <c r="L267" s="109">
        <f t="shared" si="21"/>
        <v>137.98194538617719</v>
      </c>
      <c r="M267" s="109">
        <f t="shared" si="22"/>
        <v>22.446555373236126</v>
      </c>
      <c r="N267" s="109">
        <v>1</v>
      </c>
      <c r="O267" s="136">
        <v>0</v>
      </c>
    </row>
    <row r="268" spans="1:15" ht="17" x14ac:dyDescent="0.2">
      <c r="A268" s="108">
        <v>88</v>
      </c>
      <c r="B268" s="109" t="s">
        <v>29</v>
      </c>
      <c r="C268" s="109">
        <v>13</v>
      </c>
      <c r="D268" s="109" t="s">
        <v>24</v>
      </c>
      <c r="E268" s="109">
        <v>1305</v>
      </c>
      <c r="F268" s="109">
        <v>77.75</v>
      </c>
      <c r="G268" s="109">
        <v>7.8499999999999988</v>
      </c>
      <c r="H268" s="109">
        <v>3.22</v>
      </c>
      <c r="I268" s="109">
        <v>10.61</v>
      </c>
      <c r="J268" s="109">
        <f t="shared" si="19"/>
        <v>99.429999999999993</v>
      </c>
      <c r="K268" s="109">
        <f t="shared" si="20"/>
        <v>44.910292790611194</v>
      </c>
      <c r="L268" s="109">
        <f t="shared" si="21"/>
        <v>144.34029279061119</v>
      </c>
      <c r="M268" s="109">
        <f t="shared" si="22"/>
        <v>23.48091531573769</v>
      </c>
      <c r="N268" s="109">
        <v>1</v>
      </c>
      <c r="O268" s="136">
        <v>0</v>
      </c>
    </row>
    <row r="269" spans="1:15" ht="17" x14ac:dyDescent="0.2">
      <c r="A269" s="108">
        <v>89</v>
      </c>
      <c r="B269" s="109" t="s">
        <v>29</v>
      </c>
      <c r="C269" s="109">
        <v>13</v>
      </c>
      <c r="D269" s="109" t="s">
        <v>23</v>
      </c>
      <c r="E269" s="109">
        <v>1306</v>
      </c>
      <c r="F269" s="109">
        <v>55.11</v>
      </c>
      <c r="G269" s="109">
        <v>5.81</v>
      </c>
      <c r="H269" s="109">
        <v>2.62</v>
      </c>
      <c r="I269" s="109">
        <v>5.78</v>
      </c>
      <c r="J269" s="109">
        <f t="shared" si="19"/>
        <v>69.319999999999993</v>
      </c>
      <c r="K269" s="109">
        <f t="shared" si="20"/>
        <v>31.310283578851131</v>
      </c>
      <c r="L269" s="109">
        <f t="shared" si="21"/>
        <v>100.63028357885112</v>
      </c>
      <c r="M269" s="109">
        <f t="shared" si="22"/>
        <v>16.370281099134431</v>
      </c>
      <c r="N269" s="109">
        <v>1</v>
      </c>
      <c r="O269" s="136">
        <v>0</v>
      </c>
    </row>
    <row r="270" spans="1:15" ht="17" x14ac:dyDescent="0.2">
      <c r="A270" s="108">
        <v>90</v>
      </c>
      <c r="B270" s="109" t="s">
        <v>29</v>
      </c>
      <c r="C270" s="109">
        <v>13</v>
      </c>
      <c r="D270" s="109" t="s">
        <v>23</v>
      </c>
      <c r="E270" s="109">
        <v>1307</v>
      </c>
      <c r="F270" s="109">
        <v>57.17</v>
      </c>
      <c r="G270" s="109">
        <v>5.55</v>
      </c>
      <c r="H270" s="109">
        <v>2.62</v>
      </c>
      <c r="I270" s="109">
        <v>5.64</v>
      </c>
      <c r="J270" s="109">
        <f t="shared" si="19"/>
        <v>70.98</v>
      </c>
      <c r="K270" s="109">
        <f t="shared" si="20"/>
        <v>32.060068211581843</v>
      </c>
      <c r="L270" s="109">
        <f t="shared" si="21"/>
        <v>103.04006821158185</v>
      </c>
      <c r="M270" s="109">
        <f t="shared" si="22"/>
        <v>16.762298794237768</v>
      </c>
      <c r="N270" s="109">
        <v>1</v>
      </c>
      <c r="O270" s="136">
        <v>0</v>
      </c>
    </row>
    <row r="271" spans="1:15" ht="17" x14ac:dyDescent="0.2">
      <c r="A271" s="108">
        <v>91</v>
      </c>
      <c r="B271" s="109" t="s">
        <v>29</v>
      </c>
      <c r="C271" s="109">
        <v>14</v>
      </c>
      <c r="D271" s="109" t="s">
        <v>23</v>
      </c>
      <c r="E271" s="109">
        <v>1401</v>
      </c>
      <c r="F271" s="109">
        <v>57.15</v>
      </c>
      <c r="G271" s="109">
        <v>6.39</v>
      </c>
      <c r="H271" s="109">
        <v>2.62</v>
      </c>
      <c r="I271" s="109">
        <v>5.67</v>
      </c>
      <c r="J271" s="109">
        <f t="shared" si="19"/>
        <v>71.83</v>
      </c>
      <c r="K271" s="109">
        <f t="shared" si="20"/>
        <v>32.443994077739134</v>
      </c>
      <c r="L271" s="109">
        <f t="shared" si="21"/>
        <v>104.27399407773913</v>
      </c>
      <c r="M271" s="109">
        <f t="shared" si="22"/>
        <v>16.963030746549716</v>
      </c>
      <c r="N271" s="109">
        <v>1</v>
      </c>
      <c r="O271" s="136">
        <v>0</v>
      </c>
    </row>
    <row r="272" spans="1:15" ht="17" x14ac:dyDescent="0.2">
      <c r="A272" s="108">
        <v>92</v>
      </c>
      <c r="B272" s="109" t="s">
        <v>29</v>
      </c>
      <c r="C272" s="109">
        <v>14</v>
      </c>
      <c r="D272" s="109" t="s">
        <v>23</v>
      </c>
      <c r="E272" s="109">
        <v>1402</v>
      </c>
      <c r="F272" s="109">
        <v>55.18</v>
      </c>
      <c r="G272" s="109">
        <v>6.57</v>
      </c>
      <c r="H272" s="109">
        <v>2.62</v>
      </c>
      <c r="I272" s="109">
        <v>5.82</v>
      </c>
      <c r="J272" s="109">
        <f t="shared" si="19"/>
        <v>70.19</v>
      </c>
      <c r="K272" s="109">
        <f t="shared" si="20"/>
        <v>31.703242994800359</v>
      </c>
      <c r="L272" s="109">
        <f t="shared" si="21"/>
        <v>101.89324299480036</v>
      </c>
      <c r="M272" s="109">
        <f t="shared" si="22"/>
        <v>16.575736156206663</v>
      </c>
      <c r="N272" s="109">
        <v>1</v>
      </c>
      <c r="O272" s="136">
        <v>0</v>
      </c>
    </row>
    <row r="273" spans="1:15" ht="17" x14ac:dyDescent="0.2">
      <c r="A273" s="108">
        <v>93</v>
      </c>
      <c r="B273" s="109" t="s">
        <v>29</v>
      </c>
      <c r="C273" s="109">
        <v>14</v>
      </c>
      <c r="D273" s="109" t="s">
        <v>23</v>
      </c>
      <c r="E273" s="109">
        <v>1403</v>
      </c>
      <c r="F273" s="109">
        <v>57.16</v>
      </c>
      <c r="G273" s="109">
        <v>6.39</v>
      </c>
      <c r="H273" s="109">
        <v>2.62</v>
      </c>
      <c r="I273" s="109">
        <v>5.62</v>
      </c>
      <c r="J273" s="109">
        <f t="shared" si="19"/>
        <v>71.790000000000006</v>
      </c>
      <c r="K273" s="109">
        <f t="shared" si="20"/>
        <v>32.425926978155267</v>
      </c>
      <c r="L273" s="109">
        <f t="shared" si="21"/>
        <v>104.21592697815527</v>
      </c>
      <c r="M273" s="109">
        <f t="shared" si="22"/>
        <v>16.953584537029158</v>
      </c>
      <c r="N273" s="109">
        <v>1</v>
      </c>
      <c r="O273" s="136">
        <v>0</v>
      </c>
    </row>
    <row r="274" spans="1:15" ht="17" x14ac:dyDescent="0.2">
      <c r="A274" s="108">
        <v>94</v>
      </c>
      <c r="B274" s="109" t="s">
        <v>29</v>
      </c>
      <c r="C274" s="109">
        <v>14</v>
      </c>
      <c r="D274" s="109" t="s">
        <v>24</v>
      </c>
      <c r="E274" s="109">
        <v>1404</v>
      </c>
      <c r="F274" s="109">
        <v>74.41</v>
      </c>
      <c r="G274" s="109">
        <v>10.65</v>
      </c>
      <c r="H274" s="109">
        <v>2.62</v>
      </c>
      <c r="I274" s="109">
        <v>7.37</v>
      </c>
      <c r="J274" s="109">
        <f t="shared" si="19"/>
        <v>95.050000000000011</v>
      </c>
      <c r="K274" s="109">
        <f t="shared" si="20"/>
        <v>42.931945386177162</v>
      </c>
      <c r="L274" s="109">
        <f t="shared" si="21"/>
        <v>137.98194538617719</v>
      </c>
      <c r="M274" s="109">
        <f t="shared" si="22"/>
        <v>22.446555373236126</v>
      </c>
      <c r="N274" s="109">
        <v>1</v>
      </c>
      <c r="O274" s="136">
        <v>0</v>
      </c>
    </row>
    <row r="275" spans="1:15" ht="17" x14ac:dyDescent="0.2">
      <c r="A275" s="108">
        <v>95</v>
      </c>
      <c r="B275" s="109" t="s">
        <v>29</v>
      </c>
      <c r="C275" s="109">
        <v>14</v>
      </c>
      <c r="D275" s="109" t="s">
        <v>24</v>
      </c>
      <c r="E275" s="109">
        <v>1405</v>
      </c>
      <c r="F275" s="109">
        <v>77.75</v>
      </c>
      <c r="G275" s="109">
        <v>7.8499999999999988</v>
      </c>
      <c r="H275" s="109">
        <v>3.22</v>
      </c>
      <c r="I275" s="109">
        <v>10.61</v>
      </c>
      <c r="J275" s="109">
        <f t="shared" si="19"/>
        <v>99.429999999999993</v>
      </c>
      <c r="K275" s="109">
        <f t="shared" si="20"/>
        <v>44.910292790611194</v>
      </c>
      <c r="L275" s="109">
        <f t="shared" si="21"/>
        <v>144.34029279061119</v>
      </c>
      <c r="M275" s="109">
        <f t="shared" si="22"/>
        <v>23.48091531573769</v>
      </c>
      <c r="N275" s="109">
        <v>1</v>
      </c>
      <c r="O275" s="136">
        <v>0</v>
      </c>
    </row>
    <row r="276" spans="1:15" ht="17" x14ac:dyDescent="0.2">
      <c r="A276" s="108">
        <v>96</v>
      </c>
      <c r="B276" s="109" t="s">
        <v>29</v>
      </c>
      <c r="C276" s="109">
        <v>14</v>
      </c>
      <c r="D276" s="109" t="s">
        <v>23</v>
      </c>
      <c r="E276" s="109">
        <v>1406</v>
      </c>
      <c r="F276" s="109">
        <v>55.11</v>
      </c>
      <c r="G276" s="109">
        <v>5.81</v>
      </c>
      <c r="H276" s="109">
        <v>2.62</v>
      </c>
      <c r="I276" s="109">
        <v>5.78</v>
      </c>
      <c r="J276" s="109">
        <f t="shared" si="19"/>
        <v>69.319999999999993</v>
      </c>
      <c r="K276" s="109">
        <f t="shared" si="20"/>
        <v>31.310283578851131</v>
      </c>
      <c r="L276" s="109">
        <f t="shared" si="21"/>
        <v>100.63028357885112</v>
      </c>
      <c r="M276" s="109">
        <f t="shared" si="22"/>
        <v>16.370281099134431</v>
      </c>
      <c r="N276" s="109">
        <v>1</v>
      </c>
      <c r="O276" s="136">
        <v>0</v>
      </c>
    </row>
    <row r="277" spans="1:15" ht="17" x14ac:dyDescent="0.2">
      <c r="A277" s="108">
        <v>97</v>
      </c>
      <c r="B277" s="109" t="s">
        <v>29</v>
      </c>
      <c r="C277" s="109">
        <v>14</v>
      </c>
      <c r="D277" s="109" t="s">
        <v>23</v>
      </c>
      <c r="E277" s="109">
        <v>1407</v>
      </c>
      <c r="F277" s="109">
        <v>57.17</v>
      </c>
      <c r="G277" s="109">
        <v>5.55</v>
      </c>
      <c r="H277" s="109">
        <v>2.62</v>
      </c>
      <c r="I277" s="109">
        <v>5.64</v>
      </c>
      <c r="J277" s="109">
        <f t="shared" si="19"/>
        <v>70.98</v>
      </c>
      <c r="K277" s="109">
        <f t="shared" ref="K277:K308" si="23">J277/J$313*4663.01</f>
        <v>32.060068211581843</v>
      </c>
      <c r="L277" s="109">
        <f t="shared" si="21"/>
        <v>103.04006821158185</v>
      </c>
      <c r="M277" s="109">
        <f t="shared" ref="M277:M312" si="24">J277/J$313*2438.01</f>
        <v>16.762298794237768</v>
      </c>
      <c r="N277" s="109">
        <v>1</v>
      </c>
      <c r="O277" s="136">
        <v>0</v>
      </c>
    </row>
    <row r="278" spans="1:15" ht="17" x14ac:dyDescent="0.2">
      <c r="A278" s="108">
        <v>98</v>
      </c>
      <c r="B278" s="109" t="s">
        <v>29</v>
      </c>
      <c r="C278" s="109">
        <v>15</v>
      </c>
      <c r="D278" s="109" t="s">
        <v>23</v>
      </c>
      <c r="E278" s="109">
        <v>1501</v>
      </c>
      <c r="F278" s="109">
        <v>57.15</v>
      </c>
      <c r="G278" s="109">
        <v>6.39</v>
      </c>
      <c r="H278" s="109">
        <v>2.62</v>
      </c>
      <c r="I278" s="109">
        <v>5.67</v>
      </c>
      <c r="J278" s="109">
        <f t="shared" si="19"/>
        <v>71.83</v>
      </c>
      <c r="K278" s="109">
        <f t="shared" si="23"/>
        <v>32.443994077739134</v>
      </c>
      <c r="L278" s="109">
        <f t="shared" si="21"/>
        <v>104.27399407773913</v>
      </c>
      <c r="M278" s="109">
        <f t="shared" si="24"/>
        <v>16.963030746549716</v>
      </c>
      <c r="N278" s="109">
        <v>1</v>
      </c>
      <c r="O278" s="136">
        <v>0</v>
      </c>
    </row>
    <row r="279" spans="1:15" ht="17" x14ac:dyDescent="0.2">
      <c r="A279" s="108">
        <v>99</v>
      </c>
      <c r="B279" s="109" t="s">
        <v>29</v>
      </c>
      <c r="C279" s="109">
        <v>15</v>
      </c>
      <c r="D279" s="109" t="s">
        <v>23</v>
      </c>
      <c r="E279" s="109">
        <v>1502</v>
      </c>
      <c r="F279" s="109">
        <v>55.18</v>
      </c>
      <c r="G279" s="109">
        <v>6.57</v>
      </c>
      <c r="H279" s="109">
        <v>2.62</v>
      </c>
      <c r="I279" s="109">
        <v>5.82</v>
      </c>
      <c r="J279" s="109">
        <f t="shared" si="19"/>
        <v>70.19</v>
      </c>
      <c r="K279" s="109">
        <f t="shared" si="23"/>
        <v>31.703242994800359</v>
      </c>
      <c r="L279" s="109">
        <f t="shared" si="21"/>
        <v>101.89324299480036</v>
      </c>
      <c r="M279" s="109">
        <f t="shared" si="24"/>
        <v>16.575736156206663</v>
      </c>
      <c r="N279" s="109">
        <v>1</v>
      </c>
      <c r="O279" s="136">
        <v>0</v>
      </c>
    </row>
    <row r="280" spans="1:15" ht="17" x14ac:dyDescent="0.2">
      <c r="A280" s="108">
        <v>100</v>
      </c>
      <c r="B280" s="109" t="s">
        <v>29</v>
      </c>
      <c r="C280" s="109">
        <v>15</v>
      </c>
      <c r="D280" s="109" t="s">
        <v>23</v>
      </c>
      <c r="E280" s="109">
        <v>1503</v>
      </c>
      <c r="F280" s="109">
        <v>57.16</v>
      </c>
      <c r="G280" s="109">
        <v>6.39</v>
      </c>
      <c r="H280" s="109">
        <v>2.62</v>
      </c>
      <c r="I280" s="109">
        <v>5.62</v>
      </c>
      <c r="J280" s="109">
        <f t="shared" si="19"/>
        <v>71.790000000000006</v>
      </c>
      <c r="K280" s="109">
        <f t="shared" si="23"/>
        <v>32.425926978155267</v>
      </c>
      <c r="L280" s="109">
        <f t="shared" si="21"/>
        <v>104.21592697815527</v>
      </c>
      <c r="M280" s="109">
        <f t="shared" si="24"/>
        <v>16.953584537029158</v>
      </c>
      <c r="N280" s="109">
        <v>1</v>
      </c>
      <c r="O280" s="136">
        <v>0</v>
      </c>
    </row>
    <row r="281" spans="1:15" ht="17" x14ac:dyDescent="0.2">
      <c r="A281" s="108">
        <v>101</v>
      </c>
      <c r="B281" s="109" t="s">
        <v>29</v>
      </c>
      <c r="C281" s="109">
        <v>15</v>
      </c>
      <c r="D281" s="109" t="s">
        <v>24</v>
      </c>
      <c r="E281" s="109">
        <v>1504</v>
      </c>
      <c r="F281" s="109">
        <v>74.41</v>
      </c>
      <c r="G281" s="109">
        <v>10.65</v>
      </c>
      <c r="H281" s="109">
        <v>2.62</v>
      </c>
      <c r="I281" s="109">
        <v>7.37</v>
      </c>
      <c r="J281" s="109">
        <f t="shared" si="19"/>
        <v>95.050000000000011</v>
      </c>
      <c r="K281" s="109">
        <f t="shared" si="23"/>
        <v>42.931945386177162</v>
      </c>
      <c r="L281" s="109">
        <f t="shared" si="21"/>
        <v>137.98194538617719</v>
      </c>
      <c r="M281" s="109">
        <f t="shared" si="24"/>
        <v>22.446555373236126</v>
      </c>
      <c r="N281" s="109">
        <v>1</v>
      </c>
      <c r="O281" s="136">
        <v>0</v>
      </c>
    </row>
    <row r="282" spans="1:15" ht="17" x14ac:dyDescent="0.2">
      <c r="A282" s="108">
        <v>102</v>
      </c>
      <c r="B282" s="109" t="s">
        <v>29</v>
      </c>
      <c r="C282" s="109">
        <v>15</v>
      </c>
      <c r="D282" s="109" t="s">
        <v>24</v>
      </c>
      <c r="E282" s="109">
        <v>1505</v>
      </c>
      <c r="F282" s="109">
        <v>77.75</v>
      </c>
      <c r="G282" s="109">
        <v>7.8499999999999988</v>
      </c>
      <c r="H282" s="109">
        <v>3.22</v>
      </c>
      <c r="I282" s="109">
        <v>10.61</v>
      </c>
      <c r="J282" s="109">
        <f t="shared" si="19"/>
        <v>99.429999999999993</v>
      </c>
      <c r="K282" s="109">
        <f t="shared" si="23"/>
        <v>44.910292790611194</v>
      </c>
      <c r="L282" s="109">
        <f t="shared" si="21"/>
        <v>144.34029279061119</v>
      </c>
      <c r="M282" s="109">
        <f t="shared" si="24"/>
        <v>23.48091531573769</v>
      </c>
      <c r="N282" s="109">
        <v>1</v>
      </c>
      <c r="O282" s="136">
        <v>0</v>
      </c>
    </row>
    <row r="283" spans="1:15" ht="17" x14ac:dyDescent="0.2">
      <c r="A283" s="108">
        <v>103</v>
      </c>
      <c r="B283" s="109" t="s">
        <v>29</v>
      </c>
      <c r="C283" s="109">
        <v>15</v>
      </c>
      <c r="D283" s="109" t="s">
        <v>23</v>
      </c>
      <c r="E283" s="109">
        <v>1506</v>
      </c>
      <c r="F283" s="109">
        <v>55.11</v>
      </c>
      <c r="G283" s="109">
        <v>5.81</v>
      </c>
      <c r="H283" s="109">
        <v>2.62</v>
      </c>
      <c r="I283" s="109">
        <v>5.78</v>
      </c>
      <c r="J283" s="109">
        <f t="shared" si="19"/>
        <v>69.319999999999993</v>
      </c>
      <c r="K283" s="109">
        <f t="shared" si="23"/>
        <v>31.310283578851131</v>
      </c>
      <c r="L283" s="109">
        <f t="shared" si="21"/>
        <v>100.63028357885112</v>
      </c>
      <c r="M283" s="109">
        <f t="shared" si="24"/>
        <v>16.370281099134431</v>
      </c>
      <c r="N283" s="109">
        <v>1</v>
      </c>
      <c r="O283" s="136">
        <v>0</v>
      </c>
    </row>
    <row r="284" spans="1:15" ht="17" x14ac:dyDescent="0.2">
      <c r="A284" s="108">
        <v>104</v>
      </c>
      <c r="B284" s="109" t="s">
        <v>29</v>
      </c>
      <c r="C284" s="109">
        <v>15</v>
      </c>
      <c r="D284" s="109" t="s">
        <v>23</v>
      </c>
      <c r="E284" s="109">
        <v>1507</v>
      </c>
      <c r="F284" s="109">
        <v>57.17</v>
      </c>
      <c r="G284" s="109">
        <v>5.55</v>
      </c>
      <c r="H284" s="109">
        <v>2.62</v>
      </c>
      <c r="I284" s="109">
        <v>5.64</v>
      </c>
      <c r="J284" s="109">
        <f t="shared" si="19"/>
        <v>70.98</v>
      </c>
      <c r="K284" s="109">
        <f t="shared" si="23"/>
        <v>32.060068211581843</v>
      </c>
      <c r="L284" s="109">
        <f t="shared" si="21"/>
        <v>103.04006821158185</v>
      </c>
      <c r="M284" s="109">
        <f t="shared" si="24"/>
        <v>16.762298794237768</v>
      </c>
      <c r="N284" s="109">
        <v>1</v>
      </c>
      <c r="O284" s="136">
        <v>0</v>
      </c>
    </row>
    <row r="285" spans="1:15" ht="17" x14ac:dyDescent="0.2">
      <c r="A285" s="108">
        <v>105</v>
      </c>
      <c r="B285" s="109" t="s">
        <v>29</v>
      </c>
      <c r="C285" s="109">
        <v>16</v>
      </c>
      <c r="D285" s="109" t="s">
        <v>23</v>
      </c>
      <c r="E285" s="109">
        <v>1601</v>
      </c>
      <c r="F285" s="109">
        <v>57.15</v>
      </c>
      <c r="G285" s="109">
        <v>6.39</v>
      </c>
      <c r="H285" s="109">
        <v>2.62</v>
      </c>
      <c r="I285" s="109">
        <v>5.67</v>
      </c>
      <c r="J285" s="109">
        <f t="shared" si="19"/>
        <v>71.83</v>
      </c>
      <c r="K285" s="109">
        <f t="shared" si="23"/>
        <v>32.443994077739134</v>
      </c>
      <c r="L285" s="109">
        <f t="shared" si="21"/>
        <v>104.27399407773913</v>
      </c>
      <c r="M285" s="109">
        <f t="shared" si="24"/>
        <v>16.963030746549716</v>
      </c>
      <c r="N285" s="109">
        <v>1</v>
      </c>
      <c r="O285" s="136">
        <v>0</v>
      </c>
    </row>
    <row r="286" spans="1:15" ht="17" x14ac:dyDescent="0.2">
      <c r="A286" s="108">
        <v>106</v>
      </c>
      <c r="B286" s="109" t="s">
        <v>29</v>
      </c>
      <c r="C286" s="109">
        <v>16</v>
      </c>
      <c r="D286" s="109" t="s">
        <v>23</v>
      </c>
      <c r="E286" s="109">
        <v>1602</v>
      </c>
      <c r="F286" s="109">
        <v>55.18</v>
      </c>
      <c r="G286" s="109">
        <v>6.57</v>
      </c>
      <c r="H286" s="109">
        <v>2.62</v>
      </c>
      <c r="I286" s="109">
        <v>5.82</v>
      </c>
      <c r="J286" s="109">
        <f t="shared" si="19"/>
        <v>70.19</v>
      </c>
      <c r="K286" s="109">
        <f t="shared" si="23"/>
        <v>31.703242994800359</v>
      </c>
      <c r="L286" s="109">
        <f t="shared" si="21"/>
        <v>101.89324299480036</v>
      </c>
      <c r="M286" s="109">
        <f t="shared" si="24"/>
        <v>16.575736156206663</v>
      </c>
      <c r="N286" s="109">
        <v>1</v>
      </c>
      <c r="O286" s="136">
        <v>0</v>
      </c>
    </row>
    <row r="287" spans="1:15" ht="17" x14ac:dyDescent="0.2">
      <c r="A287" s="108">
        <v>107</v>
      </c>
      <c r="B287" s="109" t="s">
        <v>29</v>
      </c>
      <c r="C287" s="109">
        <v>16</v>
      </c>
      <c r="D287" s="109" t="s">
        <v>23</v>
      </c>
      <c r="E287" s="109">
        <v>1603</v>
      </c>
      <c r="F287" s="109">
        <v>57.16</v>
      </c>
      <c r="G287" s="109">
        <v>6.39</v>
      </c>
      <c r="H287" s="109">
        <v>2.62</v>
      </c>
      <c r="I287" s="109">
        <v>5.62</v>
      </c>
      <c r="J287" s="109">
        <f t="shared" si="19"/>
        <v>71.790000000000006</v>
      </c>
      <c r="K287" s="109">
        <f t="shared" si="23"/>
        <v>32.425926978155267</v>
      </c>
      <c r="L287" s="109">
        <f t="shared" si="21"/>
        <v>104.21592697815527</v>
      </c>
      <c r="M287" s="109">
        <f t="shared" si="24"/>
        <v>16.953584537029158</v>
      </c>
      <c r="N287" s="109">
        <v>1</v>
      </c>
      <c r="O287" s="136">
        <v>0</v>
      </c>
    </row>
    <row r="288" spans="1:15" ht="17" x14ac:dyDescent="0.2">
      <c r="A288" s="108">
        <v>108</v>
      </c>
      <c r="B288" s="109" t="s">
        <v>29</v>
      </c>
      <c r="C288" s="109">
        <v>16</v>
      </c>
      <c r="D288" s="109" t="s">
        <v>24</v>
      </c>
      <c r="E288" s="109">
        <v>1604</v>
      </c>
      <c r="F288" s="109">
        <v>74.41</v>
      </c>
      <c r="G288" s="109">
        <v>10.65</v>
      </c>
      <c r="H288" s="109">
        <v>2.62</v>
      </c>
      <c r="I288" s="109">
        <v>7.37</v>
      </c>
      <c r="J288" s="109">
        <f t="shared" si="19"/>
        <v>95.050000000000011</v>
      </c>
      <c r="K288" s="109">
        <f t="shared" si="23"/>
        <v>42.931945386177162</v>
      </c>
      <c r="L288" s="109">
        <f t="shared" si="21"/>
        <v>137.98194538617719</v>
      </c>
      <c r="M288" s="109">
        <f t="shared" si="24"/>
        <v>22.446555373236126</v>
      </c>
      <c r="N288" s="109">
        <v>1</v>
      </c>
      <c r="O288" s="136">
        <v>0</v>
      </c>
    </row>
    <row r="289" spans="1:15" ht="17" x14ac:dyDescent="0.2">
      <c r="A289" s="108">
        <v>109</v>
      </c>
      <c r="B289" s="109" t="s">
        <v>29</v>
      </c>
      <c r="C289" s="109">
        <v>16</v>
      </c>
      <c r="D289" s="109" t="s">
        <v>24</v>
      </c>
      <c r="E289" s="109">
        <v>1605</v>
      </c>
      <c r="F289" s="109">
        <v>77.75</v>
      </c>
      <c r="G289" s="109">
        <v>7.8499999999999988</v>
      </c>
      <c r="H289" s="109">
        <v>3.22</v>
      </c>
      <c r="I289" s="109">
        <v>10.61</v>
      </c>
      <c r="J289" s="109">
        <f t="shared" si="19"/>
        <v>99.429999999999993</v>
      </c>
      <c r="K289" s="109">
        <f t="shared" si="23"/>
        <v>44.910292790611194</v>
      </c>
      <c r="L289" s="109">
        <f t="shared" si="21"/>
        <v>144.34029279061119</v>
      </c>
      <c r="M289" s="109">
        <f t="shared" si="24"/>
        <v>23.48091531573769</v>
      </c>
      <c r="N289" s="109">
        <v>1</v>
      </c>
      <c r="O289" s="136">
        <v>0</v>
      </c>
    </row>
    <row r="290" spans="1:15" ht="17" x14ac:dyDescent="0.2">
      <c r="A290" s="108">
        <v>110</v>
      </c>
      <c r="B290" s="109" t="s">
        <v>29</v>
      </c>
      <c r="C290" s="109">
        <v>16</v>
      </c>
      <c r="D290" s="109" t="s">
        <v>23</v>
      </c>
      <c r="E290" s="109">
        <v>1606</v>
      </c>
      <c r="F290" s="109">
        <v>55.11</v>
      </c>
      <c r="G290" s="109">
        <v>5.81</v>
      </c>
      <c r="H290" s="109">
        <v>2.62</v>
      </c>
      <c r="I290" s="109">
        <v>5.78</v>
      </c>
      <c r="J290" s="109">
        <f t="shared" si="19"/>
        <v>69.319999999999993</v>
      </c>
      <c r="K290" s="109">
        <f t="shared" si="23"/>
        <v>31.310283578851131</v>
      </c>
      <c r="L290" s="109">
        <f t="shared" si="21"/>
        <v>100.63028357885112</v>
      </c>
      <c r="M290" s="109">
        <f t="shared" si="24"/>
        <v>16.370281099134431</v>
      </c>
      <c r="N290" s="109">
        <v>1</v>
      </c>
      <c r="O290" s="136">
        <v>0</v>
      </c>
    </row>
    <row r="291" spans="1:15" ht="17" x14ac:dyDescent="0.2">
      <c r="A291" s="108">
        <v>111</v>
      </c>
      <c r="B291" s="109" t="s">
        <v>29</v>
      </c>
      <c r="C291" s="109">
        <v>16</v>
      </c>
      <c r="D291" s="109" t="s">
        <v>23</v>
      </c>
      <c r="E291" s="109">
        <v>1607</v>
      </c>
      <c r="F291" s="109">
        <v>57.17</v>
      </c>
      <c r="G291" s="109">
        <v>5.55</v>
      </c>
      <c r="H291" s="109">
        <v>2.62</v>
      </c>
      <c r="I291" s="109">
        <v>5.64</v>
      </c>
      <c r="J291" s="109">
        <f t="shared" si="19"/>
        <v>70.98</v>
      </c>
      <c r="K291" s="109">
        <f t="shared" si="23"/>
        <v>32.060068211581843</v>
      </c>
      <c r="L291" s="109">
        <f t="shared" si="21"/>
        <v>103.04006821158185</v>
      </c>
      <c r="M291" s="109">
        <f t="shared" si="24"/>
        <v>16.762298794237768</v>
      </c>
      <c r="N291" s="109">
        <v>1</v>
      </c>
      <c r="O291" s="136">
        <v>0</v>
      </c>
    </row>
    <row r="292" spans="1:15" ht="17" x14ac:dyDescent="0.2">
      <c r="A292" s="108">
        <v>112</v>
      </c>
      <c r="B292" s="109" t="s">
        <v>29</v>
      </c>
      <c r="C292" s="109">
        <v>17</v>
      </c>
      <c r="D292" s="109" t="s">
        <v>23</v>
      </c>
      <c r="E292" s="109">
        <v>1701</v>
      </c>
      <c r="F292" s="109">
        <v>57.15</v>
      </c>
      <c r="G292" s="109">
        <v>6.39</v>
      </c>
      <c r="H292" s="109">
        <v>2.62</v>
      </c>
      <c r="I292" s="109">
        <v>5.67</v>
      </c>
      <c r="J292" s="109">
        <f t="shared" si="19"/>
        <v>71.83</v>
      </c>
      <c r="K292" s="109">
        <f t="shared" si="23"/>
        <v>32.443994077739134</v>
      </c>
      <c r="L292" s="109">
        <f t="shared" si="21"/>
        <v>104.27399407773913</v>
      </c>
      <c r="M292" s="109">
        <f t="shared" si="24"/>
        <v>16.963030746549716</v>
      </c>
      <c r="N292" s="109">
        <v>1</v>
      </c>
      <c r="O292" s="136">
        <v>0</v>
      </c>
    </row>
    <row r="293" spans="1:15" ht="17" x14ac:dyDescent="0.2">
      <c r="A293" s="108">
        <v>113</v>
      </c>
      <c r="B293" s="109" t="s">
        <v>29</v>
      </c>
      <c r="C293" s="109">
        <v>17</v>
      </c>
      <c r="D293" s="109" t="s">
        <v>23</v>
      </c>
      <c r="E293" s="109">
        <v>1702</v>
      </c>
      <c r="F293" s="109">
        <v>55.18</v>
      </c>
      <c r="G293" s="109">
        <v>6.57</v>
      </c>
      <c r="H293" s="109">
        <v>2.62</v>
      </c>
      <c r="I293" s="109">
        <v>5.82</v>
      </c>
      <c r="J293" s="109">
        <f t="shared" si="19"/>
        <v>70.19</v>
      </c>
      <c r="K293" s="109">
        <f t="shared" si="23"/>
        <v>31.703242994800359</v>
      </c>
      <c r="L293" s="109">
        <f t="shared" si="21"/>
        <v>101.89324299480036</v>
      </c>
      <c r="M293" s="109">
        <f t="shared" si="24"/>
        <v>16.575736156206663</v>
      </c>
      <c r="N293" s="109">
        <v>1</v>
      </c>
      <c r="O293" s="136">
        <v>0</v>
      </c>
    </row>
    <row r="294" spans="1:15" ht="17" x14ac:dyDescent="0.2">
      <c r="A294" s="108">
        <v>114</v>
      </c>
      <c r="B294" s="109" t="s">
        <v>29</v>
      </c>
      <c r="C294" s="109">
        <v>17</v>
      </c>
      <c r="D294" s="109" t="s">
        <v>23</v>
      </c>
      <c r="E294" s="109">
        <v>1703</v>
      </c>
      <c r="F294" s="109">
        <v>57.16</v>
      </c>
      <c r="G294" s="109">
        <v>6.39</v>
      </c>
      <c r="H294" s="109">
        <v>2.62</v>
      </c>
      <c r="I294" s="109">
        <v>5.62</v>
      </c>
      <c r="J294" s="109">
        <f t="shared" si="19"/>
        <v>71.790000000000006</v>
      </c>
      <c r="K294" s="109">
        <f t="shared" si="23"/>
        <v>32.425926978155267</v>
      </c>
      <c r="L294" s="109">
        <f t="shared" si="21"/>
        <v>104.21592697815527</v>
      </c>
      <c r="M294" s="109">
        <f t="shared" si="24"/>
        <v>16.953584537029158</v>
      </c>
      <c r="N294" s="109">
        <v>1</v>
      </c>
      <c r="O294" s="136">
        <v>0</v>
      </c>
    </row>
    <row r="295" spans="1:15" ht="17" x14ac:dyDescent="0.2">
      <c r="A295" s="108">
        <v>115</v>
      </c>
      <c r="B295" s="109" t="s">
        <v>29</v>
      </c>
      <c r="C295" s="109">
        <v>17</v>
      </c>
      <c r="D295" s="109" t="s">
        <v>24</v>
      </c>
      <c r="E295" s="109">
        <v>1704</v>
      </c>
      <c r="F295" s="109">
        <v>74.41</v>
      </c>
      <c r="G295" s="109">
        <v>10.65</v>
      </c>
      <c r="H295" s="109">
        <v>2.62</v>
      </c>
      <c r="I295" s="109">
        <v>7.37</v>
      </c>
      <c r="J295" s="109">
        <f t="shared" si="19"/>
        <v>95.050000000000011</v>
      </c>
      <c r="K295" s="109">
        <f t="shared" si="23"/>
        <v>42.931945386177162</v>
      </c>
      <c r="L295" s="109">
        <f t="shared" si="21"/>
        <v>137.98194538617719</v>
      </c>
      <c r="M295" s="109">
        <f t="shared" si="24"/>
        <v>22.446555373236126</v>
      </c>
      <c r="N295" s="109">
        <v>1</v>
      </c>
      <c r="O295" s="136">
        <v>0</v>
      </c>
    </row>
    <row r="296" spans="1:15" ht="17" x14ac:dyDescent="0.2">
      <c r="A296" s="108">
        <v>116</v>
      </c>
      <c r="B296" s="109" t="s">
        <v>29</v>
      </c>
      <c r="C296" s="109">
        <v>17</v>
      </c>
      <c r="D296" s="109" t="s">
        <v>24</v>
      </c>
      <c r="E296" s="109">
        <v>1705</v>
      </c>
      <c r="F296" s="109">
        <v>77.75</v>
      </c>
      <c r="G296" s="109">
        <v>7.8499999999999988</v>
      </c>
      <c r="H296" s="109">
        <v>3.22</v>
      </c>
      <c r="I296" s="109">
        <v>10.61</v>
      </c>
      <c r="J296" s="109">
        <f t="shared" si="19"/>
        <v>99.429999999999993</v>
      </c>
      <c r="K296" s="109">
        <f t="shared" si="23"/>
        <v>44.910292790611194</v>
      </c>
      <c r="L296" s="109">
        <f t="shared" si="21"/>
        <v>144.34029279061119</v>
      </c>
      <c r="M296" s="109">
        <f t="shared" si="24"/>
        <v>23.48091531573769</v>
      </c>
      <c r="N296" s="109">
        <v>1</v>
      </c>
      <c r="O296" s="136">
        <v>0</v>
      </c>
    </row>
    <row r="297" spans="1:15" ht="17" x14ac:dyDescent="0.2">
      <c r="A297" s="108">
        <v>117</v>
      </c>
      <c r="B297" s="109" t="s">
        <v>29</v>
      </c>
      <c r="C297" s="109">
        <v>17</v>
      </c>
      <c r="D297" s="109" t="s">
        <v>23</v>
      </c>
      <c r="E297" s="109">
        <v>1706</v>
      </c>
      <c r="F297" s="109">
        <v>55.11</v>
      </c>
      <c r="G297" s="109">
        <v>5.81</v>
      </c>
      <c r="H297" s="109">
        <v>2.62</v>
      </c>
      <c r="I297" s="109">
        <v>5.78</v>
      </c>
      <c r="J297" s="109">
        <f t="shared" si="19"/>
        <v>69.319999999999993</v>
      </c>
      <c r="K297" s="109">
        <f t="shared" si="23"/>
        <v>31.310283578851131</v>
      </c>
      <c r="L297" s="109">
        <f t="shared" si="21"/>
        <v>100.63028357885112</v>
      </c>
      <c r="M297" s="109">
        <f t="shared" si="24"/>
        <v>16.370281099134431</v>
      </c>
      <c r="N297" s="109">
        <v>1</v>
      </c>
      <c r="O297" s="136">
        <v>0</v>
      </c>
    </row>
    <row r="298" spans="1:15" ht="17" x14ac:dyDescent="0.2">
      <c r="A298" s="108">
        <v>118</v>
      </c>
      <c r="B298" s="109" t="s">
        <v>29</v>
      </c>
      <c r="C298" s="109">
        <v>17</v>
      </c>
      <c r="D298" s="109" t="s">
        <v>23</v>
      </c>
      <c r="E298" s="109">
        <v>1707</v>
      </c>
      <c r="F298" s="109">
        <v>57.17</v>
      </c>
      <c r="G298" s="109">
        <v>5.55</v>
      </c>
      <c r="H298" s="109">
        <v>2.62</v>
      </c>
      <c r="I298" s="109">
        <v>5.64</v>
      </c>
      <c r="J298" s="109">
        <f t="shared" si="19"/>
        <v>70.98</v>
      </c>
      <c r="K298" s="109">
        <f t="shared" si="23"/>
        <v>32.060068211581843</v>
      </c>
      <c r="L298" s="109">
        <f t="shared" si="21"/>
        <v>103.04006821158185</v>
      </c>
      <c r="M298" s="109">
        <f t="shared" si="24"/>
        <v>16.762298794237768</v>
      </c>
      <c r="N298" s="109">
        <v>1</v>
      </c>
      <c r="O298" s="136">
        <v>0</v>
      </c>
    </row>
    <row r="299" spans="1:15" ht="17" x14ac:dyDescent="0.2">
      <c r="A299" s="108">
        <v>119</v>
      </c>
      <c r="B299" s="109" t="s">
        <v>29</v>
      </c>
      <c r="C299" s="109">
        <v>18</v>
      </c>
      <c r="D299" s="109" t="s">
        <v>23</v>
      </c>
      <c r="E299" s="109">
        <v>1801</v>
      </c>
      <c r="F299" s="109">
        <v>57.15</v>
      </c>
      <c r="G299" s="109">
        <v>6.39</v>
      </c>
      <c r="H299" s="109">
        <v>2.62</v>
      </c>
      <c r="I299" s="109">
        <v>5.67</v>
      </c>
      <c r="J299" s="109">
        <f t="shared" si="19"/>
        <v>71.83</v>
      </c>
      <c r="K299" s="109">
        <f t="shared" si="23"/>
        <v>32.443994077739134</v>
      </c>
      <c r="L299" s="109">
        <f t="shared" si="21"/>
        <v>104.27399407773913</v>
      </c>
      <c r="M299" s="109">
        <f t="shared" si="24"/>
        <v>16.963030746549716</v>
      </c>
      <c r="N299" s="109">
        <v>1</v>
      </c>
      <c r="O299" s="136">
        <v>0</v>
      </c>
    </row>
    <row r="300" spans="1:15" ht="17" x14ac:dyDescent="0.2">
      <c r="A300" s="108">
        <v>120</v>
      </c>
      <c r="B300" s="109" t="s">
        <v>29</v>
      </c>
      <c r="C300" s="109">
        <v>18</v>
      </c>
      <c r="D300" s="109" t="s">
        <v>23</v>
      </c>
      <c r="E300" s="109">
        <v>1802</v>
      </c>
      <c r="F300" s="109">
        <v>55.18</v>
      </c>
      <c r="G300" s="109">
        <v>6.57</v>
      </c>
      <c r="H300" s="109">
        <v>2.62</v>
      </c>
      <c r="I300" s="109">
        <v>5.82</v>
      </c>
      <c r="J300" s="109">
        <f t="shared" si="19"/>
        <v>70.19</v>
      </c>
      <c r="K300" s="109">
        <f t="shared" si="23"/>
        <v>31.703242994800359</v>
      </c>
      <c r="L300" s="109">
        <f t="shared" si="21"/>
        <v>101.89324299480036</v>
      </c>
      <c r="M300" s="109">
        <f t="shared" si="24"/>
        <v>16.575736156206663</v>
      </c>
      <c r="N300" s="109">
        <v>1</v>
      </c>
      <c r="O300" s="136">
        <v>0</v>
      </c>
    </row>
    <row r="301" spans="1:15" ht="17" x14ac:dyDescent="0.2">
      <c r="A301" s="108">
        <v>121</v>
      </c>
      <c r="B301" s="109" t="s">
        <v>29</v>
      </c>
      <c r="C301" s="109">
        <v>18</v>
      </c>
      <c r="D301" s="109" t="s">
        <v>23</v>
      </c>
      <c r="E301" s="109">
        <v>1803</v>
      </c>
      <c r="F301" s="109">
        <v>57.16</v>
      </c>
      <c r="G301" s="109">
        <v>6.39</v>
      </c>
      <c r="H301" s="109">
        <v>2.62</v>
      </c>
      <c r="I301" s="109">
        <v>5.62</v>
      </c>
      <c r="J301" s="109">
        <f t="shared" si="19"/>
        <v>71.790000000000006</v>
      </c>
      <c r="K301" s="109">
        <f t="shared" si="23"/>
        <v>32.425926978155267</v>
      </c>
      <c r="L301" s="109">
        <f t="shared" si="21"/>
        <v>104.21592697815527</v>
      </c>
      <c r="M301" s="109">
        <f t="shared" si="24"/>
        <v>16.953584537029158</v>
      </c>
      <c r="N301" s="109">
        <v>1</v>
      </c>
      <c r="O301" s="136">
        <v>0</v>
      </c>
    </row>
    <row r="302" spans="1:15" ht="17" x14ac:dyDescent="0.2">
      <c r="A302" s="108">
        <v>122</v>
      </c>
      <c r="B302" s="109" t="s">
        <v>29</v>
      </c>
      <c r="C302" s="109">
        <v>18</v>
      </c>
      <c r="D302" s="109" t="s">
        <v>24</v>
      </c>
      <c r="E302" s="109">
        <v>1804</v>
      </c>
      <c r="F302" s="109">
        <v>74.41</v>
      </c>
      <c r="G302" s="109">
        <v>10.65</v>
      </c>
      <c r="H302" s="109">
        <v>2.62</v>
      </c>
      <c r="I302" s="109">
        <v>7.37</v>
      </c>
      <c r="J302" s="109">
        <f t="shared" si="19"/>
        <v>95.050000000000011</v>
      </c>
      <c r="K302" s="109">
        <f t="shared" si="23"/>
        <v>42.931945386177162</v>
      </c>
      <c r="L302" s="109">
        <f t="shared" si="21"/>
        <v>137.98194538617719</v>
      </c>
      <c r="M302" s="109">
        <f t="shared" si="24"/>
        <v>22.446555373236126</v>
      </c>
      <c r="N302" s="109">
        <v>1</v>
      </c>
      <c r="O302" s="136">
        <v>0</v>
      </c>
    </row>
    <row r="303" spans="1:15" ht="17" x14ac:dyDescent="0.2">
      <c r="A303" s="108">
        <v>123</v>
      </c>
      <c r="B303" s="109" t="s">
        <v>29</v>
      </c>
      <c r="C303" s="109">
        <v>18</v>
      </c>
      <c r="D303" s="109" t="s">
        <v>24</v>
      </c>
      <c r="E303" s="109">
        <v>1805</v>
      </c>
      <c r="F303" s="109">
        <v>77.75</v>
      </c>
      <c r="G303" s="109">
        <v>7.8499999999999988</v>
      </c>
      <c r="H303" s="109">
        <v>3.22</v>
      </c>
      <c r="I303" s="109">
        <v>10.61</v>
      </c>
      <c r="J303" s="109">
        <f t="shared" si="19"/>
        <v>99.429999999999993</v>
      </c>
      <c r="K303" s="109">
        <f t="shared" si="23"/>
        <v>44.910292790611194</v>
      </c>
      <c r="L303" s="109">
        <f t="shared" si="21"/>
        <v>144.34029279061119</v>
      </c>
      <c r="M303" s="109">
        <f t="shared" si="24"/>
        <v>23.48091531573769</v>
      </c>
      <c r="N303" s="109">
        <v>1</v>
      </c>
      <c r="O303" s="136">
        <v>0</v>
      </c>
    </row>
    <row r="304" spans="1:15" ht="17" x14ac:dyDescent="0.2">
      <c r="A304" s="108">
        <v>124</v>
      </c>
      <c r="B304" s="109" t="s">
        <v>29</v>
      </c>
      <c r="C304" s="109">
        <v>18</v>
      </c>
      <c r="D304" s="109" t="s">
        <v>23</v>
      </c>
      <c r="E304" s="109">
        <v>1806</v>
      </c>
      <c r="F304" s="109">
        <v>55.11</v>
      </c>
      <c r="G304" s="109">
        <v>5.81</v>
      </c>
      <c r="H304" s="109">
        <v>2.62</v>
      </c>
      <c r="I304" s="109">
        <v>5.78</v>
      </c>
      <c r="J304" s="109">
        <f t="shared" si="19"/>
        <v>69.319999999999993</v>
      </c>
      <c r="K304" s="109">
        <f t="shared" si="23"/>
        <v>31.310283578851131</v>
      </c>
      <c r="L304" s="109">
        <f t="shared" si="21"/>
        <v>100.63028357885112</v>
      </c>
      <c r="M304" s="109">
        <f t="shared" si="24"/>
        <v>16.370281099134431</v>
      </c>
      <c r="N304" s="109">
        <v>1</v>
      </c>
      <c r="O304" s="136">
        <v>0</v>
      </c>
    </row>
    <row r="305" spans="1:15" ht="17" x14ac:dyDescent="0.2">
      <c r="A305" s="108">
        <v>125</v>
      </c>
      <c r="B305" s="109" t="s">
        <v>29</v>
      </c>
      <c r="C305" s="109">
        <v>18</v>
      </c>
      <c r="D305" s="109" t="s">
        <v>23</v>
      </c>
      <c r="E305" s="109">
        <v>1807</v>
      </c>
      <c r="F305" s="109">
        <v>57.17</v>
      </c>
      <c r="G305" s="109">
        <v>5.55</v>
      </c>
      <c r="H305" s="109">
        <v>2.62</v>
      </c>
      <c r="I305" s="109">
        <v>5.64</v>
      </c>
      <c r="J305" s="109">
        <f t="shared" si="19"/>
        <v>70.98</v>
      </c>
      <c r="K305" s="109">
        <f t="shared" si="23"/>
        <v>32.060068211581843</v>
      </c>
      <c r="L305" s="109">
        <f t="shared" si="21"/>
        <v>103.04006821158185</v>
      </c>
      <c r="M305" s="109">
        <f t="shared" si="24"/>
        <v>16.762298794237768</v>
      </c>
      <c r="N305" s="109">
        <v>1</v>
      </c>
      <c r="O305" s="136">
        <v>0</v>
      </c>
    </row>
    <row r="306" spans="1:15" ht="17" x14ac:dyDescent="0.2">
      <c r="A306" s="108">
        <v>126</v>
      </c>
      <c r="B306" s="109" t="s">
        <v>29</v>
      </c>
      <c r="C306" s="109">
        <v>19</v>
      </c>
      <c r="D306" s="109" t="s">
        <v>23</v>
      </c>
      <c r="E306" s="109">
        <v>1901</v>
      </c>
      <c r="F306" s="109">
        <v>57.15</v>
      </c>
      <c r="G306" s="109">
        <v>6.39</v>
      </c>
      <c r="H306" s="109">
        <v>2.62</v>
      </c>
      <c r="I306" s="109">
        <v>5.67</v>
      </c>
      <c r="J306" s="109">
        <f t="shared" si="19"/>
        <v>71.83</v>
      </c>
      <c r="K306" s="109">
        <f t="shared" si="23"/>
        <v>32.443994077739134</v>
      </c>
      <c r="L306" s="109">
        <f t="shared" si="21"/>
        <v>104.27399407773913</v>
      </c>
      <c r="M306" s="109">
        <f t="shared" si="24"/>
        <v>16.963030746549716</v>
      </c>
      <c r="N306" s="109">
        <v>1</v>
      </c>
      <c r="O306" s="136">
        <v>0</v>
      </c>
    </row>
    <row r="307" spans="1:15" ht="17" x14ac:dyDescent="0.2">
      <c r="A307" s="108">
        <v>127</v>
      </c>
      <c r="B307" s="109" t="s">
        <v>29</v>
      </c>
      <c r="C307" s="109">
        <v>19</v>
      </c>
      <c r="D307" s="109" t="s">
        <v>23</v>
      </c>
      <c r="E307" s="109">
        <v>1902</v>
      </c>
      <c r="F307" s="109">
        <v>55.18</v>
      </c>
      <c r="G307" s="109">
        <v>6.57</v>
      </c>
      <c r="H307" s="109">
        <v>2.62</v>
      </c>
      <c r="I307" s="109">
        <v>5.82</v>
      </c>
      <c r="J307" s="109">
        <f t="shared" si="19"/>
        <v>70.19</v>
      </c>
      <c r="K307" s="109">
        <f t="shared" si="23"/>
        <v>31.703242994800359</v>
      </c>
      <c r="L307" s="109">
        <f t="shared" si="21"/>
        <v>101.89324299480036</v>
      </c>
      <c r="M307" s="109">
        <f t="shared" si="24"/>
        <v>16.575736156206663</v>
      </c>
      <c r="N307" s="109">
        <v>1</v>
      </c>
      <c r="O307" s="136">
        <v>0</v>
      </c>
    </row>
    <row r="308" spans="1:15" ht="17" x14ac:dyDescent="0.2">
      <c r="A308" s="108">
        <v>128</v>
      </c>
      <c r="B308" s="109" t="s">
        <v>29</v>
      </c>
      <c r="C308" s="109">
        <v>19</v>
      </c>
      <c r="D308" s="109" t="s">
        <v>23</v>
      </c>
      <c r="E308" s="109">
        <v>1903</v>
      </c>
      <c r="F308" s="109">
        <v>57.16</v>
      </c>
      <c r="G308" s="109">
        <v>6.39</v>
      </c>
      <c r="H308" s="109">
        <v>2.62</v>
      </c>
      <c r="I308" s="109">
        <v>5.62</v>
      </c>
      <c r="J308" s="109">
        <f t="shared" si="19"/>
        <v>71.790000000000006</v>
      </c>
      <c r="K308" s="109">
        <f t="shared" si="23"/>
        <v>32.425926978155267</v>
      </c>
      <c r="L308" s="109">
        <f t="shared" si="21"/>
        <v>104.21592697815527</v>
      </c>
      <c r="M308" s="109">
        <f t="shared" si="24"/>
        <v>16.953584537029158</v>
      </c>
      <c r="N308" s="109">
        <v>1</v>
      </c>
      <c r="O308" s="136">
        <v>0</v>
      </c>
    </row>
    <row r="309" spans="1:15" ht="17" x14ac:dyDescent="0.2">
      <c r="A309" s="108">
        <v>129</v>
      </c>
      <c r="B309" s="109" t="s">
        <v>29</v>
      </c>
      <c r="C309" s="109">
        <v>19</v>
      </c>
      <c r="D309" s="109" t="s">
        <v>24</v>
      </c>
      <c r="E309" s="109">
        <v>1904</v>
      </c>
      <c r="F309" s="109">
        <v>74.41</v>
      </c>
      <c r="G309" s="109">
        <v>10.65</v>
      </c>
      <c r="H309" s="109">
        <v>2.62</v>
      </c>
      <c r="I309" s="109">
        <v>7.37</v>
      </c>
      <c r="J309" s="109">
        <f t="shared" ref="J309:J312" si="25">F309+G309+H309+I309</f>
        <v>95.050000000000011</v>
      </c>
      <c r="K309" s="109">
        <f t="shared" ref="K309:K312" si="26">J309/J$313*4663.01</f>
        <v>42.931945386177162</v>
      </c>
      <c r="L309" s="109">
        <f t="shared" ref="L309:L312" si="27">J309+K309</f>
        <v>137.98194538617719</v>
      </c>
      <c r="M309" s="109">
        <f t="shared" si="24"/>
        <v>22.446555373236126</v>
      </c>
      <c r="N309" s="109">
        <v>1</v>
      </c>
      <c r="O309" s="136">
        <v>0</v>
      </c>
    </row>
    <row r="310" spans="1:15" ht="17" x14ac:dyDescent="0.2">
      <c r="A310" s="108">
        <v>130</v>
      </c>
      <c r="B310" s="109" t="s">
        <v>29</v>
      </c>
      <c r="C310" s="109">
        <v>19</v>
      </c>
      <c r="D310" s="109" t="s">
        <v>24</v>
      </c>
      <c r="E310" s="109">
        <v>1905</v>
      </c>
      <c r="F310" s="109">
        <v>77.75</v>
      </c>
      <c r="G310" s="109">
        <v>7.8499999999999988</v>
      </c>
      <c r="H310" s="109">
        <v>3.22</v>
      </c>
      <c r="I310" s="109">
        <v>10.61</v>
      </c>
      <c r="J310" s="109">
        <f t="shared" si="25"/>
        <v>99.429999999999993</v>
      </c>
      <c r="K310" s="109">
        <f t="shared" si="26"/>
        <v>44.910292790611194</v>
      </c>
      <c r="L310" s="109">
        <f t="shared" si="27"/>
        <v>144.34029279061119</v>
      </c>
      <c r="M310" s="109">
        <f t="shared" si="24"/>
        <v>23.48091531573769</v>
      </c>
      <c r="N310" s="109">
        <v>1</v>
      </c>
      <c r="O310" s="136">
        <v>0</v>
      </c>
    </row>
    <row r="311" spans="1:15" ht="17" x14ac:dyDescent="0.2">
      <c r="A311" s="108">
        <v>131</v>
      </c>
      <c r="B311" s="109" t="s">
        <v>29</v>
      </c>
      <c r="C311" s="109">
        <v>19</v>
      </c>
      <c r="D311" s="109" t="s">
        <v>23</v>
      </c>
      <c r="E311" s="109">
        <v>1906</v>
      </c>
      <c r="F311" s="109">
        <v>55.11</v>
      </c>
      <c r="G311" s="109">
        <v>5.81</v>
      </c>
      <c r="H311" s="109">
        <v>2.62</v>
      </c>
      <c r="I311" s="109">
        <v>5.78</v>
      </c>
      <c r="J311" s="109">
        <f t="shared" si="25"/>
        <v>69.319999999999993</v>
      </c>
      <c r="K311" s="109">
        <f t="shared" si="26"/>
        <v>31.310283578851131</v>
      </c>
      <c r="L311" s="109">
        <f t="shared" si="27"/>
        <v>100.63028357885112</v>
      </c>
      <c r="M311" s="109">
        <f t="shared" si="24"/>
        <v>16.370281099134431</v>
      </c>
      <c r="N311" s="109">
        <v>1</v>
      </c>
      <c r="O311" s="136">
        <v>0</v>
      </c>
    </row>
    <row r="312" spans="1:15" ht="17" x14ac:dyDescent="0.2">
      <c r="A312" s="108">
        <v>132</v>
      </c>
      <c r="B312" s="109" t="s">
        <v>29</v>
      </c>
      <c r="C312" s="109">
        <v>19</v>
      </c>
      <c r="D312" s="109" t="s">
        <v>23</v>
      </c>
      <c r="E312" s="109">
        <v>1907</v>
      </c>
      <c r="F312" s="109">
        <v>57.17</v>
      </c>
      <c r="G312" s="109">
        <v>5.55</v>
      </c>
      <c r="H312" s="109">
        <v>2.62</v>
      </c>
      <c r="I312" s="109">
        <v>5.64</v>
      </c>
      <c r="J312" s="109">
        <f t="shared" si="25"/>
        <v>70.98</v>
      </c>
      <c r="K312" s="109">
        <f t="shared" si="26"/>
        <v>32.060068211581843</v>
      </c>
      <c r="L312" s="109">
        <f t="shared" si="27"/>
        <v>103.04006821158185</v>
      </c>
      <c r="M312" s="109">
        <f t="shared" si="24"/>
        <v>16.762298794237768</v>
      </c>
      <c r="N312" s="109">
        <v>1</v>
      </c>
      <c r="O312" s="136">
        <v>0</v>
      </c>
    </row>
    <row r="313" spans="1:15" ht="18" thickBot="1" x14ac:dyDescent="0.25">
      <c r="A313" s="137"/>
      <c r="B313" s="113"/>
      <c r="C313" s="113"/>
      <c r="D313" s="113"/>
      <c r="E313" s="113"/>
      <c r="F313" s="134">
        <f t="shared" ref="F313:N313" si="28">SUM(F181:F312)</f>
        <v>8166.9199999999928</v>
      </c>
      <c r="G313" s="135">
        <f t="shared" si="28"/>
        <v>927.13999999999919</v>
      </c>
      <c r="H313" s="135">
        <f t="shared" si="28"/>
        <v>356.64000000000055</v>
      </c>
      <c r="I313" s="135">
        <f t="shared" si="28"/>
        <v>873.05999999999983</v>
      </c>
      <c r="J313" s="135">
        <f t="shared" si="28"/>
        <v>10323.759999999995</v>
      </c>
      <c r="K313" s="135">
        <f t="shared" si="28"/>
        <v>4663.0100000000048</v>
      </c>
      <c r="L313" s="135">
        <f t="shared" si="28"/>
        <v>14986.769999999997</v>
      </c>
      <c r="M313" s="135">
        <f t="shared" si="28"/>
        <v>2438.0100000000025</v>
      </c>
      <c r="N313" s="135">
        <f t="shared" si="28"/>
        <v>123</v>
      </c>
      <c r="O313" s="138">
        <v>9</v>
      </c>
    </row>
    <row r="314" spans="1:15" ht="18" thickBot="1" x14ac:dyDescent="0.25">
      <c r="A314" s="185" t="s">
        <v>25</v>
      </c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39">
        <v>132</v>
      </c>
    </row>
    <row r="315" spans="1:15" x14ac:dyDescent="0.2">
      <c r="D315" s="90"/>
      <c r="E315" s="90"/>
      <c r="F315" s="173" t="s">
        <v>66</v>
      </c>
      <c r="G315" s="174"/>
      <c r="H315" s="174"/>
      <c r="I315" s="174"/>
      <c r="J315" s="175"/>
    </row>
    <row r="316" spans="1:15" ht="16" thickBot="1" x14ac:dyDescent="0.25">
      <c r="D316" s="90"/>
      <c r="E316" s="90"/>
      <c r="F316" s="91" t="s">
        <v>67</v>
      </c>
      <c r="G316" s="92">
        <v>5537.92</v>
      </c>
      <c r="H316" s="92" t="s">
        <v>46</v>
      </c>
      <c r="I316" s="92"/>
      <c r="J316" s="93"/>
    </row>
    <row r="317" spans="1:15" ht="16" thickBot="1" x14ac:dyDescent="0.25">
      <c r="D317" s="90"/>
      <c r="E317" s="90"/>
      <c r="F317" s="94"/>
      <c r="G317" s="95" t="s">
        <v>68</v>
      </c>
      <c r="H317" s="63" t="s">
        <v>46</v>
      </c>
      <c r="I317" s="84"/>
      <c r="J317" s="64" t="s">
        <v>69</v>
      </c>
    </row>
    <row r="318" spans="1:15" x14ac:dyDescent="0.2">
      <c r="D318" s="90"/>
      <c r="E318" s="90"/>
      <c r="F318" s="96">
        <v>1</v>
      </c>
      <c r="G318" s="97">
        <v>151</v>
      </c>
      <c r="H318" s="67">
        <v>2815.17</v>
      </c>
      <c r="I318" s="85"/>
      <c r="J318" s="68">
        <v>30302.208362999998</v>
      </c>
    </row>
    <row r="319" spans="1:15" x14ac:dyDescent="0.2">
      <c r="D319" s="90"/>
      <c r="E319" s="90"/>
      <c r="F319" s="98">
        <v>2</v>
      </c>
      <c r="G319" s="99" t="s">
        <v>51</v>
      </c>
      <c r="H319" s="50">
        <v>634.9</v>
      </c>
      <c r="I319" s="86"/>
      <c r="J319" s="68">
        <v>6834.000109999999</v>
      </c>
    </row>
    <row r="320" spans="1:15" x14ac:dyDescent="0.2">
      <c r="D320" s="90"/>
      <c r="E320" s="90"/>
      <c r="F320" s="98"/>
      <c r="G320" s="99" t="s">
        <v>52</v>
      </c>
      <c r="H320" s="50">
        <v>7.81</v>
      </c>
      <c r="I320" s="86"/>
      <c r="J320" s="68">
        <v>84.066058999999996</v>
      </c>
    </row>
    <row r="321" spans="2:10" x14ac:dyDescent="0.2">
      <c r="D321" s="90"/>
      <c r="E321" s="90"/>
      <c r="F321" s="98">
        <v>3</v>
      </c>
      <c r="G321" s="99" t="s">
        <v>54</v>
      </c>
      <c r="H321" s="50">
        <v>968.8</v>
      </c>
      <c r="I321" s="86"/>
      <c r="J321" s="68">
        <v>10428.06632</v>
      </c>
    </row>
    <row r="322" spans="2:10" ht="16" thickBot="1" x14ac:dyDescent="0.25">
      <c r="B322" s="90"/>
      <c r="C322" s="90"/>
      <c r="D322" s="90"/>
      <c r="E322" s="90"/>
      <c r="F322" s="100">
        <v>4</v>
      </c>
      <c r="G322" s="101" t="s">
        <v>55</v>
      </c>
      <c r="H322" s="72">
        <v>1111.24</v>
      </c>
      <c r="I322" s="87"/>
      <c r="J322" s="68">
        <v>11961.276236</v>
      </c>
    </row>
    <row r="323" spans="2:10" ht="16" thickBot="1" x14ac:dyDescent="0.25">
      <c r="F323" s="102"/>
      <c r="G323" s="103" t="s">
        <v>70</v>
      </c>
      <c r="H323" s="75">
        <v>5537.92</v>
      </c>
      <c r="I323" s="88"/>
      <c r="J323" s="76">
        <v>59609.617087999992</v>
      </c>
    </row>
  </sheetData>
  <mergeCells count="34">
    <mergeCell ref="K179:K180"/>
    <mergeCell ref="L179:L180"/>
    <mergeCell ref="I3:I4"/>
    <mergeCell ref="J3:J4"/>
    <mergeCell ref="N179:O179"/>
    <mergeCell ref="A179:A180"/>
    <mergeCell ref="K3:K4"/>
    <mergeCell ref="L3:L4"/>
    <mergeCell ref="M3:M4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J179:J180"/>
    <mergeCell ref="F315:J315"/>
    <mergeCell ref="A1:O1"/>
    <mergeCell ref="A177:O177"/>
    <mergeCell ref="A2:O2"/>
    <mergeCell ref="A314:N314"/>
    <mergeCell ref="A176:N176"/>
    <mergeCell ref="A178:O178"/>
    <mergeCell ref="N3:O3"/>
    <mergeCell ref="B3:B4"/>
    <mergeCell ref="C3:C4"/>
    <mergeCell ref="D3:D4"/>
    <mergeCell ref="E3:E4"/>
    <mergeCell ref="M179:M180"/>
    <mergeCell ref="F3:F4"/>
    <mergeCell ref="G3:G4"/>
    <mergeCell ref="H3:H4"/>
  </mergeCells>
  <printOptions horizontalCentered="1" verticalCentered="1"/>
  <pageMargins left="0.59055118110236227" right="0.51181102362204722" top="0.74803149606299213" bottom="1.5748031496062993" header="0.31496062992125984" footer="0.31496062992125984"/>
  <pageSetup paperSize="9" orientation="landscape" r:id="rId1"/>
  <rowBreaks count="11" manualBreakCount="11">
    <brk id="29" max="14" man="1"/>
    <brk id="55" max="14" man="1"/>
    <brk id="80" max="14" man="1"/>
    <brk id="110" max="14" man="1"/>
    <brk id="138" max="14" man="1"/>
    <brk id="176" max="14" man="1"/>
    <brk id="207" max="14" man="1"/>
    <brk id="238" max="14" man="1"/>
    <brk id="257" max="14" man="1"/>
    <brk id="287" max="14" man="1"/>
    <brk id="314" max="14" man="1"/>
  </rowBreaks>
  <ignoredErrors>
    <ignoredError sqref="K175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5"/>
  <sheetViews>
    <sheetView topLeftCell="A127" zoomScale="85" zoomScaleNormal="85" workbookViewId="0">
      <selection activeCell="D148" sqref="D148"/>
    </sheetView>
  </sheetViews>
  <sheetFormatPr baseColWidth="10" defaultColWidth="8.83203125" defaultRowHeight="15" x14ac:dyDescent="0.2"/>
  <cols>
    <col min="1" max="1" width="7.33203125" bestFit="1" customWidth="1"/>
    <col min="6" max="6" width="18.5" bestFit="1" customWidth="1"/>
    <col min="7" max="7" width="13.33203125" customWidth="1"/>
    <col min="8" max="8" width="23.1640625" customWidth="1"/>
    <col min="9" max="9" width="17.6640625" bestFit="1" customWidth="1"/>
    <col min="10" max="10" width="12.6640625" customWidth="1"/>
    <col min="11" max="11" width="11.83203125" customWidth="1"/>
    <col min="13" max="13" width="17.83203125" customWidth="1"/>
    <col min="14" max="14" width="15.5" bestFit="1" customWidth="1"/>
  </cols>
  <sheetData>
    <row r="1" spans="1:15" ht="28.5" customHeight="1" thickBot="1" x14ac:dyDescent="0.25">
      <c r="A1" s="206" t="s">
        <v>26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8"/>
    </row>
    <row r="2" spans="1:15" ht="29.25" customHeight="1" x14ac:dyDescent="0.2">
      <c r="A2" s="199" t="s">
        <v>38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1"/>
    </row>
    <row r="3" spans="1:15" ht="37.5" customHeight="1" x14ac:dyDescent="0.2">
      <c r="A3" s="202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4"/>
    </row>
    <row r="4" spans="1:15" ht="68" x14ac:dyDescent="0.2">
      <c r="A4" s="27" t="s">
        <v>1</v>
      </c>
      <c r="B4" s="27" t="s">
        <v>2</v>
      </c>
      <c r="C4" s="27" t="s">
        <v>3</v>
      </c>
      <c r="D4" s="27" t="s">
        <v>4</v>
      </c>
      <c r="E4" s="27" t="s">
        <v>5</v>
      </c>
      <c r="F4" s="27" t="s">
        <v>6</v>
      </c>
      <c r="G4" s="28" t="s">
        <v>7</v>
      </c>
      <c r="H4" s="28" t="s">
        <v>8</v>
      </c>
      <c r="I4" s="29" t="s">
        <v>9</v>
      </c>
      <c r="J4" s="28" t="s">
        <v>10</v>
      </c>
      <c r="K4" s="28" t="s">
        <v>11</v>
      </c>
      <c r="L4" s="30" t="s">
        <v>27</v>
      </c>
      <c r="M4" s="31" t="s">
        <v>28</v>
      </c>
      <c r="N4" s="205" t="s">
        <v>14</v>
      </c>
      <c r="O4" s="205"/>
    </row>
    <row r="5" spans="1:15" x14ac:dyDescent="0.2">
      <c r="A5" s="3"/>
      <c r="B5" s="3"/>
      <c r="C5" s="3"/>
      <c r="D5" s="3"/>
      <c r="E5" s="3"/>
      <c r="F5" s="3" t="s">
        <v>15</v>
      </c>
      <c r="G5" s="3" t="s">
        <v>15</v>
      </c>
      <c r="H5" s="3" t="s">
        <v>15</v>
      </c>
      <c r="I5" s="3" t="s">
        <v>15</v>
      </c>
      <c r="J5" s="3" t="s">
        <v>15</v>
      </c>
      <c r="K5" s="3"/>
      <c r="L5" s="3" t="s">
        <v>15</v>
      </c>
      <c r="M5" s="3" t="s">
        <v>15</v>
      </c>
      <c r="N5" s="3" t="s">
        <v>16</v>
      </c>
      <c r="O5" s="3" t="s">
        <v>17</v>
      </c>
    </row>
    <row r="6" spans="1:15" x14ac:dyDescent="0.2">
      <c r="A6" s="3"/>
      <c r="B6" s="3"/>
      <c r="C6" s="3"/>
      <c r="D6" s="3"/>
      <c r="E6" s="3"/>
      <c r="F6" s="3" t="s">
        <v>18</v>
      </c>
      <c r="G6" s="3" t="s">
        <v>19</v>
      </c>
      <c r="H6" s="3" t="s">
        <v>20</v>
      </c>
      <c r="I6" s="3" t="s">
        <v>21</v>
      </c>
      <c r="J6" s="3"/>
      <c r="K6" s="3"/>
      <c r="L6" s="3"/>
      <c r="M6" s="3"/>
      <c r="N6" s="3"/>
      <c r="O6" s="3"/>
    </row>
    <row r="7" spans="1:15" x14ac:dyDescent="0.2">
      <c r="A7" s="3">
        <v>1</v>
      </c>
      <c r="B7" s="3" t="s">
        <v>29</v>
      </c>
      <c r="C7" s="3">
        <v>1</v>
      </c>
      <c r="D7" s="3">
        <v>101</v>
      </c>
      <c r="E7" s="3" t="s">
        <v>23</v>
      </c>
      <c r="F7" s="3">
        <v>57.15</v>
      </c>
      <c r="G7" s="3">
        <v>6.39</v>
      </c>
      <c r="H7" s="3">
        <v>2.62</v>
      </c>
      <c r="I7" s="3">
        <v>66.16</v>
      </c>
      <c r="J7" s="3">
        <v>5.6700000000000017</v>
      </c>
      <c r="K7" s="4">
        <v>35.325846938472061</v>
      </c>
      <c r="L7" s="4">
        <v>107.15584693847205</v>
      </c>
      <c r="M7" s="4">
        <v>17.431824007821625</v>
      </c>
      <c r="N7" s="3">
        <v>0</v>
      </c>
      <c r="O7" s="3">
        <v>1</v>
      </c>
    </row>
    <row r="8" spans="1:15" x14ac:dyDescent="0.2">
      <c r="A8" s="3">
        <v>2</v>
      </c>
      <c r="B8" s="3" t="s">
        <v>29</v>
      </c>
      <c r="C8" s="3">
        <v>1</v>
      </c>
      <c r="D8" s="3">
        <v>102</v>
      </c>
      <c r="E8" s="3" t="s">
        <v>23</v>
      </c>
      <c r="F8" s="3">
        <v>55.18</v>
      </c>
      <c r="G8" s="3">
        <v>6.57</v>
      </c>
      <c r="H8" s="3">
        <v>2.62</v>
      </c>
      <c r="I8" s="3">
        <v>64.37</v>
      </c>
      <c r="J8" s="3">
        <v>5.8199999999999932</v>
      </c>
      <c r="K8" s="4">
        <v>35.325846938472061</v>
      </c>
      <c r="L8" s="4">
        <v>105.51584693847207</v>
      </c>
      <c r="M8" s="4">
        <v>17.165033233546449</v>
      </c>
      <c r="N8" s="3">
        <v>0</v>
      </c>
      <c r="O8" s="3">
        <v>1</v>
      </c>
    </row>
    <row r="9" spans="1:15" x14ac:dyDescent="0.2">
      <c r="A9" s="3">
        <v>3</v>
      </c>
      <c r="B9" s="3" t="s">
        <v>29</v>
      </c>
      <c r="C9" s="3">
        <v>1</v>
      </c>
      <c r="D9" s="3">
        <v>103</v>
      </c>
      <c r="E9" s="3" t="s">
        <v>23</v>
      </c>
      <c r="F9" s="3">
        <v>57.16</v>
      </c>
      <c r="G9" s="3">
        <v>6.39</v>
      </c>
      <c r="H9" s="3">
        <v>2.62</v>
      </c>
      <c r="I9" s="3">
        <v>66.17</v>
      </c>
      <c r="J9" s="3">
        <v>5.6200000000000045</v>
      </c>
      <c r="K9" s="4">
        <v>35.325846938472061</v>
      </c>
      <c r="L9" s="4">
        <v>107.11584693847206</v>
      </c>
      <c r="M9" s="4">
        <v>17.425316915766135</v>
      </c>
      <c r="N9" s="3">
        <v>0</v>
      </c>
      <c r="O9" s="3">
        <v>1</v>
      </c>
    </row>
    <row r="10" spans="1:15" x14ac:dyDescent="0.2">
      <c r="A10" s="3">
        <v>4</v>
      </c>
      <c r="B10" s="3" t="s">
        <v>29</v>
      </c>
      <c r="C10" s="3">
        <v>1</v>
      </c>
      <c r="D10" s="3">
        <v>104</v>
      </c>
      <c r="E10" s="3" t="s">
        <v>24</v>
      </c>
      <c r="F10" s="3">
        <v>74.41</v>
      </c>
      <c r="G10" s="3">
        <v>10.65</v>
      </c>
      <c r="H10" s="3">
        <v>2.62</v>
      </c>
      <c r="I10" s="3">
        <v>87.68</v>
      </c>
      <c r="J10" s="3">
        <v>7.3699999999999903</v>
      </c>
      <c r="K10" s="4">
        <v>35.325846938472061</v>
      </c>
      <c r="L10" s="4">
        <v>130.37584693847205</v>
      </c>
      <c r="M10" s="4">
        <v>21.20919094603482</v>
      </c>
      <c r="N10" s="3">
        <v>1</v>
      </c>
      <c r="O10" s="3">
        <v>0</v>
      </c>
    </row>
    <row r="11" spans="1:15" x14ac:dyDescent="0.2">
      <c r="A11" s="3">
        <v>5</v>
      </c>
      <c r="B11" s="3" t="s">
        <v>29</v>
      </c>
      <c r="C11" s="3"/>
      <c r="D11" s="3"/>
      <c r="E11" s="3"/>
      <c r="F11" s="3"/>
      <c r="G11" s="3"/>
      <c r="H11" s="3"/>
      <c r="I11" s="3">
        <v>0</v>
      </c>
      <c r="J11" s="3">
        <v>0</v>
      </c>
      <c r="K11" s="4">
        <v>0</v>
      </c>
      <c r="L11" s="4">
        <v>0</v>
      </c>
      <c r="M11" s="4">
        <v>0</v>
      </c>
      <c r="N11" s="3"/>
      <c r="O11" s="3"/>
    </row>
    <row r="12" spans="1:15" x14ac:dyDescent="0.2">
      <c r="A12" s="3">
        <v>6</v>
      </c>
      <c r="B12" s="3" t="s">
        <v>29</v>
      </c>
      <c r="C12" s="3">
        <v>1</v>
      </c>
      <c r="D12" s="3">
        <v>106</v>
      </c>
      <c r="E12" s="3" t="s">
        <v>23</v>
      </c>
      <c r="F12" s="3">
        <v>55.11</v>
      </c>
      <c r="G12" s="3">
        <v>5.81</v>
      </c>
      <c r="H12" s="3">
        <v>2.62</v>
      </c>
      <c r="I12" s="3">
        <v>63.54</v>
      </c>
      <c r="J12" s="3">
        <v>5.779999999999994</v>
      </c>
      <c r="K12" s="4">
        <v>35.325846938472061</v>
      </c>
      <c r="L12" s="4">
        <v>104.64584693847206</v>
      </c>
      <c r="M12" s="4">
        <v>17.023503981339495</v>
      </c>
      <c r="N12" s="3">
        <v>1</v>
      </c>
      <c r="O12" s="3">
        <v>0</v>
      </c>
    </row>
    <row r="13" spans="1:15" x14ac:dyDescent="0.2">
      <c r="A13" s="3">
        <v>7</v>
      </c>
      <c r="B13" s="3" t="s">
        <v>29</v>
      </c>
      <c r="C13" s="3">
        <v>1</v>
      </c>
      <c r="D13" s="3">
        <v>107</v>
      </c>
      <c r="E13" s="3" t="s">
        <v>23</v>
      </c>
      <c r="F13" s="3">
        <v>57.17</v>
      </c>
      <c r="G13" s="3">
        <v>5.55</v>
      </c>
      <c r="H13" s="3">
        <v>2.62</v>
      </c>
      <c r="I13" s="3">
        <v>65.34</v>
      </c>
      <c r="J13" s="3">
        <v>5.6199999999999903</v>
      </c>
      <c r="K13" s="4">
        <v>35.325846938472061</v>
      </c>
      <c r="L13" s="4">
        <v>106.28584693847205</v>
      </c>
      <c r="M13" s="4">
        <v>17.290294755614671</v>
      </c>
      <c r="N13" s="3">
        <v>1</v>
      </c>
      <c r="O13" s="3">
        <v>0</v>
      </c>
    </row>
    <row r="14" spans="1:15" x14ac:dyDescent="0.2">
      <c r="A14" s="3">
        <v>8</v>
      </c>
      <c r="B14" s="3" t="s">
        <v>29</v>
      </c>
      <c r="C14" s="3">
        <v>2</v>
      </c>
      <c r="D14" s="3">
        <v>201</v>
      </c>
      <c r="E14" s="3" t="s">
        <v>23</v>
      </c>
      <c r="F14" s="3">
        <v>57.15</v>
      </c>
      <c r="G14" s="3">
        <v>6.39</v>
      </c>
      <c r="H14" s="3">
        <v>2.62</v>
      </c>
      <c r="I14" s="3">
        <v>66.16</v>
      </c>
      <c r="J14" s="3">
        <v>5.67</v>
      </c>
      <c r="K14" s="4">
        <v>35.325846938472061</v>
      </c>
      <c r="L14" s="4">
        <v>107.15584693847205</v>
      </c>
      <c r="M14" s="4">
        <v>17.431824007821625</v>
      </c>
      <c r="N14" s="3">
        <v>0</v>
      </c>
      <c r="O14" s="3">
        <v>1</v>
      </c>
    </row>
    <row r="15" spans="1:15" x14ac:dyDescent="0.2">
      <c r="A15" s="3">
        <v>9</v>
      </c>
      <c r="B15" s="3" t="s">
        <v>29</v>
      </c>
      <c r="C15" s="3">
        <v>2</v>
      </c>
      <c r="D15" s="3">
        <v>202</v>
      </c>
      <c r="E15" s="3" t="s">
        <v>23</v>
      </c>
      <c r="F15" s="3">
        <v>55.18</v>
      </c>
      <c r="G15" s="3">
        <v>6.57</v>
      </c>
      <c r="H15" s="3">
        <v>2.62</v>
      </c>
      <c r="I15" s="3">
        <v>64.37</v>
      </c>
      <c r="J15" s="3">
        <v>5.82</v>
      </c>
      <c r="K15" s="4">
        <v>35.325846938472061</v>
      </c>
      <c r="L15" s="4">
        <v>105.51584693847207</v>
      </c>
      <c r="M15" s="4">
        <v>17.165033233546449</v>
      </c>
      <c r="N15" s="3">
        <v>0</v>
      </c>
      <c r="O15" s="3">
        <v>1</v>
      </c>
    </row>
    <row r="16" spans="1:15" x14ac:dyDescent="0.2">
      <c r="A16" s="3">
        <v>10</v>
      </c>
      <c r="B16" s="3" t="s">
        <v>29</v>
      </c>
      <c r="C16" s="3">
        <v>2</v>
      </c>
      <c r="D16" s="3">
        <v>203</v>
      </c>
      <c r="E16" s="3" t="s">
        <v>23</v>
      </c>
      <c r="F16" s="3">
        <v>57.16</v>
      </c>
      <c r="G16" s="3">
        <v>6.39</v>
      </c>
      <c r="H16" s="3">
        <v>2.62</v>
      </c>
      <c r="I16" s="3">
        <v>66.17</v>
      </c>
      <c r="J16" s="3">
        <v>5.62</v>
      </c>
      <c r="K16" s="4">
        <v>35.325846938472061</v>
      </c>
      <c r="L16" s="4">
        <v>107.11584693847206</v>
      </c>
      <c r="M16" s="4">
        <v>17.425316915766135</v>
      </c>
      <c r="N16" s="3">
        <v>0</v>
      </c>
      <c r="O16" s="3">
        <v>1</v>
      </c>
    </row>
    <row r="17" spans="1:15" x14ac:dyDescent="0.2">
      <c r="A17" s="3">
        <v>11</v>
      </c>
      <c r="B17" s="3" t="s">
        <v>29</v>
      </c>
      <c r="C17" s="3">
        <v>2</v>
      </c>
      <c r="D17" s="3">
        <v>204</v>
      </c>
      <c r="E17" s="3" t="s">
        <v>24</v>
      </c>
      <c r="F17" s="3">
        <v>74.41</v>
      </c>
      <c r="G17" s="3">
        <v>10.65</v>
      </c>
      <c r="H17" s="3">
        <v>2.62</v>
      </c>
      <c r="I17" s="3">
        <v>87.68</v>
      </c>
      <c r="J17" s="3">
        <v>7.37</v>
      </c>
      <c r="K17" s="4">
        <v>35.325846938472061</v>
      </c>
      <c r="L17" s="4">
        <v>130.37584693847208</v>
      </c>
      <c r="M17" s="4">
        <v>21.209190946034827</v>
      </c>
      <c r="N17" s="3">
        <v>1</v>
      </c>
      <c r="O17" s="3">
        <v>0</v>
      </c>
    </row>
    <row r="18" spans="1:15" x14ac:dyDescent="0.2">
      <c r="A18" s="3">
        <v>12</v>
      </c>
      <c r="B18" s="3" t="s">
        <v>29</v>
      </c>
      <c r="C18" s="3">
        <v>2</v>
      </c>
      <c r="D18" s="3">
        <v>205</v>
      </c>
      <c r="E18" s="3" t="s">
        <v>24</v>
      </c>
      <c r="F18" s="3">
        <v>77.75</v>
      </c>
      <c r="G18" s="3">
        <v>7.8499999999999988</v>
      </c>
      <c r="H18" s="3">
        <v>3.22</v>
      </c>
      <c r="I18" s="3">
        <v>88.82</v>
      </c>
      <c r="J18" s="3">
        <v>10.610000000000014</v>
      </c>
      <c r="K18" s="4">
        <v>35.325846938472061</v>
      </c>
      <c r="L18" s="4">
        <v>134.75584693847208</v>
      </c>
      <c r="M18" s="4">
        <v>21.921717526111216</v>
      </c>
      <c r="N18" s="3">
        <v>1</v>
      </c>
      <c r="O18" s="3">
        <v>0</v>
      </c>
    </row>
    <row r="19" spans="1:15" x14ac:dyDescent="0.2">
      <c r="A19" s="3">
        <v>13</v>
      </c>
      <c r="B19" s="3" t="s">
        <v>29</v>
      </c>
      <c r="C19" s="3">
        <v>2</v>
      </c>
      <c r="D19" s="3">
        <v>206</v>
      </c>
      <c r="E19" s="3" t="s">
        <v>23</v>
      </c>
      <c r="F19" s="3">
        <v>55.11</v>
      </c>
      <c r="G19" s="3">
        <v>5.81</v>
      </c>
      <c r="H19" s="3">
        <v>2.62</v>
      </c>
      <c r="I19" s="3">
        <v>63.54</v>
      </c>
      <c r="J19" s="3">
        <v>5.78</v>
      </c>
      <c r="K19" s="4">
        <v>35.325846938472061</v>
      </c>
      <c r="L19" s="4">
        <v>104.64584693847206</v>
      </c>
      <c r="M19" s="4">
        <v>17.023503981339495</v>
      </c>
      <c r="N19" s="3">
        <v>1</v>
      </c>
      <c r="O19" s="3">
        <v>0</v>
      </c>
    </row>
    <row r="20" spans="1:15" x14ac:dyDescent="0.2">
      <c r="A20" s="3">
        <v>14</v>
      </c>
      <c r="B20" s="3" t="s">
        <v>29</v>
      </c>
      <c r="C20" s="3">
        <v>2</v>
      </c>
      <c r="D20" s="3">
        <v>207</v>
      </c>
      <c r="E20" s="3" t="s">
        <v>23</v>
      </c>
      <c r="F20" s="3">
        <v>57.17</v>
      </c>
      <c r="G20" s="3">
        <v>5.55</v>
      </c>
      <c r="H20" s="3">
        <v>2.62</v>
      </c>
      <c r="I20" s="3">
        <v>65.34</v>
      </c>
      <c r="J20" s="3">
        <v>5.64</v>
      </c>
      <c r="K20" s="4">
        <v>35.325846938472061</v>
      </c>
      <c r="L20" s="4">
        <v>106.30584693847206</v>
      </c>
      <c r="M20" s="4">
        <v>17.293548301642417</v>
      </c>
      <c r="N20" s="3">
        <v>1</v>
      </c>
      <c r="O20" s="3">
        <v>0</v>
      </c>
    </row>
    <row r="21" spans="1:15" x14ac:dyDescent="0.2">
      <c r="A21" s="3">
        <v>15</v>
      </c>
      <c r="B21" s="3" t="s">
        <v>29</v>
      </c>
      <c r="C21" s="3">
        <v>3</v>
      </c>
      <c r="D21" s="3">
        <v>301</v>
      </c>
      <c r="E21" s="3" t="s">
        <v>23</v>
      </c>
      <c r="F21" s="3">
        <v>57.15</v>
      </c>
      <c r="G21" s="3">
        <v>6.39</v>
      </c>
      <c r="H21" s="3">
        <v>2.62</v>
      </c>
      <c r="I21" s="3">
        <v>66.16</v>
      </c>
      <c r="J21" s="3">
        <v>5.67</v>
      </c>
      <c r="K21" s="4">
        <v>35.325846938472061</v>
      </c>
      <c r="L21" s="4">
        <v>107.15584693847205</v>
      </c>
      <c r="M21" s="4">
        <v>17.431824007821625</v>
      </c>
      <c r="N21" s="3">
        <v>0</v>
      </c>
      <c r="O21" s="3">
        <v>1</v>
      </c>
    </row>
    <row r="22" spans="1:15" x14ac:dyDescent="0.2">
      <c r="A22" s="3">
        <v>16</v>
      </c>
      <c r="B22" s="3" t="s">
        <v>29</v>
      </c>
      <c r="C22" s="3">
        <v>3</v>
      </c>
      <c r="D22" s="3">
        <v>302</v>
      </c>
      <c r="E22" s="3" t="s">
        <v>23</v>
      </c>
      <c r="F22" s="3">
        <v>55.18</v>
      </c>
      <c r="G22" s="3">
        <v>6.57</v>
      </c>
      <c r="H22" s="3">
        <v>2.62</v>
      </c>
      <c r="I22" s="3">
        <v>64.37</v>
      </c>
      <c r="J22" s="3">
        <v>5.82</v>
      </c>
      <c r="K22" s="4">
        <v>35.325846938472061</v>
      </c>
      <c r="L22" s="4">
        <v>105.51584693847207</v>
      </c>
      <c r="M22" s="4">
        <v>17.165033233546449</v>
      </c>
      <c r="N22" s="3">
        <v>0</v>
      </c>
      <c r="O22" s="3">
        <v>1</v>
      </c>
    </row>
    <row r="23" spans="1:15" x14ac:dyDescent="0.2">
      <c r="A23" s="3">
        <v>17</v>
      </c>
      <c r="B23" s="3" t="s">
        <v>29</v>
      </c>
      <c r="C23" s="3">
        <v>3</v>
      </c>
      <c r="D23" s="3">
        <v>303</v>
      </c>
      <c r="E23" s="3" t="s">
        <v>23</v>
      </c>
      <c r="F23" s="3">
        <v>57.16</v>
      </c>
      <c r="G23" s="3">
        <v>6.39</v>
      </c>
      <c r="H23" s="3">
        <v>2.62</v>
      </c>
      <c r="I23" s="3">
        <v>66.17</v>
      </c>
      <c r="J23" s="3">
        <v>5.62</v>
      </c>
      <c r="K23" s="4">
        <v>35.325846938472061</v>
      </c>
      <c r="L23" s="4">
        <v>107.11584693847206</v>
      </c>
      <c r="M23" s="4">
        <v>17.425316915766135</v>
      </c>
      <c r="N23" s="3">
        <v>0</v>
      </c>
      <c r="O23" s="3">
        <v>1</v>
      </c>
    </row>
    <row r="24" spans="1:15" x14ac:dyDescent="0.2">
      <c r="A24" s="3">
        <v>18</v>
      </c>
      <c r="B24" s="3" t="s">
        <v>29</v>
      </c>
      <c r="C24" s="3">
        <v>3</v>
      </c>
      <c r="D24" s="3">
        <v>304</v>
      </c>
      <c r="E24" s="3" t="s">
        <v>24</v>
      </c>
      <c r="F24" s="3">
        <v>74.41</v>
      </c>
      <c r="G24" s="3">
        <v>10.65</v>
      </c>
      <c r="H24" s="3">
        <v>2.62</v>
      </c>
      <c r="I24" s="3">
        <v>87.68</v>
      </c>
      <c r="J24" s="3">
        <v>7.37</v>
      </c>
      <c r="K24" s="4">
        <v>35.325846938472061</v>
      </c>
      <c r="L24" s="4">
        <v>130.37584693847208</v>
      </c>
      <c r="M24" s="4">
        <v>21.209190946034827</v>
      </c>
      <c r="N24" s="3">
        <v>1</v>
      </c>
      <c r="O24" s="3">
        <v>0</v>
      </c>
    </row>
    <row r="25" spans="1:15" x14ac:dyDescent="0.2">
      <c r="A25" s="3">
        <v>19</v>
      </c>
      <c r="B25" s="3" t="s">
        <v>29</v>
      </c>
      <c r="C25" s="3">
        <v>3</v>
      </c>
      <c r="D25" s="3">
        <v>305</v>
      </c>
      <c r="E25" s="3" t="s">
        <v>24</v>
      </c>
      <c r="F25" s="3">
        <v>77.75</v>
      </c>
      <c r="G25" s="3">
        <v>7.8499999999999988</v>
      </c>
      <c r="H25" s="3">
        <v>3.22</v>
      </c>
      <c r="I25" s="3">
        <v>88.82</v>
      </c>
      <c r="J25" s="3">
        <v>10.61</v>
      </c>
      <c r="K25" s="4">
        <v>35.325846938472061</v>
      </c>
      <c r="L25" s="4">
        <v>134.75584693847205</v>
      </c>
      <c r="M25" s="4">
        <v>21.921717526111212</v>
      </c>
      <c r="N25" s="3">
        <v>1</v>
      </c>
      <c r="O25" s="3">
        <v>0</v>
      </c>
    </row>
    <row r="26" spans="1:15" x14ac:dyDescent="0.2">
      <c r="A26" s="3">
        <v>20</v>
      </c>
      <c r="B26" s="3" t="s">
        <v>29</v>
      </c>
      <c r="C26" s="3">
        <v>3</v>
      </c>
      <c r="D26" s="3">
        <v>306</v>
      </c>
      <c r="E26" s="3" t="s">
        <v>23</v>
      </c>
      <c r="F26" s="3">
        <v>55.11</v>
      </c>
      <c r="G26" s="3">
        <v>5.81</v>
      </c>
      <c r="H26" s="3">
        <v>2.62</v>
      </c>
      <c r="I26" s="3">
        <v>63.54</v>
      </c>
      <c r="J26" s="3">
        <v>5.78</v>
      </c>
      <c r="K26" s="4">
        <v>35.325846938472061</v>
      </c>
      <c r="L26" s="4">
        <v>104.64584693847206</v>
      </c>
      <c r="M26" s="4">
        <v>17.023503981339495</v>
      </c>
      <c r="N26" s="3">
        <v>1</v>
      </c>
      <c r="O26" s="3">
        <v>0</v>
      </c>
    </row>
    <row r="27" spans="1:15" x14ac:dyDescent="0.2">
      <c r="A27" s="3">
        <v>21</v>
      </c>
      <c r="B27" s="3" t="s">
        <v>29</v>
      </c>
      <c r="C27" s="3">
        <v>3</v>
      </c>
      <c r="D27" s="3">
        <v>307</v>
      </c>
      <c r="E27" s="3" t="s">
        <v>23</v>
      </c>
      <c r="F27" s="3">
        <v>57.17</v>
      </c>
      <c r="G27" s="3">
        <v>5.55</v>
      </c>
      <c r="H27" s="3">
        <v>2.62</v>
      </c>
      <c r="I27" s="3">
        <v>65.34</v>
      </c>
      <c r="J27" s="3">
        <v>5.64</v>
      </c>
      <c r="K27" s="4">
        <v>35.325846938472061</v>
      </c>
      <c r="L27" s="4">
        <v>106.30584693847206</v>
      </c>
      <c r="M27" s="4">
        <v>17.293548301642417</v>
      </c>
      <c r="N27" s="3">
        <v>1</v>
      </c>
      <c r="O27" s="3">
        <v>0</v>
      </c>
    </row>
    <row r="28" spans="1:15" x14ac:dyDescent="0.2">
      <c r="A28" s="3">
        <v>22</v>
      </c>
      <c r="B28" s="3" t="s">
        <v>29</v>
      </c>
      <c r="C28" s="3">
        <v>4</v>
      </c>
      <c r="D28" s="3">
        <v>401</v>
      </c>
      <c r="E28" s="3" t="s">
        <v>23</v>
      </c>
      <c r="F28" s="3">
        <v>57.15</v>
      </c>
      <c r="G28" s="3">
        <v>6.39</v>
      </c>
      <c r="H28" s="3">
        <v>2.62</v>
      </c>
      <c r="I28" s="3">
        <v>66.16</v>
      </c>
      <c r="J28" s="3">
        <v>5.67</v>
      </c>
      <c r="K28" s="4">
        <v>35.325846938472061</v>
      </c>
      <c r="L28" s="4">
        <v>107.15584693847205</v>
      </c>
      <c r="M28" s="4">
        <v>17.431824007821625</v>
      </c>
      <c r="N28" s="3">
        <v>1</v>
      </c>
      <c r="O28" s="3">
        <v>0</v>
      </c>
    </row>
    <row r="29" spans="1:15" x14ac:dyDescent="0.2">
      <c r="A29" s="3">
        <v>23</v>
      </c>
      <c r="B29" s="3" t="s">
        <v>29</v>
      </c>
      <c r="C29" s="3">
        <v>4</v>
      </c>
      <c r="D29" s="3">
        <v>402</v>
      </c>
      <c r="E29" s="3" t="s">
        <v>23</v>
      </c>
      <c r="F29" s="3">
        <v>55.18</v>
      </c>
      <c r="G29" s="3">
        <v>6.57</v>
      </c>
      <c r="H29" s="3">
        <v>2.62</v>
      </c>
      <c r="I29" s="3">
        <v>64.37</v>
      </c>
      <c r="J29" s="3">
        <v>5.82</v>
      </c>
      <c r="K29" s="4">
        <v>35.325846938472061</v>
      </c>
      <c r="L29" s="4">
        <v>105.51584693847207</v>
      </c>
      <c r="M29" s="4">
        <v>17.165033233546449</v>
      </c>
      <c r="N29" s="3">
        <v>1</v>
      </c>
      <c r="O29" s="3">
        <v>0</v>
      </c>
    </row>
    <row r="30" spans="1:15" x14ac:dyDescent="0.2">
      <c r="A30" s="3">
        <v>24</v>
      </c>
      <c r="B30" s="3" t="s">
        <v>29</v>
      </c>
      <c r="C30" s="3">
        <v>4</v>
      </c>
      <c r="D30" s="3">
        <v>403</v>
      </c>
      <c r="E30" s="3" t="s">
        <v>23</v>
      </c>
      <c r="F30" s="3">
        <v>57.16</v>
      </c>
      <c r="G30" s="3">
        <v>6.39</v>
      </c>
      <c r="H30" s="3">
        <v>2.62</v>
      </c>
      <c r="I30" s="3">
        <v>66.17</v>
      </c>
      <c r="J30" s="3">
        <v>5.62</v>
      </c>
      <c r="K30" s="4">
        <v>35.325846938472061</v>
      </c>
      <c r="L30" s="4">
        <v>107.11584693847206</v>
      </c>
      <c r="M30" s="4">
        <v>17.425316915766135</v>
      </c>
      <c r="N30" s="3">
        <v>1</v>
      </c>
      <c r="O30" s="3">
        <v>0</v>
      </c>
    </row>
    <row r="31" spans="1:15" x14ac:dyDescent="0.2">
      <c r="A31" s="3">
        <v>25</v>
      </c>
      <c r="B31" s="3" t="s">
        <v>29</v>
      </c>
      <c r="C31" s="3">
        <v>4</v>
      </c>
      <c r="D31" s="3">
        <v>404</v>
      </c>
      <c r="E31" s="3" t="s">
        <v>24</v>
      </c>
      <c r="F31" s="3">
        <v>74.41</v>
      </c>
      <c r="G31" s="3">
        <v>10.65</v>
      </c>
      <c r="H31" s="3">
        <v>2.62</v>
      </c>
      <c r="I31" s="3">
        <v>87.68</v>
      </c>
      <c r="J31" s="3">
        <v>7.37</v>
      </c>
      <c r="K31" s="4">
        <v>35.325846938472061</v>
      </c>
      <c r="L31" s="4">
        <v>130.37584693847208</v>
      </c>
      <c r="M31" s="4">
        <v>21.209190946034827</v>
      </c>
      <c r="N31" s="3">
        <v>1</v>
      </c>
      <c r="O31" s="3">
        <v>0</v>
      </c>
    </row>
    <row r="32" spans="1:15" x14ac:dyDescent="0.2">
      <c r="A32" s="3">
        <v>26</v>
      </c>
      <c r="B32" s="3" t="s">
        <v>29</v>
      </c>
      <c r="C32" s="3">
        <v>4</v>
      </c>
      <c r="D32" s="3">
        <v>405</v>
      </c>
      <c r="E32" s="3" t="s">
        <v>24</v>
      </c>
      <c r="F32" s="3">
        <v>77.75</v>
      </c>
      <c r="G32" s="3">
        <v>7.8499999999999988</v>
      </c>
      <c r="H32" s="3">
        <v>3.22</v>
      </c>
      <c r="I32" s="3">
        <v>88.82</v>
      </c>
      <c r="J32" s="3">
        <v>10.61</v>
      </c>
      <c r="K32" s="4">
        <v>35.325846938472061</v>
      </c>
      <c r="L32" s="4">
        <v>134.75584693847205</v>
      </c>
      <c r="M32" s="4">
        <v>21.921717526111212</v>
      </c>
      <c r="N32" s="3">
        <v>1</v>
      </c>
      <c r="O32" s="3">
        <v>0</v>
      </c>
    </row>
    <row r="33" spans="1:15" x14ac:dyDescent="0.2">
      <c r="A33" s="3">
        <v>27</v>
      </c>
      <c r="B33" s="3" t="s">
        <v>29</v>
      </c>
      <c r="C33" s="3">
        <v>4</v>
      </c>
      <c r="D33" s="3">
        <v>406</v>
      </c>
      <c r="E33" s="3" t="s">
        <v>23</v>
      </c>
      <c r="F33" s="3">
        <v>55.11</v>
      </c>
      <c r="G33" s="3">
        <v>5.81</v>
      </c>
      <c r="H33" s="3">
        <v>2.62</v>
      </c>
      <c r="I33" s="3">
        <v>63.54</v>
      </c>
      <c r="J33" s="3">
        <v>5.78</v>
      </c>
      <c r="K33" s="4">
        <v>35.325846938472061</v>
      </c>
      <c r="L33" s="4">
        <v>104.64584693847206</v>
      </c>
      <c r="M33" s="4">
        <v>17.023503981339495</v>
      </c>
      <c r="N33" s="3">
        <v>1</v>
      </c>
      <c r="O33" s="3">
        <v>0</v>
      </c>
    </row>
    <row r="34" spans="1:15" x14ac:dyDescent="0.2">
      <c r="A34" s="3">
        <v>28</v>
      </c>
      <c r="B34" s="3" t="s">
        <v>29</v>
      </c>
      <c r="C34" s="3">
        <v>4</v>
      </c>
      <c r="D34" s="3">
        <v>407</v>
      </c>
      <c r="E34" s="3" t="s">
        <v>23</v>
      </c>
      <c r="F34" s="3">
        <v>57.17</v>
      </c>
      <c r="G34" s="3">
        <v>5.55</v>
      </c>
      <c r="H34" s="3">
        <v>2.62</v>
      </c>
      <c r="I34" s="3">
        <v>65.34</v>
      </c>
      <c r="J34" s="3">
        <v>5.64</v>
      </c>
      <c r="K34" s="4">
        <v>35.325846938472061</v>
      </c>
      <c r="L34" s="4">
        <v>106.30584693847206</v>
      </c>
      <c r="M34" s="4">
        <v>17.293548301642417</v>
      </c>
      <c r="N34" s="3">
        <v>1</v>
      </c>
      <c r="O34" s="3">
        <v>0</v>
      </c>
    </row>
    <row r="35" spans="1:15" x14ac:dyDescent="0.2">
      <c r="A35" s="3">
        <v>29</v>
      </c>
      <c r="B35" s="3" t="s">
        <v>29</v>
      </c>
      <c r="C35" s="3">
        <v>5</v>
      </c>
      <c r="D35" s="3">
        <v>501</v>
      </c>
      <c r="E35" s="3" t="s">
        <v>23</v>
      </c>
      <c r="F35" s="3">
        <v>57.15</v>
      </c>
      <c r="G35" s="3">
        <v>6.39</v>
      </c>
      <c r="H35" s="3">
        <v>2.62</v>
      </c>
      <c r="I35" s="3">
        <v>66.16</v>
      </c>
      <c r="J35" s="3">
        <v>5.67</v>
      </c>
      <c r="K35" s="4">
        <v>35.325846938472061</v>
      </c>
      <c r="L35" s="4">
        <v>107.15584693847205</v>
      </c>
      <c r="M35" s="4">
        <v>17.431824007821625</v>
      </c>
      <c r="N35" s="3">
        <v>1</v>
      </c>
      <c r="O35" s="3">
        <v>0</v>
      </c>
    </row>
    <row r="36" spans="1:15" x14ac:dyDescent="0.2">
      <c r="A36" s="3">
        <v>30</v>
      </c>
      <c r="B36" s="3" t="s">
        <v>29</v>
      </c>
      <c r="C36" s="3">
        <v>5</v>
      </c>
      <c r="D36" s="3">
        <v>502</v>
      </c>
      <c r="E36" s="3" t="s">
        <v>23</v>
      </c>
      <c r="F36" s="3">
        <v>55.18</v>
      </c>
      <c r="G36" s="3">
        <v>6.57</v>
      </c>
      <c r="H36" s="3">
        <v>2.62</v>
      </c>
      <c r="I36" s="3">
        <v>64.37</v>
      </c>
      <c r="J36" s="3">
        <v>5.82</v>
      </c>
      <c r="K36" s="4">
        <v>35.325846938472061</v>
      </c>
      <c r="L36" s="4">
        <v>105.51584693847207</v>
      </c>
      <c r="M36" s="4">
        <v>17.165033233546449</v>
      </c>
      <c r="N36" s="3">
        <v>1</v>
      </c>
      <c r="O36" s="3">
        <v>0</v>
      </c>
    </row>
    <row r="37" spans="1:15" x14ac:dyDescent="0.2">
      <c r="A37" s="3">
        <v>31</v>
      </c>
      <c r="B37" s="3" t="s">
        <v>29</v>
      </c>
      <c r="C37" s="3">
        <v>5</v>
      </c>
      <c r="D37" s="3">
        <v>503</v>
      </c>
      <c r="E37" s="3" t="s">
        <v>23</v>
      </c>
      <c r="F37" s="3">
        <v>57.16</v>
      </c>
      <c r="G37" s="3">
        <v>6.39</v>
      </c>
      <c r="H37" s="3">
        <v>2.62</v>
      </c>
      <c r="I37" s="3">
        <v>66.17</v>
      </c>
      <c r="J37" s="3">
        <v>5.62</v>
      </c>
      <c r="K37" s="4">
        <v>35.325846938472061</v>
      </c>
      <c r="L37" s="4">
        <v>107.11584693847206</v>
      </c>
      <c r="M37" s="4">
        <v>17.425316915766135</v>
      </c>
      <c r="N37" s="3">
        <v>1</v>
      </c>
      <c r="O37" s="3">
        <v>0</v>
      </c>
    </row>
    <row r="38" spans="1:15" x14ac:dyDescent="0.2">
      <c r="A38" s="3">
        <v>32</v>
      </c>
      <c r="B38" s="3" t="s">
        <v>29</v>
      </c>
      <c r="C38" s="3">
        <v>5</v>
      </c>
      <c r="D38" s="3">
        <v>504</v>
      </c>
      <c r="E38" s="3" t="s">
        <v>24</v>
      </c>
      <c r="F38" s="3">
        <v>74.41</v>
      </c>
      <c r="G38" s="3">
        <v>10.65</v>
      </c>
      <c r="H38" s="3">
        <v>2.62</v>
      </c>
      <c r="I38" s="3">
        <v>87.68</v>
      </c>
      <c r="J38" s="3">
        <v>7.37</v>
      </c>
      <c r="K38" s="4">
        <v>35.325846938472061</v>
      </c>
      <c r="L38" s="4">
        <v>130.37584693847208</v>
      </c>
      <c r="M38" s="4">
        <v>21.209190946034827</v>
      </c>
      <c r="N38" s="3">
        <v>1</v>
      </c>
      <c r="O38" s="3">
        <v>0</v>
      </c>
    </row>
    <row r="39" spans="1:15" x14ac:dyDescent="0.2">
      <c r="A39" s="3">
        <v>33</v>
      </c>
      <c r="B39" s="3" t="s">
        <v>29</v>
      </c>
      <c r="C39" s="3">
        <v>5</v>
      </c>
      <c r="D39" s="3">
        <v>505</v>
      </c>
      <c r="E39" s="3" t="s">
        <v>24</v>
      </c>
      <c r="F39" s="3">
        <v>77.75</v>
      </c>
      <c r="G39" s="3">
        <v>7.8499999999999988</v>
      </c>
      <c r="H39" s="3">
        <v>3.22</v>
      </c>
      <c r="I39" s="3">
        <v>88.82</v>
      </c>
      <c r="J39" s="3">
        <v>10.61</v>
      </c>
      <c r="K39" s="4">
        <v>35.325846938472061</v>
      </c>
      <c r="L39" s="4">
        <v>134.75584693847205</v>
      </c>
      <c r="M39" s="4">
        <v>21.921717526111212</v>
      </c>
      <c r="N39" s="3">
        <v>1</v>
      </c>
      <c r="O39" s="3">
        <v>0</v>
      </c>
    </row>
    <row r="40" spans="1:15" x14ac:dyDescent="0.2">
      <c r="A40" s="3">
        <v>34</v>
      </c>
      <c r="B40" s="3" t="s">
        <v>29</v>
      </c>
      <c r="C40" s="3">
        <v>5</v>
      </c>
      <c r="D40" s="3">
        <v>506</v>
      </c>
      <c r="E40" s="3" t="s">
        <v>23</v>
      </c>
      <c r="F40" s="3">
        <v>55.11</v>
      </c>
      <c r="G40" s="3">
        <v>5.81</v>
      </c>
      <c r="H40" s="3">
        <v>2.62</v>
      </c>
      <c r="I40" s="3">
        <v>63.54</v>
      </c>
      <c r="J40" s="3">
        <v>5.78</v>
      </c>
      <c r="K40" s="4">
        <v>35.325846938472061</v>
      </c>
      <c r="L40" s="4">
        <v>104.64584693847206</v>
      </c>
      <c r="M40" s="4">
        <v>17.023503981339495</v>
      </c>
      <c r="N40" s="3">
        <v>1</v>
      </c>
      <c r="O40" s="3">
        <v>0</v>
      </c>
    </row>
    <row r="41" spans="1:15" x14ac:dyDescent="0.2">
      <c r="A41" s="3">
        <v>35</v>
      </c>
      <c r="B41" s="3" t="s">
        <v>29</v>
      </c>
      <c r="C41" s="3">
        <v>5</v>
      </c>
      <c r="D41" s="3">
        <v>507</v>
      </c>
      <c r="E41" s="3" t="s">
        <v>23</v>
      </c>
      <c r="F41" s="3">
        <v>57.17</v>
      </c>
      <c r="G41" s="3">
        <v>5.55</v>
      </c>
      <c r="H41" s="3">
        <v>2.62</v>
      </c>
      <c r="I41" s="3">
        <v>65.34</v>
      </c>
      <c r="J41" s="3">
        <v>5.64</v>
      </c>
      <c r="K41" s="4">
        <v>35.325846938472061</v>
      </c>
      <c r="L41" s="4">
        <v>106.30584693847206</v>
      </c>
      <c r="M41" s="4">
        <v>17.293548301642417</v>
      </c>
      <c r="N41" s="3">
        <v>1</v>
      </c>
      <c r="O41" s="3">
        <v>0</v>
      </c>
    </row>
    <row r="42" spans="1:15" x14ac:dyDescent="0.2">
      <c r="A42" s="3">
        <v>36</v>
      </c>
      <c r="B42" s="3" t="s">
        <v>29</v>
      </c>
      <c r="C42" s="3">
        <v>6</v>
      </c>
      <c r="D42" s="3">
        <v>601</v>
      </c>
      <c r="E42" s="3" t="s">
        <v>23</v>
      </c>
      <c r="F42" s="3">
        <v>57.15</v>
      </c>
      <c r="G42" s="3">
        <v>6.39</v>
      </c>
      <c r="H42" s="3">
        <v>2.62</v>
      </c>
      <c r="I42" s="3">
        <v>66.16</v>
      </c>
      <c r="J42" s="3">
        <v>5.67</v>
      </c>
      <c r="K42" s="4">
        <v>35.325846938472061</v>
      </c>
      <c r="L42" s="4">
        <v>107.15584693847205</v>
      </c>
      <c r="M42" s="4">
        <v>17.431824007821625</v>
      </c>
      <c r="N42" s="3">
        <v>1</v>
      </c>
      <c r="O42" s="3">
        <v>0</v>
      </c>
    </row>
    <row r="43" spans="1:15" x14ac:dyDescent="0.2">
      <c r="A43" s="3">
        <v>37</v>
      </c>
      <c r="B43" s="3" t="s">
        <v>29</v>
      </c>
      <c r="C43" s="3">
        <v>6</v>
      </c>
      <c r="D43" s="3">
        <v>602</v>
      </c>
      <c r="E43" s="3" t="s">
        <v>23</v>
      </c>
      <c r="F43" s="3">
        <v>55.18</v>
      </c>
      <c r="G43" s="3">
        <v>6.57</v>
      </c>
      <c r="H43" s="3">
        <v>2.62</v>
      </c>
      <c r="I43" s="3">
        <v>64.37</v>
      </c>
      <c r="J43" s="3">
        <v>5.82</v>
      </c>
      <c r="K43" s="4">
        <v>35.325846938472061</v>
      </c>
      <c r="L43" s="4">
        <v>105.51584693847207</v>
      </c>
      <c r="M43" s="4">
        <v>17.165033233546449</v>
      </c>
      <c r="N43" s="3">
        <v>1</v>
      </c>
      <c r="O43" s="3">
        <v>0</v>
      </c>
    </row>
    <row r="44" spans="1:15" x14ac:dyDescent="0.2">
      <c r="A44" s="3">
        <v>38</v>
      </c>
      <c r="B44" s="3" t="s">
        <v>29</v>
      </c>
      <c r="C44" s="3">
        <v>6</v>
      </c>
      <c r="D44" s="3">
        <v>603</v>
      </c>
      <c r="E44" s="3" t="s">
        <v>23</v>
      </c>
      <c r="F44" s="3">
        <v>57.16</v>
      </c>
      <c r="G44" s="3">
        <v>6.39</v>
      </c>
      <c r="H44" s="3">
        <v>2.62</v>
      </c>
      <c r="I44" s="3">
        <v>66.17</v>
      </c>
      <c r="J44" s="3">
        <v>5.62</v>
      </c>
      <c r="K44" s="4">
        <v>35.325846938472061</v>
      </c>
      <c r="L44" s="4">
        <v>107.11584693847206</v>
      </c>
      <c r="M44" s="4">
        <v>17.425316915766135</v>
      </c>
      <c r="N44" s="3">
        <v>1</v>
      </c>
      <c r="O44" s="3">
        <v>0</v>
      </c>
    </row>
    <row r="45" spans="1:15" x14ac:dyDescent="0.2">
      <c r="A45" s="3">
        <v>39</v>
      </c>
      <c r="B45" s="3" t="s">
        <v>29</v>
      </c>
      <c r="C45" s="3">
        <v>6</v>
      </c>
      <c r="D45" s="3">
        <v>604</v>
      </c>
      <c r="E45" s="3" t="s">
        <v>24</v>
      </c>
      <c r="F45" s="3">
        <v>74.41</v>
      </c>
      <c r="G45" s="3">
        <v>10.65</v>
      </c>
      <c r="H45" s="3">
        <v>2.62</v>
      </c>
      <c r="I45" s="3">
        <v>87.68</v>
      </c>
      <c r="J45" s="3">
        <v>7.37</v>
      </c>
      <c r="K45" s="4">
        <v>35.325846938472061</v>
      </c>
      <c r="L45" s="4">
        <v>130.37584693847208</v>
      </c>
      <c r="M45" s="4">
        <v>21.209190946034827</v>
      </c>
      <c r="N45" s="3">
        <v>1</v>
      </c>
      <c r="O45" s="3">
        <v>0</v>
      </c>
    </row>
    <row r="46" spans="1:15" x14ac:dyDescent="0.2">
      <c r="A46" s="3">
        <v>40</v>
      </c>
      <c r="B46" s="3" t="s">
        <v>29</v>
      </c>
      <c r="C46" s="3">
        <v>6</v>
      </c>
      <c r="D46" s="3">
        <v>605</v>
      </c>
      <c r="E46" s="3" t="s">
        <v>24</v>
      </c>
      <c r="F46" s="3">
        <v>77.75</v>
      </c>
      <c r="G46" s="3">
        <v>7.8499999999999988</v>
      </c>
      <c r="H46" s="3">
        <v>3.22</v>
      </c>
      <c r="I46" s="3">
        <v>88.82</v>
      </c>
      <c r="J46" s="3">
        <v>10.61</v>
      </c>
      <c r="K46" s="4">
        <v>35.325846938472061</v>
      </c>
      <c r="L46" s="4">
        <v>134.75584693847205</v>
      </c>
      <c r="M46" s="4">
        <v>21.921717526111212</v>
      </c>
      <c r="N46" s="3">
        <v>1</v>
      </c>
      <c r="O46" s="3">
        <v>0</v>
      </c>
    </row>
    <row r="47" spans="1:15" x14ac:dyDescent="0.2">
      <c r="A47" s="3">
        <v>41</v>
      </c>
      <c r="B47" s="3" t="s">
        <v>29</v>
      </c>
      <c r="C47" s="3">
        <v>6</v>
      </c>
      <c r="D47" s="3">
        <v>606</v>
      </c>
      <c r="E47" s="3" t="s">
        <v>23</v>
      </c>
      <c r="F47" s="3">
        <v>55.11</v>
      </c>
      <c r="G47" s="3">
        <v>5.81</v>
      </c>
      <c r="H47" s="3">
        <v>2.62</v>
      </c>
      <c r="I47" s="3">
        <v>63.54</v>
      </c>
      <c r="J47" s="3">
        <v>5.78</v>
      </c>
      <c r="K47" s="4">
        <v>35.325846938472061</v>
      </c>
      <c r="L47" s="4">
        <v>104.64584693847206</v>
      </c>
      <c r="M47" s="4">
        <v>17.023503981339495</v>
      </c>
      <c r="N47" s="3">
        <v>1</v>
      </c>
      <c r="O47" s="3">
        <v>0</v>
      </c>
    </row>
    <row r="48" spans="1:15" x14ac:dyDescent="0.2">
      <c r="A48" s="3">
        <v>42</v>
      </c>
      <c r="B48" s="3" t="s">
        <v>29</v>
      </c>
      <c r="C48" s="3">
        <v>6</v>
      </c>
      <c r="D48" s="3">
        <v>607</v>
      </c>
      <c r="E48" s="3" t="s">
        <v>23</v>
      </c>
      <c r="F48" s="3">
        <v>57.17</v>
      </c>
      <c r="G48" s="3">
        <v>5.55</v>
      </c>
      <c r="H48" s="3">
        <v>2.62</v>
      </c>
      <c r="I48" s="3">
        <v>65.34</v>
      </c>
      <c r="J48" s="3">
        <v>5.64</v>
      </c>
      <c r="K48" s="4">
        <v>35.325846938472061</v>
      </c>
      <c r="L48" s="4">
        <v>106.30584693847206</v>
      </c>
      <c r="M48" s="4">
        <v>17.293548301642417</v>
      </c>
      <c r="N48" s="3">
        <v>1</v>
      </c>
      <c r="O48" s="3">
        <v>0</v>
      </c>
    </row>
    <row r="49" spans="1:15" x14ac:dyDescent="0.2">
      <c r="A49" s="3">
        <v>43</v>
      </c>
      <c r="B49" s="3" t="s">
        <v>29</v>
      </c>
      <c r="C49" s="3">
        <v>7</v>
      </c>
      <c r="D49" s="3">
        <v>701</v>
      </c>
      <c r="E49" s="3" t="s">
        <v>23</v>
      </c>
      <c r="F49" s="3">
        <v>57.15</v>
      </c>
      <c r="G49" s="3">
        <v>6.39</v>
      </c>
      <c r="H49" s="3">
        <v>2.62</v>
      </c>
      <c r="I49" s="3">
        <v>66.16</v>
      </c>
      <c r="J49" s="3">
        <v>5.67</v>
      </c>
      <c r="K49" s="4">
        <v>35.325846938472061</v>
      </c>
      <c r="L49" s="4">
        <v>107.15584693847205</v>
      </c>
      <c r="M49" s="4">
        <v>17.431824007821625</v>
      </c>
      <c r="N49" s="3">
        <v>1</v>
      </c>
      <c r="O49" s="3">
        <v>0</v>
      </c>
    </row>
    <row r="50" spans="1:15" x14ac:dyDescent="0.2">
      <c r="A50" s="3">
        <v>44</v>
      </c>
      <c r="B50" s="3" t="s">
        <v>29</v>
      </c>
      <c r="C50" s="3">
        <v>7</v>
      </c>
      <c r="D50" s="3">
        <v>702</v>
      </c>
      <c r="E50" s="3" t="s">
        <v>23</v>
      </c>
      <c r="F50" s="3">
        <v>55.18</v>
      </c>
      <c r="G50" s="3">
        <v>6.57</v>
      </c>
      <c r="H50" s="3">
        <v>2.62</v>
      </c>
      <c r="I50" s="3">
        <v>64.37</v>
      </c>
      <c r="J50" s="3">
        <v>5.82</v>
      </c>
      <c r="K50" s="4">
        <v>35.325846938472061</v>
      </c>
      <c r="L50" s="4">
        <v>105.51584693847207</v>
      </c>
      <c r="M50" s="4">
        <v>17.165033233546449</v>
      </c>
      <c r="N50" s="3">
        <v>1</v>
      </c>
      <c r="O50" s="3">
        <v>0</v>
      </c>
    </row>
    <row r="51" spans="1:15" x14ac:dyDescent="0.2">
      <c r="A51" s="3">
        <v>45</v>
      </c>
      <c r="B51" s="3" t="s">
        <v>29</v>
      </c>
      <c r="C51" s="3">
        <v>7</v>
      </c>
      <c r="D51" s="3">
        <v>703</v>
      </c>
      <c r="E51" s="3" t="s">
        <v>23</v>
      </c>
      <c r="F51" s="3">
        <v>57.16</v>
      </c>
      <c r="G51" s="3">
        <v>6.39</v>
      </c>
      <c r="H51" s="3">
        <v>2.62</v>
      </c>
      <c r="I51" s="3">
        <v>66.17</v>
      </c>
      <c r="J51" s="3">
        <v>5.62</v>
      </c>
      <c r="K51" s="4">
        <v>35.325846938472061</v>
      </c>
      <c r="L51" s="4">
        <v>107.11584693847206</v>
      </c>
      <c r="M51" s="4">
        <v>17.425316915766135</v>
      </c>
      <c r="N51" s="3">
        <v>1</v>
      </c>
      <c r="O51" s="3">
        <v>0</v>
      </c>
    </row>
    <row r="52" spans="1:15" x14ac:dyDescent="0.2">
      <c r="A52" s="3">
        <v>46</v>
      </c>
      <c r="B52" s="3" t="s">
        <v>29</v>
      </c>
      <c r="C52" s="3">
        <v>7</v>
      </c>
      <c r="D52" s="3">
        <v>704</v>
      </c>
      <c r="E52" s="3" t="s">
        <v>24</v>
      </c>
      <c r="F52" s="3">
        <v>74.41</v>
      </c>
      <c r="G52" s="3">
        <v>10.65</v>
      </c>
      <c r="H52" s="3">
        <v>2.62</v>
      </c>
      <c r="I52" s="3">
        <v>87.68</v>
      </c>
      <c r="J52" s="3">
        <v>7.37</v>
      </c>
      <c r="K52" s="4">
        <v>35.325846938472061</v>
      </c>
      <c r="L52" s="4">
        <v>130.37584693847208</v>
      </c>
      <c r="M52" s="4">
        <v>21.209190946034827</v>
      </c>
      <c r="N52" s="3">
        <v>1</v>
      </c>
      <c r="O52" s="3">
        <v>0</v>
      </c>
    </row>
    <row r="53" spans="1:15" x14ac:dyDescent="0.2">
      <c r="A53" s="3">
        <v>47</v>
      </c>
      <c r="B53" s="3" t="s">
        <v>29</v>
      </c>
      <c r="C53" s="3">
        <v>7</v>
      </c>
      <c r="D53" s="3">
        <v>705</v>
      </c>
      <c r="E53" s="3" t="s">
        <v>24</v>
      </c>
      <c r="F53" s="3">
        <v>77.75</v>
      </c>
      <c r="G53" s="3">
        <v>7.8499999999999988</v>
      </c>
      <c r="H53" s="3">
        <v>3.22</v>
      </c>
      <c r="I53" s="3">
        <v>88.82</v>
      </c>
      <c r="J53" s="3">
        <v>10.61</v>
      </c>
      <c r="K53" s="4">
        <v>35.325846938472061</v>
      </c>
      <c r="L53" s="4">
        <v>134.75584693847205</v>
      </c>
      <c r="M53" s="4">
        <v>21.921717526111212</v>
      </c>
      <c r="N53" s="3">
        <v>1</v>
      </c>
      <c r="O53" s="3">
        <v>0</v>
      </c>
    </row>
    <row r="54" spans="1:15" x14ac:dyDescent="0.2">
      <c r="A54" s="3">
        <v>48</v>
      </c>
      <c r="B54" s="3" t="s">
        <v>29</v>
      </c>
      <c r="C54" s="3">
        <v>7</v>
      </c>
      <c r="D54" s="3">
        <v>706</v>
      </c>
      <c r="E54" s="3" t="s">
        <v>23</v>
      </c>
      <c r="F54" s="3">
        <v>55.11</v>
      </c>
      <c r="G54" s="3">
        <v>5.81</v>
      </c>
      <c r="H54" s="3">
        <v>2.62</v>
      </c>
      <c r="I54" s="3">
        <v>63.54</v>
      </c>
      <c r="J54" s="3">
        <v>5.78</v>
      </c>
      <c r="K54" s="4">
        <v>35.325846938472061</v>
      </c>
      <c r="L54" s="4">
        <v>104.64584693847206</v>
      </c>
      <c r="M54" s="4">
        <v>17.023503981339495</v>
      </c>
      <c r="N54" s="3">
        <v>1</v>
      </c>
      <c r="O54" s="3">
        <v>0</v>
      </c>
    </row>
    <row r="55" spans="1:15" x14ac:dyDescent="0.2">
      <c r="A55" s="3">
        <v>49</v>
      </c>
      <c r="B55" s="3" t="s">
        <v>29</v>
      </c>
      <c r="C55" s="3">
        <v>7</v>
      </c>
      <c r="D55" s="3">
        <v>707</v>
      </c>
      <c r="E55" s="3" t="s">
        <v>23</v>
      </c>
      <c r="F55" s="3">
        <v>57.17</v>
      </c>
      <c r="G55" s="3">
        <v>5.55</v>
      </c>
      <c r="H55" s="3">
        <v>2.62</v>
      </c>
      <c r="I55" s="3">
        <v>65.34</v>
      </c>
      <c r="J55" s="3">
        <v>5.64</v>
      </c>
      <c r="K55" s="4">
        <v>35.325846938472061</v>
      </c>
      <c r="L55" s="4">
        <v>106.30584693847206</v>
      </c>
      <c r="M55" s="4">
        <v>17.293548301642417</v>
      </c>
      <c r="N55" s="3">
        <v>1</v>
      </c>
      <c r="O55" s="3">
        <v>0</v>
      </c>
    </row>
    <row r="56" spans="1:15" x14ac:dyDescent="0.2">
      <c r="A56" s="3">
        <v>50</v>
      </c>
      <c r="B56" s="3" t="s">
        <v>29</v>
      </c>
      <c r="C56" s="3">
        <v>8</v>
      </c>
      <c r="D56" s="3">
        <v>801</v>
      </c>
      <c r="E56" s="3" t="s">
        <v>23</v>
      </c>
      <c r="F56" s="3">
        <v>57.15</v>
      </c>
      <c r="G56" s="3">
        <v>6.39</v>
      </c>
      <c r="H56" s="3">
        <v>2.62</v>
      </c>
      <c r="I56" s="3">
        <v>66.16</v>
      </c>
      <c r="J56" s="3">
        <v>5.67</v>
      </c>
      <c r="K56" s="4">
        <v>35.325846938472061</v>
      </c>
      <c r="L56" s="4">
        <v>107.15584693847205</v>
      </c>
      <c r="M56" s="4">
        <v>17.431824007821625</v>
      </c>
      <c r="N56" s="3">
        <v>1</v>
      </c>
      <c r="O56" s="3">
        <v>0</v>
      </c>
    </row>
    <row r="57" spans="1:15" x14ac:dyDescent="0.2">
      <c r="A57" s="3">
        <v>51</v>
      </c>
      <c r="B57" s="3" t="s">
        <v>29</v>
      </c>
      <c r="C57" s="3">
        <v>8</v>
      </c>
      <c r="D57" s="3">
        <v>802</v>
      </c>
      <c r="E57" s="3" t="s">
        <v>23</v>
      </c>
      <c r="F57" s="3">
        <v>55.18</v>
      </c>
      <c r="G57" s="3">
        <v>6.57</v>
      </c>
      <c r="H57" s="3">
        <v>2.62</v>
      </c>
      <c r="I57" s="3">
        <v>64.37</v>
      </c>
      <c r="J57" s="3">
        <v>5.82</v>
      </c>
      <c r="K57" s="4">
        <v>35.325846938472061</v>
      </c>
      <c r="L57" s="4">
        <v>105.51584693847207</v>
      </c>
      <c r="M57" s="4">
        <v>17.165033233546449</v>
      </c>
      <c r="N57" s="3">
        <v>1</v>
      </c>
      <c r="O57" s="3">
        <v>0</v>
      </c>
    </row>
    <row r="58" spans="1:15" x14ac:dyDescent="0.2">
      <c r="A58" s="3">
        <v>52</v>
      </c>
      <c r="B58" s="3" t="s">
        <v>29</v>
      </c>
      <c r="C58" s="3">
        <v>8</v>
      </c>
      <c r="D58" s="3">
        <v>803</v>
      </c>
      <c r="E58" s="3" t="s">
        <v>23</v>
      </c>
      <c r="F58" s="3">
        <v>57.16</v>
      </c>
      <c r="G58" s="3">
        <v>6.39</v>
      </c>
      <c r="H58" s="3">
        <v>2.62</v>
      </c>
      <c r="I58" s="3">
        <v>66.17</v>
      </c>
      <c r="J58" s="3">
        <v>5.62</v>
      </c>
      <c r="K58" s="4">
        <v>35.325846938472061</v>
      </c>
      <c r="L58" s="4">
        <v>107.11584693847206</v>
      </c>
      <c r="M58" s="4">
        <v>17.425316915766135</v>
      </c>
      <c r="N58" s="3">
        <v>1</v>
      </c>
      <c r="O58" s="3">
        <v>0</v>
      </c>
    </row>
    <row r="59" spans="1:15" x14ac:dyDescent="0.2">
      <c r="A59" s="3">
        <v>53</v>
      </c>
      <c r="B59" s="3" t="s">
        <v>29</v>
      </c>
      <c r="C59" s="3">
        <v>8</v>
      </c>
      <c r="D59" s="3">
        <v>804</v>
      </c>
      <c r="E59" s="3" t="s">
        <v>24</v>
      </c>
      <c r="F59" s="3">
        <v>74.41</v>
      </c>
      <c r="G59" s="3">
        <v>10.65</v>
      </c>
      <c r="H59" s="3">
        <v>2.62</v>
      </c>
      <c r="I59" s="3">
        <v>87.68</v>
      </c>
      <c r="J59" s="3">
        <v>7.37</v>
      </c>
      <c r="K59" s="4">
        <v>35.325846938472061</v>
      </c>
      <c r="L59" s="4">
        <v>130.37584693847208</v>
      </c>
      <c r="M59" s="4">
        <v>21.209190946034827</v>
      </c>
      <c r="N59" s="3">
        <v>1</v>
      </c>
      <c r="O59" s="3">
        <v>0</v>
      </c>
    </row>
    <row r="60" spans="1:15" x14ac:dyDescent="0.2">
      <c r="A60" s="3">
        <v>54</v>
      </c>
      <c r="B60" s="3" t="s">
        <v>29</v>
      </c>
      <c r="C60" s="3">
        <v>8</v>
      </c>
      <c r="D60" s="3">
        <v>805</v>
      </c>
      <c r="E60" s="3" t="s">
        <v>24</v>
      </c>
      <c r="F60" s="3">
        <v>77.75</v>
      </c>
      <c r="G60" s="3">
        <v>7.8499999999999988</v>
      </c>
      <c r="H60" s="3">
        <v>3.22</v>
      </c>
      <c r="I60" s="3">
        <v>88.82</v>
      </c>
      <c r="J60" s="3">
        <v>10.61</v>
      </c>
      <c r="K60" s="4">
        <v>35.325846938472061</v>
      </c>
      <c r="L60" s="4">
        <v>134.75584693847205</v>
      </c>
      <c r="M60" s="4">
        <v>21.921717526111212</v>
      </c>
      <c r="N60" s="3">
        <v>1</v>
      </c>
      <c r="O60" s="3">
        <v>0</v>
      </c>
    </row>
    <row r="61" spans="1:15" x14ac:dyDescent="0.2">
      <c r="A61" s="3">
        <v>55</v>
      </c>
      <c r="B61" s="3" t="s">
        <v>29</v>
      </c>
      <c r="C61" s="3">
        <v>8</v>
      </c>
      <c r="D61" s="3">
        <v>806</v>
      </c>
      <c r="E61" s="3" t="s">
        <v>23</v>
      </c>
      <c r="F61" s="3">
        <v>55.11</v>
      </c>
      <c r="G61" s="3">
        <v>5.81</v>
      </c>
      <c r="H61" s="3">
        <v>2.62</v>
      </c>
      <c r="I61" s="3">
        <v>63.54</v>
      </c>
      <c r="J61" s="3">
        <v>5.78</v>
      </c>
      <c r="K61" s="4">
        <v>35.325846938472061</v>
      </c>
      <c r="L61" s="4">
        <v>104.64584693847206</v>
      </c>
      <c r="M61" s="4">
        <v>17.023503981339495</v>
      </c>
      <c r="N61" s="3">
        <v>1</v>
      </c>
      <c r="O61" s="3">
        <v>0</v>
      </c>
    </row>
    <row r="62" spans="1:15" x14ac:dyDescent="0.2">
      <c r="A62" s="3">
        <v>56</v>
      </c>
      <c r="B62" s="3" t="s">
        <v>29</v>
      </c>
      <c r="C62" s="3">
        <v>8</v>
      </c>
      <c r="D62" s="3">
        <v>807</v>
      </c>
      <c r="E62" s="3" t="s">
        <v>23</v>
      </c>
      <c r="F62" s="3">
        <v>57.17</v>
      </c>
      <c r="G62" s="3">
        <v>5.55</v>
      </c>
      <c r="H62" s="3">
        <v>2.62</v>
      </c>
      <c r="I62" s="3">
        <v>65.34</v>
      </c>
      <c r="J62" s="3">
        <v>5.64</v>
      </c>
      <c r="K62" s="4">
        <v>35.325846938472061</v>
      </c>
      <c r="L62" s="4">
        <v>106.30584693847206</v>
      </c>
      <c r="M62" s="4">
        <v>17.293548301642417</v>
      </c>
      <c r="N62" s="3">
        <v>1</v>
      </c>
      <c r="O62" s="3">
        <v>0</v>
      </c>
    </row>
    <row r="63" spans="1:15" x14ac:dyDescent="0.2">
      <c r="A63" s="3">
        <v>57</v>
      </c>
      <c r="B63" s="3" t="s">
        <v>29</v>
      </c>
      <c r="C63" s="3">
        <v>9</v>
      </c>
      <c r="D63" s="3">
        <v>901</v>
      </c>
      <c r="E63" s="3" t="s">
        <v>23</v>
      </c>
      <c r="F63" s="3">
        <v>57.15</v>
      </c>
      <c r="G63" s="3">
        <v>6.39</v>
      </c>
      <c r="H63" s="3">
        <v>2.62</v>
      </c>
      <c r="I63" s="3">
        <v>66.16</v>
      </c>
      <c r="J63" s="3">
        <v>5.67</v>
      </c>
      <c r="K63" s="4">
        <v>35.325846938472061</v>
      </c>
      <c r="L63" s="4">
        <v>107.15584693847205</v>
      </c>
      <c r="M63" s="4">
        <v>17.431824007821625</v>
      </c>
      <c r="N63" s="3">
        <v>1</v>
      </c>
      <c r="O63" s="3">
        <v>0</v>
      </c>
    </row>
    <row r="64" spans="1:15" x14ac:dyDescent="0.2">
      <c r="A64" s="3">
        <v>58</v>
      </c>
      <c r="B64" s="3" t="s">
        <v>29</v>
      </c>
      <c r="C64" s="3">
        <v>9</v>
      </c>
      <c r="D64" s="3">
        <v>902</v>
      </c>
      <c r="E64" s="3" t="s">
        <v>23</v>
      </c>
      <c r="F64" s="3">
        <v>55.18</v>
      </c>
      <c r="G64" s="3">
        <v>6.57</v>
      </c>
      <c r="H64" s="3">
        <v>2.62</v>
      </c>
      <c r="I64" s="3">
        <v>64.37</v>
      </c>
      <c r="J64" s="3">
        <v>5.82</v>
      </c>
      <c r="K64" s="4">
        <v>35.325846938472061</v>
      </c>
      <c r="L64" s="4">
        <v>105.51584693847207</v>
      </c>
      <c r="M64" s="4">
        <v>17.165033233546449</v>
      </c>
      <c r="N64" s="3">
        <v>1</v>
      </c>
      <c r="O64" s="3">
        <v>0</v>
      </c>
    </row>
    <row r="65" spans="1:15" x14ac:dyDescent="0.2">
      <c r="A65" s="3">
        <v>59</v>
      </c>
      <c r="B65" s="3" t="s">
        <v>29</v>
      </c>
      <c r="C65" s="3">
        <v>9</v>
      </c>
      <c r="D65" s="3">
        <v>903</v>
      </c>
      <c r="E65" s="3" t="s">
        <v>23</v>
      </c>
      <c r="F65" s="3">
        <v>57.16</v>
      </c>
      <c r="G65" s="3">
        <v>6.39</v>
      </c>
      <c r="H65" s="3">
        <v>2.62</v>
      </c>
      <c r="I65" s="3">
        <v>66.17</v>
      </c>
      <c r="J65" s="3">
        <v>5.62</v>
      </c>
      <c r="K65" s="4">
        <v>35.325846938472061</v>
      </c>
      <c r="L65" s="4">
        <v>107.11584693847206</v>
      </c>
      <c r="M65" s="4">
        <v>17.425316915766135</v>
      </c>
      <c r="N65" s="3">
        <v>1</v>
      </c>
      <c r="O65" s="3">
        <v>0</v>
      </c>
    </row>
    <row r="66" spans="1:15" x14ac:dyDescent="0.2">
      <c r="A66" s="3">
        <v>60</v>
      </c>
      <c r="B66" s="3" t="s">
        <v>29</v>
      </c>
      <c r="C66" s="3">
        <v>9</v>
      </c>
      <c r="D66" s="3">
        <v>904</v>
      </c>
      <c r="E66" s="3" t="s">
        <v>24</v>
      </c>
      <c r="F66" s="3">
        <v>74.41</v>
      </c>
      <c r="G66" s="3">
        <v>10.65</v>
      </c>
      <c r="H66" s="3">
        <v>2.62</v>
      </c>
      <c r="I66" s="3">
        <v>87.68</v>
      </c>
      <c r="J66" s="3">
        <v>7.37</v>
      </c>
      <c r="K66" s="4">
        <v>35.325846938472061</v>
      </c>
      <c r="L66" s="4">
        <v>130.37584693847208</v>
      </c>
      <c r="M66" s="4">
        <v>21.209190946034827</v>
      </c>
      <c r="N66" s="3">
        <v>1</v>
      </c>
      <c r="O66" s="3">
        <v>0</v>
      </c>
    </row>
    <row r="67" spans="1:15" x14ac:dyDescent="0.2">
      <c r="A67" s="3">
        <v>61</v>
      </c>
      <c r="B67" s="3" t="s">
        <v>29</v>
      </c>
      <c r="C67" s="3">
        <v>9</v>
      </c>
      <c r="D67" s="3">
        <v>905</v>
      </c>
      <c r="E67" s="3" t="s">
        <v>24</v>
      </c>
      <c r="F67" s="3">
        <v>77.75</v>
      </c>
      <c r="G67" s="3">
        <v>7.8499999999999988</v>
      </c>
      <c r="H67" s="3">
        <v>3.22</v>
      </c>
      <c r="I67" s="3">
        <v>88.82</v>
      </c>
      <c r="J67" s="3">
        <v>10.61</v>
      </c>
      <c r="K67" s="4">
        <v>35.325846938472061</v>
      </c>
      <c r="L67" s="4">
        <v>134.75584693847205</v>
      </c>
      <c r="M67" s="4">
        <v>21.921717526111212</v>
      </c>
      <c r="N67" s="3">
        <v>1</v>
      </c>
      <c r="O67" s="3">
        <v>0</v>
      </c>
    </row>
    <row r="68" spans="1:15" x14ac:dyDescent="0.2">
      <c r="A68" s="3">
        <v>62</v>
      </c>
      <c r="B68" s="3" t="s">
        <v>29</v>
      </c>
      <c r="C68" s="3">
        <v>9</v>
      </c>
      <c r="D68" s="3">
        <v>906</v>
      </c>
      <c r="E68" s="3" t="s">
        <v>23</v>
      </c>
      <c r="F68" s="3">
        <v>55.11</v>
      </c>
      <c r="G68" s="3">
        <v>5.81</v>
      </c>
      <c r="H68" s="3">
        <v>2.62</v>
      </c>
      <c r="I68" s="3">
        <v>63.54</v>
      </c>
      <c r="J68" s="3">
        <v>5.78</v>
      </c>
      <c r="K68" s="4">
        <v>35.325846938472061</v>
      </c>
      <c r="L68" s="4">
        <v>104.64584693847206</v>
      </c>
      <c r="M68" s="4">
        <v>17.023503981339495</v>
      </c>
      <c r="N68" s="3">
        <v>1</v>
      </c>
      <c r="O68" s="3">
        <v>0</v>
      </c>
    </row>
    <row r="69" spans="1:15" x14ac:dyDescent="0.2">
      <c r="A69" s="3">
        <v>63</v>
      </c>
      <c r="B69" s="3" t="s">
        <v>29</v>
      </c>
      <c r="C69" s="3">
        <v>9</v>
      </c>
      <c r="D69" s="3">
        <v>907</v>
      </c>
      <c r="E69" s="3" t="s">
        <v>23</v>
      </c>
      <c r="F69" s="3">
        <v>57.17</v>
      </c>
      <c r="G69" s="3">
        <v>5.55</v>
      </c>
      <c r="H69" s="3">
        <v>2.62</v>
      </c>
      <c r="I69" s="3">
        <v>65.34</v>
      </c>
      <c r="J69" s="3">
        <v>5.64</v>
      </c>
      <c r="K69" s="4">
        <v>35.325846938472061</v>
      </c>
      <c r="L69" s="4">
        <v>106.30584693847206</v>
      </c>
      <c r="M69" s="4">
        <v>17.293548301642417</v>
      </c>
      <c r="N69" s="3">
        <v>1</v>
      </c>
      <c r="O69" s="3">
        <v>0</v>
      </c>
    </row>
    <row r="70" spans="1:15" x14ac:dyDescent="0.2">
      <c r="A70" s="3">
        <v>64</v>
      </c>
      <c r="B70" s="3" t="s">
        <v>29</v>
      </c>
      <c r="C70" s="3">
        <v>10</v>
      </c>
      <c r="D70" s="3">
        <v>1001</v>
      </c>
      <c r="E70" s="3" t="s">
        <v>23</v>
      </c>
      <c r="F70" s="3">
        <v>57.15</v>
      </c>
      <c r="G70" s="3">
        <v>6.39</v>
      </c>
      <c r="H70" s="3">
        <v>2.62</v>
      </c>
      <c r="I70" s="3">
        <v>66.16</v>
      </c>
      <c r="J70" s="3">
        <v>5.67</v>
      </c>
      <c r="K70" s="4">
        <v>35.325846938472061</v>
      </c>
      <c r="L70" s="4">
        <v>107.15584693847205</v>
      </c>
      <c r="M70" s="4">
        <v>17.431824007821625</v>
      </c>
      <c r="N70" s="3">
        <v>1</v>
      </c>
      <c r="O70" s="3">
        <v>0</v>
      </c>
    </row>
    <row r="71" spans="1:15" x14ac:dyDescent="0.2">
      <c r="A71" s="3">
        <v>65</v>
      </c>
      <c r="B71" s="3" t="s">
        <v>29</v>
      </c>
      <c r="C71" s="3">
        <v>10</v>
      </c>
      <c r="D71" s="3">
        <v>1002</v>
      </c>
      <c r="E71" s="3" t="s">
        <v>23</v>
      </c>
      <c r="F71" s="3">
        <v>55.18</v>
      </c>
      <c r="G71" s="3">
        <v>6.57</v>
      </c>
      <c r="H71" s="3">
        <v>2.62</v>
      </c>
      <c r="I71" s="3">
        <v>64.37</v>
      </c>
      <c r="J71" s="3">
        <v>5.82</v>
      </c>
      <c r="K71" s="4">
        <v>35.325846938472061</v>
      </c>
      <c r="L71" s="4">
        <v>105.51584693847207</v>
      </c>
      <c r="M71" s="4">
        <v>17.165033233546449</v>
      </c>
      <c r="N71" s="3">
        <v>1</v>
      </c>
      <c r="O71" s="3">
        <v>0</v>
      </c>
    </row>
    <row r="72" spans="1:15" x14ac:dyDescent="0.2">
      <c r="A72" s="3">
        <v>66</v>
      </c>
      <c r="B72" s="3" t="s">
        <v>29</v>
      </c>
      <c r="C72" s="3">
        <v>10</v>
      </c>
      <c r="D72" s="3">
        <v>1003</v>
      </c>
      <c r="E72" s="3" t="s">
        <v>23</v>
      </c>
      <c r="F72" s="3">
        <v>57.16</v>
      </c>
      <c r="G72" s="3">
        <v>6.39</v>
      </c>
      <c r="H72" s="3">
        <v>2.62</v>
      </c>
      <c r="I72" s="3">
        <v>66.17</v>
      </c>
      <c r="J72" s="3">
        <v>5.62</v>
      </c>
      <c r="K72" s="4">
        <v>35.325846938472061</v>
      </c>
      <c r="L72" s="4">
        <v>107.11584693847206</v>
      </c>
      <c r="M72" s="4">
        <v>17.425316915766135</v>
      </c>
      <c r="N72" s="3">
        <v>1</v>
      </c>
      <c r="O72" s="3">
        <v>0</v>
      </c>
    </row>
    <row r="73" spans="1:15" x14ac:dyDescent="0.2">
      <c r="A73" s="3">
        <v>67</v>
      </c>
      <c r="B73" s="3" t="s">
        <v>29</v>
      </c>
      <c r="C73" s="3">
        <v>10</v>
      </c>
      <c r="D73" s="3">
        <v>1004</v>
      </c>
      <c r="E73" s="3" t="s">
        <v>24</v>
      </c>
      <c r="F73" s="3">
        <v>74.41</v>
      </c>
      <c r="G73" s="3">
        <v>10.65</v>
      </c>
      <c r="H73" s="3">
        <v>2.62</v>
      </c>
      <c r="I73" s="3">
        <v>87.68</v>
      </c>
      <c r="J73" s="3">
        <v>7.37</v>
      </c>
      <c r="K73" s="4">
        <v>35.325846938472061</v>
      </c>
      <c r="L73" s="4">
        <v>130.37584693847208</v>
      </c>
      <c r="M73" s="4">
        <v>21.209190946034827</v>
      </c>
      <c r="N73" s="3">
        <v>1</v>
      </c>
      <c r="O73" s="3">
        <v>0</v>
      </c>
    </row>
    <row r="74" spans="1:15" x14ac:dyDescent="0.2">
      <c r="A74" s="3">
        <v>68</v>
      </c>
      <c r="B74" s="3" t="s">
        <v>29</v>
      </c>
      <c r="C74" s="3">
        <v>10</v>
      </c>
      <c r="D74" s="3">
        <v>1005</v>
      </c>
      <c r="E74" s="3" t="s">
        <v>24</v>
      </c>
      <c r="F74" s="3">
        <v>77.75</v>
      </c>
      <c r="G74" s="3">
        <v>7.8499999999999988</v>
      </c>
      <c r="H74" s="3">
        <v>3.22</v>
      </c>
      <c r="I74" s="3">
        <v>88.82</v>
      </c>
      <c r="J74" s="3">
        <v>10.61</v>
      </c>
      <c r="K74" s="4">
        <v>35.325846938472061</v>
      </c>
      <c r="L74" s="4">
        <v>134.75584693847205</v>
      </c>
      <c r="M74" s="4">
        <v>21.921717526111212</v>
      </c>
      <c r="N74" s="3">
        <v>1</v>
      </c>
      <c r="O74" s="3">
        <v>0</v>
      </c>
    </row>
    <row r="75" spans="1:15" x14ac:dyDescent="0.2">
      <c r="A75" s="3">
        <v>69</v>
      </c>
      <c r="B75" s="3" t="s">
        <v>29</v>
      </c>
      <c r="C75" s="3">
        <v>10</v>
      </c>
      <c r="D75" s="3">
        <v>1006</v>
      </c>
      <c r="E75" s="3" t="s">
        <v>23</v>
      </c>
      <c r="F75" s="3">
        <v>55.11</v>
      </c>
      <c r="G75" s="3">
        <v>5.81</v>
      </c>
      <c r="H75" s="3">
        <v>2.62</v>
      </c>
      <c r="I75" s="3">
        <v>63.54</v>
      </c>
      <c r="J75" s="3">
        <v>5.78</v>
      </c>
      <c r="K75" s="4">
        <v>35.325846938472061</v>
      </c>
      <c r="L75" s="4">
        <v>104.64584693847206</v>
      </c>
      <c r="M75" s="4">
        <v>17.023503981339495</v>
      </c>
      <c r="N75" s="3">
        <v>1</v>
      </c>
      <c r="O75" s="3">
        <v>0</v>
      </c>
    </row>
    <row r="76" spans="1:15" x14ac:dyDescent="0.2">
      <c r="A76" s="3">
        <v>70</v>
      </c>
      <c r="B76" s="3" t="s">
        <v>29</v>
      </c>
      <c r="C76" s="3">
        <v>10</v>
      </c>
      <c r="D76" s="3">
        <v>1007</v>
      </c>
      <c r="E76" s="3" t="s">
        <v>23</v>
      </c>
      <c r="F76" s="3">
        <v>57.17</v>
      </c>
      <c r="G76" s="3">
        <v>5.55</v>
      </c>
      <c r="H76" s="3">
        <v>2.62</v>
      </c>
      <c r="I76" s="3">
        <v>65.34</v>
      </c>
      <c r="J76" s="3">
        <v>5.64</v>
      </c>
      <c r="K76" s="4">
        <v>35.325846938472061</v>
      </c>
      <c r="L76" s="4">
        <v>106.30584693847206</v>
      </c>
      <c r="M76" s="4">
        <v>17.293548301642417</v>
      </c>
      <c r="N76" s="3">
        <v>1</v>
      </c>
      <c r="O76" s="3">
        <v>0</v>
      </c>
    </row>
    <row r="77" spans="1:15" x14ac:dyDescent="0.2">
      <c r="A77" s="3">
        <v>71</v>
      </c>
      <c r="B77" s="3" t="s">
        <v>29</v>
      </c>
      <c r="C77" s="3">
        <v>11</v>
      </c>
      <c r="D77" s="3">
        <v>1101</v>
      </c>
      <c r="E77" s="3" t="s">
        <v>23</v>
      </c>
      <c r="F77" s="3">
        <v>57.15</v>
      </c>
      <c r="G77" s="3">
        <v>6.39</v>
      </c>
      <c r="H77" s="3">
        <v>2.62</v>
      </c>
      <c r="I77" s="3">
        <v>66.16</v>
      </c>
      <c r="J77" s="3">
        <v>5.67</v>
      </c>
      <c r="K77" s="4">
        <v>35.325846938472061</v>
      </c>
      <c r="L77" s="4">
        <v>107.15584693847205</v>
      </c>
      <c r="M77" s="4">
        <v>17.431824007821625</v>
      </c>
      <c r="N77" s="3">
        <v>1</v>
      </c>
      <c r="O77" s="3">
        <v>0</v>
      </c>
    </row>
    <row r="78" spans="1:15" x14ac:dyDescent="0.2">
      <c r="A78" s="3">
        <v>72</v>
      </c>
      <c r="B78" s="3" t="s">
        <v>29</v>
      </c>
      <c r="C78" s="3">
        <v>11</v>
      </c>
      <c r="D78" s="3">
        <v>1102</v>
      </c>
      <c r="E78" s="3" t="s">
        <v>23</v>
      </c>
      <c r="F78" s="3">
        <v>55.18</v>
      </c>
      <c r="G78" s="3">
        <v>6.57</v>
      </c>
      <c r="H78" s="3">
        <v>2.62</v>
      </c>
      <c r="I78" s="3">
        <v>64.37</v>
      </c>
      <c r="J78" s="3">
        <v>5.82</v>
      </c>
      <c r="K78" s="4">
        <v>35.325846938472061</v>
      </c>
      <c r="L78" s="4">
        <v>105.51584693847207</v>
      </c>
      <c r="M78" s="4">
        <v>17.165033233546449</v>
      </c>
      <c r="N78" s="3">
        <v>1</v>
      </c>
      <c r="O78" s="3">
        <v>0</v>
      </c>
    </row>
    <row r="79" spans="1:15" x14ac:dyDescent="0.2">
      <c r="A79" s="3">
        <v>73</v>
      </c>
      <c r="B79" s="3" t="s">
        <v>29</v>
      </c>
      <c r="C79" s="3">
        <v>11</v>
      </c>
      <c r="D79" s="3">
        <v>1103</v>
      </c>
      <c r="E79" s="3" t="s">
        <v>23</v>
      </c>
      <c r="F79" s="3">
        <v>57.16</v>
      </c>
      <c r="G79" s="3">
        <v>6.39</v>
      </c>
      <c r="H79" s="3">
        <v>2.62</v>
      </c>
      <c r="I79" s="3">
        <v>66.17</v>
      </c>
      <c r="J79" s="3">
        <v>5.62</v>
      </c>
      <c r="K79" s="4">
        <v>35.325846938472061</v>
      </c>
      <c r="L79" s="4">
        <v>107.11584693847206</v>
      </c>
      <c r="M79" s="4">
        <v>17.425316915766135</v>
      </c>
      <c r="N79" s="3">
        <v>1</v>
      </c>
      <c r="O79" s="3">
        <v>0</v>
      </c>
    </row>
    <row r="80" spans="1:15" x14ac:dyDescent="0.2">
      <c r="A80" s="3">
        <v>74</v>
      </c>
      <c r="B80" s="3" t="s">
        <v>29</v>
      </c>
      <c r="C80" s="3">
        <v>11</v>
      </c>
      <c r="D80" s="3">
        <v>1104</v>
      </c>
      <c r="E80" s="3" t="s">
        <v>24</v>
      </c>
      <c r="F80" s="3">
        <v>74.41</v>
      </c>
      <c r="G80" s="3">
        <v>10.65</v>
      </c>
      <c r="H80" s="3">
        <v>2.62</v>
      </c>
      <c r="I80" s="3">
        <v>87.68</v>
      </c>
      <c r="J80" s="3">
        <v>7.37</v>
      </c>
      <c r="K80" s="4">
        <v>35.325846938472061</v>
      </c>
      <c r="L80" s="4">
        <v>130.37584693847208</v>
      </c>
      <c r="M80" s="4">
        <v>21.209190946034827</v>
      </c>
      <c r="N80" s="3">
        <v>1</v>
      </c>
      <c r="O80" s="3">
        <v>0</v>
      </c>
    </row>
    <row r="81" spans="1:15" x14ac:dyDescent="0.2">
      <c r="A81" s="3">
        <v>75</v>
      </c>
      <c r="B81" s="3" t="s">
        <v>29</v>
      </c>
      <c r="C81" s="3">
        <v>11</v>
      </c>
      <c r="D81" s="3">
        <v>1105</v>
      </c>
      <c r="E81" s="3" t="s">
        <v>24</v>
      </c>
      <c r="F81" s="3">
        <v>77.75</v>
      </c>
      <c r="G81" s="3">
        <v>7.8499999999999988</v>
      </c>
      <c r="H81" s="3">
        <v>3.22</v>
      </c>
      <c r="I81" s="3">
        <v>88.82</v>
      </c>
      <c r="J81" s="3">
        <v>10.61</v>
      </c>
      <c r="K81" s="4">
        <v>35.325846938472061</v>
      </c>
      <c r="L81" s="4">
        <v>134.75584693847205</v>
      </c>
      <c r="M81" s="4">
        <v>21.921717526111212</v>
      </c>
      <c r="N81" s="3">
        <v>1</v>
      </c>
      <c r="O81" s="3">
        <v>0</v>
      </c>
    </row>
    <row r="82" spans="1:15" x14ac:dyDescent="0.2">
      <c r="A82" s="3">
        <v>76</v>
      </c>
      <c r="B82" s="3" t="s">
        <v>29</v>
      </c>
      <c r="C82" s="3">
        <v>11</v>
      </c>
      <c r="D82" s="3">
        <v>1106</v>
      </c>
      <c r="E82" s="3" t="s">
        <v>23</v>
      </c>
      <c r="F82" s="3">
        <v>55.11</v>
      </c>
      <c r="G82" s="3">
        <v>5.81</v>
      </c>
      <c r="H82" s="3">
        <v>2.62</v>
      </c>
      <c r="I82" s="3">
        <v>63.54</v>
      </c>
      <c r="J82" s="3">
        <v>5.78</v>
      </c>
      <c r="K82" s="4">
        <v>35.325846938472061</v>
      </c>
      <c r="L82" s="4">
        <v>104.64584693847206</v>
      </c>
      <c r="M82" s="4">
        <v>17.023503981339495</v>
      </c>
      <c r="N82" s="3">
        <v>1</v>
      </c>
      <c r="O82" s="3">
        <v>0</v>
      </c>
    </row>
    <row r="83" spans="1:15" x14ac:dyDescent="0.2">
      <c r="A83" s="3">
        <v>77</v>
      </c>
      <c r="B83" s="3" t="s">
        <v>29</v>
      </c>
      <c r="C83" s="3">
        <v>11</v>
      </c>
      <c r="D83" s="3">
        <v>1107</v>
      </c>
      <c r="E83" s="3" t="s">
        <v>23</v>
      </c>
      <c r="F83" s="3">
        <v>57.17</v>
      </c>
      <c r="G83" s="3">
        <v>5.55</v>
      </c>
      <c r="H83" s="3">
        <v>2.62</v>
      </c>
      <c r="I83" s="3">
        <v>65.34</v>
      </c>
      <c r="J83" s="3">
        <v>5.64</v>
      </c>
      <c r="K83" s="4">
        <v>35.325846938472061</v>
      </c>
      <c r="L83" s="4">
        <v>106.30584693847206</v>
      </c>
      <c r="M83" s="4">
        <v>17.293548301642417</v>
      </c>
      <c r="N83" s="3">
        <v>1</v>
      </c>
      <c r="O83" s="3">
        <v>0</v>
      </c>
    </row>
    <row r="84" spans="1:15" x14ac:dyDescent="0.2">
      <c r="A84" s="3">
        <v>78</v>
      </c>
      <c r="B84" s="3" t="s">
        <v>29</v>
      </c>
      <c r="C84" s="3">
        <v>12</v>
      </c>
      <c r="D84" s="3">
        <v>1201</v>
      </c>
      <c r="E84" s="3" t="s">
        <v>23</v>
      </c>
      <c r="F84" s="3">
        <v>57.15</v>
      </c>
      <c r="G84" s="3">
        <v>6.39</v>
      </c>
      <c r="H84" s="3">
        <v>2.62</v>
      </c>
      <c r="I84" s="3">
        <v>66.16</v>
      </c>
      <c r="J84" s="3">
        <v>5.67</v>
      </c>
      <c r="K84" s="4">
        <v>35.325846938472061</v>
      </c>
      <c r="L84" s="4">
        <v>107.15584693847205</v>
      </c>
      <c r="M84" s="4">
        <v>17.431824007821625</v>
      </c>
      <c r="N84" s="3">
        <v>1</v>
      </c>
      <c r="O84" s="3">
        <v>0</v>
      </c>
    </row>
    <row r="85" spans="1:15" x14ac:dyDescent="0.2">
      <c r="A85" s="3">
        <v>79</v>
      </c>
      <c r="B85" s="3" t="s">
        <v>29</v>
      </c>
      <c r="C85" s="3">
        <v>12</v>
      </c>
      <c r="D85" s="3">
        <v>1202</v>
      </c>
      <c r="E85" s="3" t="s">
        <v>23</v>
      </c>
      <c r="F85" s="3">
        <v>55.18</v>
      </c>
      <c r="G85" s="3">
        <v>6.57</v>
      </c>
      <c r="H85" s="3">
        <v>2.62</v>
      </c>
      <c r="I85" s="3">
        <v>64.37</v>
      </c>
      <c r="J85" s="3">
        <v>5.82</v>
      </c>
      <c r="K85" s="4">
        <v>35.325846938472061</v>
      </c>
      <c r="L85" s="4">
        <v>105.51584693847207</v>
      </c>
      <c r="M85" s="4">
        <v>17.165033233546449</v>
      </c>
      <c r="N85" s="3">
        <v>1</v>
      </c>
      <c r="O85" s="3">
        <v>0</v>
      </c>
    </row>
    <row r="86" spans="1:15" x14ac:dyDescent="0.2">
      <c r="A86" s="3">
        <v>80</v>
      </c>
      <c r="B86" s="3" t="s">
        <v>29</v>
      </c>
      <c r="C86" s="3">
        <v>12</v>
      </c>
      <c r="D86" s="3">
        <v>1203</v>
      </c>
      <c r="E86" s="3" t="s">
        <v>23</v>
      </c>
      <c r="F86" s="3">
        <v>57.16</v>
      </c>
      <c r="G86" s="3">
        <v>6.39</v>
      </c>
      <c r="H86" s="3">
        <v>2.62</v>
      </c>
      <c r="I86" s="3">
        <v>66.17</v>
      </c>
      <c r="J86" s="3">
        <v>5.62</v>
      </c>
      <c r="K86" s="4">
        <v>35.325846938472061</v>
      </c>
      <c r="L86" s="4">
        <v>107.11584693847206</v>
      </c>
      <c r="M86" s="4">
        <v>17.425316915766135</v>
      </c>
      <c r="N86" s="3">
        <v>1</v>
      </c>
      <c r="O86" s="3">
        <v>0</v>
      </c>
    </row>
    <row r="87" spans="1:15" x14ac:dyDescent="0.2">
      <c r="A87" s="3">
        <v>81</v>
      </c>
      <c r="B87" s="3" t="s">
        <v>29</v>
      </c>
      <c r="C87" s="3">
        <v>12</v>
      </c>
      <c r="D87" s="3">
        <v>1204</v>
      </c>
      <c r="E87" s="3" t="s">
        <v>24</v>
      </c>
      <c r="F87" s="3">
        <v>74.41</v>
      </c>
      <c r="G87" s="3">
        <v>10.65</v>
      </c>
      <c r="H87" s="3">
        <v>2.62</v>
      </c>
      <c r="I87" s="3">
        <v>87.68</v>
      </c>
      <c r="J87" s="3">
        <v>7.37</v>
      </c>
      <c r="K87" s="4">
        <v>35.325846938472061</v>
      </c>
      <c r="L87" s="4">
        <v>130.37584693847208</v>
      </c>
      <c r="M87" s="4">
        <v>21.209190946034827</v>
      </c>
      <c r="N87" s="3">
        <v>1</v>
      </c>
      <c r="O87" s="3">
        <v>0</v>
      </c>
    </row>
    <row r="88" spans="1:15" x14ac:dyDescent="0.2">
      <c r="A88" s="3">
        <v>82</v>
      </c>
      <c r="B88" s="3" t="s">
        <v>29</v>
      </c>
      <c r="C88" s="3">
        <v>12</v>
      </c>
      <c r="D88" s="3">
        <v>1205</v>
      </c>
      <c r="E88" s="3" t="s">
        <v>24</v>
      </c>
      <c r="F88" s="3">
        <v>77.75</v>
      </c>
      <c r="G88" s="3">
        <v>7.8499999999999988</v>
      </c>
      <c r="H88" s="3">
        <v>3.22</v>
      </c>
      <c r="I88" s="3">
        <v>88.82</v>
      </c>
      <c r="J88" s="3">
        <v>10.61</v>
      </c>
      <c r="K88" s="4">
        <v>35.325846938472061</v>
      </c>
      <c r="L88" s="4">
        <v>134.75584693847205</v>
      </c>
      <c r="M88" s="4">
        <v>21.921717526111212</v>
      </c>
      <c r="N88" s="3">
        <v>1</v>
      </c>
      <c r="O88" s="3">
        <v>0</v>
      </c>
    </row>
    <row r="89" spans="1:15" x14ac:dyDescent="0.2">
      <c r="A89" s="3">
        <v>83</v>
      </c>
      <c r="B89" s="3" t="s">
        <v>29</v>
      </c>
      <c r="C89" s="3">
        <v>12</v>
      </c>
      <c r="D89" s="3">
        <v>1206</v>
      </c>
      <c r="E89" s="3" t="s">
        <v>23</v>
      </c>
      <c r="F89" s="3">
        <v>55.11</v>
      </c>
      <c r="G89" s="3">
        <v>5.81</v>
      </c>
      <c r="H89" s="3">
        <v>2.62</v>
      </c>
      <c r="I89" s="3">
        <v>63.54</v>
      </c>
      <c r="J89" s="3">
        <v>5.78</v>
      </c>
      <c r="K89" s="4">
        <v>35.325846938472061</v>
      </c>
      <c r="L89" s="4">
        <v>104.64584693847206</v>
      </c>
      <c r="M89" s="4">
        <v>17.023503981339495</v>
      </c>
      <c r="N89" s="3">
        <v>1</v>
      </c>
      <c r="O89" s="3">
        <v>0</v>
      </c>
    </row>
    <row r="90" spans="1:15" x14ac:dyDescent="0.2">
      <c r="A90" s="3">
        <v>84</v>
      </c>
      <c r="B90" s="3" t="s">
        <v>29</v>
      </c>
      <c r="C90" s="3">
        <v>12</v>
      </c>
      <c r="D90" s="3">
        <v>1207</v>
      </c>
      <c r="E90" s="3" t="s">
        <v>23</v>
      </c>
      <c r="F90" s="3">
        <v>57.17</v>
      </c>
      <c r="G90" s="3">
        <v>5.55</v>
      </c>
      <c r="H90" s="3">
        <v>2.62</v>
      </c>
      <c r="I90" s="3">
        <v>65.34</v>
      </c>
      <c r="J90" s="3">
        <v>5.64</v>
      </c>
      <c r="K90" s="4">
        <v>35.325846938472061</v>
      </c>
      <c r="L90" s="4">
        <v>106.30584693847206</v>
      </c>
      <c r="M90" s="4">
        <v>17.293548301642417</v>
      </c>
      <c r="N90" s="3">
        <v>1</v>
      </c>
      <c r="O90" s="3">
        <v>0</v>
      </c>
    </row>
    <row r="91" spans="1:15" x14ac:dyDescent="0.2">
      <c r="A91" s="3">
        <v>85</v>
      </c>
      <c r="B91" s="3" t="s">
        <v>29</v>
      </c>
      <c r="C91" s="3">
        <v>13</v>
      </c>
      <c r="D91" s="3">
        <v>1301</v>
      </c>
      <c r="E91" s="3" t="s">
        <v>23</v>
      </c>
      <c r="F91" s="3">
        <v>57.15</v>
      </c>
      <c r="G91" s="3">
        <v>6.39</v>
      </c>
      <c r="H91" s="3">
        <v>2.62</v>
      </c>
      <c r="I91" s="3">
        <v>66.16</v>
      </c>
      <c r="J91" s="3">
        <v>5.67</v>
      </c>
      <c r="K91" s="4">
        <v>35.325846938472061</v>
      </c>
      <c r="L91" s="4">
        <v>107.15584693847205</v>
      </c>
      <c r="M91" s="4">
        <v>17.431824007821625</v>
      </c>
      <c r="N91" s="3">
        <v>1</v>
      </c>
      <c r="O91" s="3">
        <v>0</v>
      </c>
    </row>
    <row r="92" spans="1:15" x14ac:dyDescent="0.2">
      <c r="A92" s="3">
        <v>86</v>
      </c>
      <c r="B92" s="3" t="s">
        <v>29</v>
      </c>
      <c r="C92" s="3">
        <v>13</v>
      </c>
      <c r="D92" s="3">
        <v>1302</v>
      </c>
      <c r="E92" s="3" t="s">
        <v>23</v>
      </c>
      <c r="F92" s="3">
        <v>55.18</v>
      </c>
      <c r="G92" s="3">
        <v>6.57</v>
      </c>
      <c r="H92" s="3">
        <v>2.62</v>
      </c>
      <c r="I92" s="3">
        <v>64.37</v>
      </c>
      <c r="J92" s="3">
        <v>5.82</v>
      </c>
      <c r="K92" s="4">
        <v>35.325846938472061</v>
      </c>
      <c r="L92" s="4">
        <v>105.51584693847207</v>
      </c>
      <c r="M92" s="4">
        <v>17.165033233546449</v>
      </c>
      <c r="N92" s="3">
        <v>1</v>
      </c>
      <c r="O92" s="3">
        <v>0</v>
      </c>
    </row>
    <row r="93" spans="1:15" x14ac:dyDescent="0.2">
      <c r="A93" s="3">
        <v>87</v>
      </c>
      <c r="B93" s="3" t="s">
        <v>29</v>
      </c>
      <c r="C93" s="3">
        <v>13</v>
      </c>
      <c r="D93" s="3">
        <v>1303</v>
      </c>
      <c r="E93" s="3" t="s">
        <v>23</v>
      </c>
      <c r="F93" s="3">
        <v>57.16</v>
      </c>
      <c r="G93" s="3">
        <v>6.39</v>
      </c>
      <c r="H93" s="3">
        <v>2.62</v>
      </c>
      <c r="I93" s="3">
        <v>66.17</v>
      </c>
      <c r="J93" s="3">
        <v>5.62</v>
      </c>
      <c r="K93" s="4">
        <v>35.325846938472061</v>
      </c>
      <c r="L93" s="4">
        <v>107.11584693847206</v>
      </c>
      <c r="M93" s="4">
        <v>17.425316915766135</v>
      </c>
      <c r="N93" s="3">
        <v>1</v>
      </c>
      <c r="O93" s="3">
        <v>0</v>
      </c>
    </row>
    <row r="94" spans="1:15" x14ac:dyDescent="0.2">
      <c r="A94" s="3">
        <v>88</v>
      </c>
      <c r="B94" s="3" t="s">
        <v>29</v>
      </c>
      <c r="C94" s="3">
        <v>13</v>
      </c>
      <c r="D94" s="3">
        <v>1304</v>
      </c>
      <c r="E94" s="3" t="s">
        <v>24</v>
      </c>
      <c r="F94" s="3">
        <v>74.41</v>
      </c>
      <c r="G94" s="3">
        <v>10.65</v>
      </c>
      <c r="H94" s="3">
        <v>2.62</v>
      </c>
      <c r="I94" s="3">
        <v>87.68</v>
      </c>
      <c r="J94" s="3">
        <v>7.37</v>
      </c>
      <c r="K94" s="4">
        <v>35.325846938472061</v>
      </c>
      <c r="L94" s="4">
        <v>130.37584693847208</v>
      </c>
      <c r="M94" s="4">
        <v>21.209190946034827</v>
      </c>
      <c r="N94" s="3">
        <v>1</v>
      </c>
      <c r="O94" s="3">
        <v>0</v>
      </c>
    </row>
    <row r="95" spans="1:15" x14ac:dyDescent="0.2">
      <c r="A95" s="3">
        <v>89</v>
      </c>
      <c r="B95" s="3" t="s">
        <v>29</v>
      </c>
      <c r="C95" s="3">
        <v>13</v>
      </c>
      <c r="D95" s="3">
        <v>1305</v>
      </c>
      <c r="E95" s="3" t="s">
        <v>24</v>
      </c>
      <c r="F95" s="3">
        <v>77.75</v>
      </c>
      <c r="G95" s="3">
        <v>7.8499999999999988</v>
      </c>
      <c r="H95" s="3">
        <v>3.22</v>
      </c>
      <c r="I95" s="3">
        <v>88.82</v>
      </c>
      <c r="J95" s="3">
        <v>10.61</v>
      </c>
      <c r="K95" s="4">
        <v>35.325846938472061</v>
      </c>
      <c r="L95" s="4">
        <v>134.75584693847205</v>
      </c>
      <c r="M95" s="4">
        <v>21.921717526111212</v>
      </c>
      <c r="N95" s="3">
        <v>1</v>
      </c>
      <c r="O95" s="3">
        <v>0</v>
      </c>
    </row>
    <row r="96" spans="1:15" x14ac:dyDescent="0.2">
      <c r="A96" s="3">
        <v>90</v>
      </c>
      <c r="B96" s="3" t="s">
        <v>29</v>
      </c>
      <c r="C96" s="3">
        <v>13</v>
      </c>
      <c r="D96" s="3">
        <v>1306</v>
      </c>
      <c r="E96" s="3" t="s">
        <v>23</v>
      </c>
      <c r="F96" s="3">
        <v>55.11</v>
      </c>
      <c r="G96" s="3">
        <v>5.81</v>
      </c>
      <c r="H96" s="3">
        <v>2.62</v>
      </c>
      <c r="I96" s="3">
        <v>63.54</v>
      </c>
      <c r="J96" s="3">
        <v>5.78</v>
      </c>
      <c r="K96" s="4">
        <v>35.325846938472061</v>
      </c>
      <c r="L96" s="4">
        <v>104.64584693847206</v>
      </c>
      <c r="M96" s="4">
        <v>17.023503981339495</v>
      </c>
      <c r="N96" s="3">
        <v>1</v>
      </c>
      <c r="O96" s="3">
        <v>0</v>
      </c>
    </row>
    <row r="97" spans="1:15" x14ac:dyDescent="0.2">
      <c r="A97" s="3">
        <v>91</v>
      </c>
      <c r="B97" s="3" t="s">
        <v>29</v>
      </c>
      <c r="C97" s="3">
        <v>13</v>
      </c>
      <c r="D97" s="3">
        <v>1307</v>
      </c>
      <c r="E97" s="3" t="s">
        <v>23</v>
      </c>
      <c r="F97" s="3">
        <v>57.17</v>
      </c>
      <c r="G97" s="3">
        <v>5.55</v>
      </c>
      <c r="H97" s="3">
        <v>2.62</v>
      </c>
      <c r="I97" s="3">
        <v>65.34</v>
      </c>
      <c r="J97" s="3">
        <v>5.64</v>
      </c>
      <c r="K97" s="4">
        <v>35.325846938472061</v>
      </c>
      <c r="L97" s="4">
        <v>106.30584693847206</v>
      </c>
      <c r="M97" s="4">
        <v>17.293548301642417</v>
      </c>
      <c r="N97" s="3">
        <v>1</v>
      </c>
      <c r="O97" s="3">
        <v>0</v>
      </c>
    </row>
    <row r="98" spans="1:15" x14ac:dyDescent="0.2">
      <c r="A98" s="3">
        <v>92</v>
      </c>
      <c r="B98" s="3" t="s">
        <v>29</v>
      </c>
      <c r="C98" s="3">
        <v>14</v>
      </c>
      <c r="D98" s="3">
        <v>1401</v>
      </c>
      <c r="E98" s="3" t="s">
        <v>23</v>
      </c>
      <c r="F98" s="3">
        <v>57.15</v>
      </c>
      <c r="G98" s="3">
        <v>6.39</v>
      </c>
      <c r="H98" s="3">
        <v>2.62</v>
      </c>
      <c r="I98" s="3">
        <v>66.16</v>
      </c>
      <c r="J98" s="3">
        <v>5.67</v>
      </c>
      <c r="K98" s="4">
        <v>35.325846938472061</v>
      </c>
      <c r="L98" s="4">
        <v>107.15584693847205</v>
      </c>
      <c r="M98" s="4">
        <v>17.431824007821625</v>
      </c>
      <c r="N98" s="3">
        <v>1</v>
      </c>
      <c r="O98" s="3">
        <v>0</v>
      </c>
    </row>
    <row r="99" spans="1:15" x14ac:dyDescent="0.2">
      <c r="A99" s="3">
        <v>93</v>
      </c>
      <c r="B99" s="3" t="s">
        <v>29</v>
      </c>
      <c r="C99" s="3">
        <v>14</v>
      </c>
      <c r="D99" s="3">
        <v>1402</v>
      </c>
      <c r="E99" s="3" t="s">
        <v>23</v>
      </c>
      <c r="F99" s="3">
        <v>55.18</v>
      </c>
      <c r="G99" s="3">
        <v>6.57</v>
      </c>
      <c r="H99" s="3">
        <v>2.62</v>
      </c>
      <c r="I99" s="3">
        <v>64.37</v>
      </c>
      <c r="J99" s="3">
        <v>5.82</v>
      </c>
      <c r="K99" s="4">
        <v>35.325846938472061</v>
      </c>
      <c r="L99" s="4">
        <v>105.51584693847207</v>
      </c>
      <c r="M99" s="4">
        <v>17.165033233546449</v>
      </c>
      <c r="N99" s="3">
        <v>1</v>
      </c>
      <c r="O99" s="3">
        <v>0</v>
      </c>
    </row>
    <row r="100" spans="1:15" x14ac:dyDescent="0.2">
      <c r="A100" s="3">
        <v>94</v>
      </c>
      <c r="B100" s="3" t="s">
        <v>29</v>
      </c>
      <c r="C100" s="3">
        <v>14</v>
      </c>
      <c r="D100" s="3">
        <v>1403</v>
      </c>
      <c r="E100" s="3" t="s">
        <v>23</v>
      </c>
      <c r="F100" s="3">
        <v>57.16</v>
      </c>
      <c r="G100" s="3">
        <v>6.39</v>
      </c>
      <c r="H100" s="3">
        <v>2.62</v>
      </c>
      <c r="I100" s="3">
        <v>66.17</v>
      </c>
      <c r="J100" s="3">
        <v>5.62</v>
      </c>
      <c r="K100" s="4">
        <v>35.325846938472061</v>
      </c>
      <c r="L100" s="4">
        <v>107.11584693847206</v>
      </c>
      <c r="M100" s="4">
        <v>17.425316915766135</v>
      </c>
      <c r="N100" s="3">
        <v>1</v>
      </c>
      <c r="O100" s="3">
        <v>0</v>
      </c>
    </row>
    <row r="101" spans="1:15" x14ac:dyDescent="0.2">
      <c r="A101" s="3">
        <v>95</v>
      </c>
      <c r="B101" s="3" t="s">
        <v>29</v>
      </c>
      <c r="C101" s="3">
        <v>14</v>
      </c>
      <c r="D101" s="3">
        <v>1404</v>
      </c>
      <c r="E101" s="3" t="s">
        <v>24</v>
      </c>
      <c r="F101" s="3">
        <v>74.41</v>
      </c>
      <c r="G101" s="3">
        <v>10.65</v>
      </c>
      <c r="H101" s="3">
        <v>2.62</v>
      </c>
      <c r="I101" s="3">
        <v>87.68</v>
      </c>
      <c r="J101" s="3">
        <v>7.37</v>
      </c>
      <c r="K101" s="4">
        <v>35.325846938472061</v>
      </c>
      <c r="L101" s="4">
        <v>130.37584693847208</v>
      </c>
      <c r="M101" s="4">
        <v>21.209190946034827</v>
      </c>
      <c r="N101" s="3">
        <v>1</v>
      </c>
      <c r="O101" s="3">
        <v>0</v>
      </c>
    </row>
    <row r="102" spans="1:15" x14ac:dyDescent="0.2">
      <c r="A102" s="3">
        <v>96</v>
      </c>
      <c r="B102" s="3" t="s">
        <v>29</v>
      </c>
      <c r="C102" s="3">
        <v>14</v>
      </c>
      <c r="D102" s="3">
        <v>1405</v>
      </c>
      <c r="E102" s="3" t="s">
        <v>24</v>
      </c>
      <c r="F102" s="3">
        <v>77.75</v>
      </c>
      <c r="G102" s="3">
        <v>7.8499999999999988</v>
      </c>
      <c r="H102" s="3">
        <v>3.22</v>
      </c>
      <c r="I102" s="3">
        <v>88.82</v>
      </c>
      <c r="J102" s="3">
        <v>10.61</v>
      </c>
      <c r="K102" s="4">
        <v>35.325846938472061</v>
      </c>
      <c r="L102" s="4">
        <v>134.75584693847205</v>
      </c>
      <c r="M102" s="4">
        <v>21.921717526111212</v>
      </c>
      <c r="N102" s="3">
        <v>1</v>
      </c>
      <c r="O102" s="3">
        <v>0</v>
      </c>
    </row>
    <row r="103" spans="1:15" x14ac:dyDescent="0.2">
      <c r="A103" s="3">
        <v>97</v>
      </c>
      <c r="B103" s="3" t="s">
        <v>29</v>
      </c>
      <c r="C103" s="3">
        <v>14</v>
      </c>
      <c r="D103" s="3">
        <v>1406</v>
      </c>
      <c r="E103" s="3" t="s">
        <v>23</v>
      </c>
      <c r="F103" s="3">
        <v>55.11</v>
      </c>
      <c r="G103" s="3">
        <v>5.81</v>
      </c>
      <c r="H103" s="3">
        <v>2.62</v>
      </c>
      <c r="I103" s="3">
        <v>63.54</v>
      </c>
      <c r="J103" s="3">
        <v>5.78</v>
      </c>
      <c r="K103" s="4">
        <v>35.325846938472061</v>
      </c>
      <c r="L103" s="4">
        <v>104.64584693847206</v>
      </c>
      <c r="M103" s="4">
        <v>17.023503981339495</v>
      </c>
      <c r="N103" s="3">
        <v>1</v>
      </c>
      <c r="O103" s="3">
        <v>0</v>
      </c>
    </row>
    <row r="104" spans="1:15" x14ac:dyDescent="0.2">
      <c r="A104" s="3">
        <v>98</v>
      </c>
      <c r="B104" s="3" t="s">
        <v>29</v>
      </c>
      <c r="C104" s="3">
        <v>14</v>
      </c>
      <c r="D104" s="3">
        <v>1407</v>
      </c>
      <c r="E104" s="3" t="s">
        <v>23</v>
      </c>
      <c r="F104" s="3">
        <v>57.17</v>
      </c>
      <c r="G104" s="3">
        <v>5.55</v>
      </c>
      <c r="H104" s="3">
        <v>2.62</v>
      </c>
      <c r="I104" s="3">
        <v>65.34</v>
      </c>
      <c r="J104" s="3">
        <v>5.64</v>
      </c>
      <c r="K104" s="4">
        <v>35.325846938472061</v>
      </c>
      <c r="L104" s="4">
        <v>106.30584693847206</v>
      </c>
      <c r="M104" s="4">
        <v>17.293548301642417</v>
      </c>
      <c r="N104" s="3">
        <v>1</v>
      </c>
      <c r="O104" s="3">
        <v>0</v>
      </c>
    </row>
    <row r="105" spans="1:15" x14ac:dyDescent="0.2">
      <c r="A105" s="3">
        <v>99</v>
      </c>
      <c r="B105" s="3" t="s">
        <v>29</v>
      </c>
      <c r="C105" s="3">
        <v>15</v>
      </c>
      <c r="D105" s="3">
        <v>1501</v>
      </c>
      <c r="E105" s="3" t="s">
        <v>23</v>
      </c>
      <c r="F105" s="3">
        <v>57.15</v>
      </c>
      <c r="G105" s="3">
        <v>6.39</v>
      </c>
      <c r="H105" s="3">
        <v>2.62</v>
      </c>
      <c r="I105" s="3">
        <v>66.16</v>
      </c>
      <c r="J105" s="3">
        <v>5.67</v>
      </c>
      <c r="K105" s="4">
        <v>35.325846938472061</v>
      </c>
      <c r="L105" s="4">
        <v>107.15584693847205</v>
      </c>
      <c r="M105" s="4">
        <v>17.431824007821625</v>
      </c>
      <c r="N105" s="3">
        <v>1</v>
      </c>
      <c r="O105" s="3">
        <v>0</v>
      </c>
    </row>
    <row r="106" spans="1:15" x14ac:dyDescent="0.2">
      <c r="A106" s="3">
        <v>100</v>
      </c>
      <c r="B106" s="3" t="s">
        <v>29</v>
      </c>
      <c r="C106" s="3">
        <v>15</v>
      </c>
      <c r="D106" s="3">
        <v>1502</v>
      </c>
      <c r="E106" s="3" t="s">
        <v>23</v>
      </c>
      <c r="F106" s="3">
        <v>55.18</v>
      </c>
      <c r="G106" s="3">
        <v>6.57</v>
      </c>
      <c r="H106" s="3">
        <v>2.62</v>
      </c>
      <c r="I106" s="3">
        <v>64.37</v>
      </c>
      <c r="J106" s="3">
        <v>5.82</v>
      </c>
      <c r="K106" s="4">
        <v>35.325846938472061</v>
      </c>
      <c r="L106" s="4">
        <v>105.51584693847207</v>
      </c>
      <c r="M106" s="4">
        <v>17.165033233546449</v>
      </c>
      <c r="N106" s="3">
        <v>1</v>
      </c>
      <c r="O106" s="3">
        <v>0</v>
      </c>
    </row>
    <row r="107" spans="1:15" x14ac:dyDescent="0.2">
      <c r="A107" s="3">
        <v>101</v>
      </c>
      <c r="B107" s="3" t="s">
        <v>29</v>
      </c>
      <c r="C107" s="3">
        <v>15</v>
      </c>
      <c r="D107" s="3">
        <v>1503</v>
      </c>
      <c r="E107" s="3" t="s">
        <v>23</v>
      </c>
      <c r="F107" s="3">
        <v>57.16</v>
      </c>
      <c r="G107" s="3">
        <v>6.39</v>
      </c>
      <c r="H107" s="3">
        <v>2.62</v>
      </c>
      <c r="I107" s="3">
        <v>66.17</v>
      </c>
      <c r="J107" s="3">
        <v>5.62</v>
      </c>
      <c r="K107" s="4">
        <v>35.325846938472061</v>
      </c>
      <c r="L107" s="4">
        <v>107.11584693847206</v>
      </c>
      <c r="M107" s="4">
        <v>17.425316915766135</v>
      </c>
      <c r="N107" s="3">
        <v>1</v>
      </c>
      <c r="O107" s="3">
        <v>0</v>
      </c>
    </row>
    <row r="108" spans="1:15" x14ac:dyDescent="0.2">
      <c r="A108" s="3">
        <v>102</v>
      </c>
      <c r="B108" s="3" t="s">
        <v>29</v>
      </c>
      <c r="C108" s="3">
        <v>15</v>
      </c>
      <c r="D108" s="3">
        <v>1504</v>
      </c>
      <c r="E108" s="3" t="s">
        <v>24</v>
      </c>
      <c r="F108" s="3">
        <v>74.41</v>
      </c>
      <c r="G108" s="3">
        <v>10.65</v>
      </c>
      <c r="H108" s="3">
        <v>2.62</v>
      </c>
      <c r="I108" s="3">
        <v>87.68</v>
      </c>
      <c r="J108" s="3">
        <v>7.37</v>
      </c>
      <c r="K108" s="4">
        <v>35.325846938472061</v>
      </c>
      <c r="L108" s="4">
        <v>130.37584693847208</v>
      </c>
      <c r="M108" s="4">
        <v>21.209190946034827</v>
      </c>
      <c r="N108" s="3">
        <v>1</v>
      </c>
      <c r="O108" s="3">
        <v>0</v>
      </c>
    </row>
    <row r="109" spans="1:15" x14ac:dyDescent="0.2">
      <c r="A109" s="3">
        <v>103</v>
      </c>
      <c r="B109" s="3" t="s">
        <v>29</v>
      </c>
      <c r="C109" s="3">
        <v>15</v>
      </c>
      <c r="D109" s="3">
        <v>1505</v>
      </c>
      <c r="E109" s="3" t="s">
        <v>24</v>
      </c>
      <c r="F109" s="3">
        <v>77.75</v>
      </c>
      <c r="G109" s="3">
        <v>7.8499999999999988</v>
      </c>
      <c r="H109" s="3">
        <v>3.22</v>
      </c>
      <c r="I109" s="3">
        <v>88.82</v>
      </c>
      <c r="J109" s="3">
        <v>10.61</v>
      </c>
      <c r="K109" s="4">
        <v>35.325846938472061</v>
      </c>
      <c r="L109" s="4">
        <v>134.75584693847205</v>
      </c>
      <c r="M109" s="4">
        <v>21.921717526111212</v>
      </c>
      <c r="N109" s="3">
        <v>1</v>
      </c>
      <c r="O109" s="3">
        <v>0</v>
      </c>
    </row>
    <row r="110" spans="1:15" x14ac:dyDescent="0.2">
      <c r="A110" s="3">
        <v>104</v>
      </c>
      <c r="B110" s="3" t="s">
        <v>29</v>
      </c>
      <c r="C110" s="3">
        <v>15</v>
      </c>
      <c r="D110" s="3">
        <v>1506</v>
      </c>
      <c r="E110" s="3" t="s">
        <v>23</v>
      </c>
      <c r="F110" s="3">
        <v>55.11</v>
      </c>
      <c r="G110" s="3">
        <v>5.81</v>
      </c>
      <c r="H110" s="3">
        <v>2.62</v>
      </c>
      <c r="I110" s="3">
        <v>63.54</v>
      </c>
      <c r="J110" s="3">
        <v>5.78</v>
      </c>
      <c r="K110" s="4">
        <v>35.325846938472061</v>
      </c>
      <c r="L110" s="4">
        <v>104.64584693847206</v>
      </c>
      <c r="M110" s="4">
        <v>17.023503981339495</v>
      </c>
      <c r="N110" s="3">
        <v>1</v>
      </c>
      <c r="O110" s="3">
        <v>0</v>
      </c>
    </row>
    <row r="111" spans="1:15" x14ac:dyDescent="0.2">
      <c r="A111" s="3">
        <v>105</v>
      </c>
      <c r="B111" s="3" t="s">
        <v>29</v>
      </c>
      <c r="C111" s="3">
        <v>15</v>
      </c>
      <c r="D111" s="3">
        <v>1507</v>
      </c>
      <c r="E111" s="3" t="s">
        <v>23</v>
      </c>
      <c r="F111" s="3">
        <v>57.17</v>
      </c>
      <c r="G111" s="3">
        <v>5.55</v>
      </c>
      <c r="H111" s="3">
        <v>2.62</v>
      </c>
      <c r="I111" s="3">
        <v>65.34</v>
      </c>
      <c r="J111" s="3">
        <v>5.64</v>
      </c>
      <c r="K111" s="4">
        <v>35.325846938472061</v>
      </c>
      <c r="L111" s="4">
        <v>106.30584693847206</v>
      </c>
      <c r="M111" s="4">
        <v>17.293548301642417</v>
      </c>
      <c r="N111" s="3">
        <v>1</v>
      </c>
      <c r="O111" s="3">
        <v>0</v>
      </c>
    </row>
    <row r="112" spans="1:15" x14ac:dyDescent="0.2">
      <c r="A112" s="3">
        <v>106</v>
      </c>
      <c r="B112" s="3" t="s">
        <v>29</v>
      </c>
      <c r="C112" s="3">
        <v>16</v>
      </c>
      <c r="D112" s="3">
        <v>1601</v>
      </c>
      <c r="E112" s="3" t="s">
        <v>23</v>
      </c>
      <c r="F112" s="3">
        <v>57.15</v>
      </c>
      <c r="G112" s="3">
        <v>6.39</v>
      </c>
      <c r="H112" s="3">
        <v>2.62</v>
      </c>
      <c r="I112" s="3">
        <v>66.16</v>
      </c>
      <c r="J112" s="3">
        <v>5.67</v>
      </c>
      <c r="K112" s="4">
        <v>35.325846938472061</v>
      </c>
      <c r="L112" s="4">
        <v>107.15584693847205</v>
      </c>
      <c r="M112" s="4">
        <v>17.431824007821625</v>
      </c>
      <c r="N112" s="3">
        <v>1</v>
      </c>
      <c r="O112" s="3">
        <v>0</v>
      </c>
    </row>
    <row r="113" spans="1:15" x14ac:dyDescent="0.2">
      <c r="A113" s="3">
        <v>107</v>
      </c>
      <c r="B113" s="3" t="s">
        <v>29</v>
      </c>
      <c r="C113" s="3">
        <v>16</v>
      </c>
      <c r="D113" s="3">
        <v>1602</v>
      </c>
      <c r="E113" s="3" t="s">
        <v>23</v>
      </c>
      <c r="F113" s="3">
        <v>55.18</v>
      </c>
      <c r="G113" s="3">
        <v>6.57</v>
      </c>
      <c r="H113" s="3">
        <v>2.62</v>
      </c>
      <c r="I113" s="3">
        <v>64.37</v>
      </c>
      <c r="J113" s="3">
        <v>5.82</v>
      </c>
      <c r="K113" s="4">
        <v>35.325846938472061</v>
      </c>
      <c r="L113" s="4">
        <v>105.51584693847207</v>
      </c>
      <c r="M113" s="4">
        <v>17.165033233546449</v>
      </c>
      <c r="N113" s="3">
        <v>1</v>
      </c>
      <c r="O113" s="3">
        <v>0</v>
      </c>
    </row>
    <row r="114" spans="1:15" x14ac:dyDescent="0.2">
      <c r="A114" s="3">
        <v>108</v>
      </c>
      <c r="B114" s="3" t="s">
        <v>29</v>
      </c>
      <c r="C114" s="3">
        <v>16</v>
      </c>
      <c r="D114" s="3">
        <v>1603</v>
      </c>
      <c r="E114" s="3" t="s">
        <v>23</v>
      </c>
      <c r="F114" s="3">
        <v>57.16</v>
      </c>
      <c r="G114" s="3">
        <v>6.39</v>
      </c>
      <c r="H114" s="3">
        <v>2.62</v>
      </c>
      <c r="I114" s="3">
        <v>66.17</v>
      </c>
      <c r="J114" s="3">
        <v>5.62</v>
      </c>
      <c r="K114" s="4">
        <v>35.325846938472061</v>
      </c>
      <c r="L114" s="4">
        <v>107.11584693847206</v>
      </c>
      <c r="M114" s="4">
        <v>17.425316915766135</v>
      </c>
      <c r="N114" s="3">
        <v>1</v>
      </c>
      <c r="O114" s="3">
        <v>0</v>
      </c>
    </row>
    <row r="115" spans="1:15" x14ac:dyDescent="0.2">
      <c r="A115" s="3">
        <v>109</v>
      </c>
      <c r="B115" s="3" t="s">
        <v>29</v>
      </c>
      <c r="C115" s="3">
        <v>16</v>
      </c>
      <c r="D115" s="3">
        <v>1604</v>
      </c>
      <c r="E115" s="3" t="s">
        <v>24</v>
      </c>
      <c r="F115" s="3">
        <v>74.41</v>
      </c>
      <c r="G115" s="3">
        <v>10.65</v>
      </c>
      <c r="H115" s="3">
        <v>2.62</v>
      </c>
      <c r="I115" s="3">
        <v>87.68</v>
      </c>
      <c r="J115" s="3">
        <v>7.37</v>
      </c>
      <c r="K115" s="4">
        <v>35.325846938472061</v>
      </c>
      <c r="L115" s="4">
        <v>130.37584693847208</v>
      </c>
      <c r="M115" s="4">
        <v>21.209190946034827</v>
      </c>
      <c r="N115" s="3">
        <v>1</v>
      </c>
      <c r="O115" s="3">
        <v>0</v>
      </c>
    </row>
    <row r="116" spans="1:15" x14ac:dyDescent="0.2">
      <c r="A116" s="3">
        <v>110</v>
      </c>
      <c r="B116" s="3" t="s">
        <v>29</v>
      </c>
      <c r="C116" s="3">
        <v>16</v>
      </c>
      <c r="D116" s="3">
        <v>1605</v>
      </c>
      <c r="E116" s="3" t="s">
        <v>24</v>
      </c>
      <c r="F116" s="3">
        <v>77.75</v>
      </c>
      <c r="G116" s="3">
        <v>7.8499999999999988</v>
      </c>
      <c r="H116" s="3">
        <v>3.22</v>
      </c>
      <c r="I116" s="3">
        <v>88.82</v>
      </c>
      <c r="J116" s="3">
        <v>10.61</v>
      </c>
      <c r="K116" s="4">
        <v>35.325846938472061</v>
      </c>
      <c r="L116" s="4">
        <v>134.75584693847205</v>
      </c>
      <c r="M116" s="4">
        <v>21.921717526111212</v>
      </c>
      <c r="N116" s="3">
        <v>1</v>
      </c>
      <c r="O116" s="3">
        <v>0</v>
      </c>
    </row>
    <row r="117" spans="1:15" x14ac:dyDescent="0.2">
      <c r="A117" s="3">
        <v>111</v>
      </c>
      <c r="B117" s="3" t="s">
        <v>29</v>
      </c>
      <c r="C117" s="3">
        <v>16</v>
      </c>
      <c r="D117" s="3">
        <v>1606</v>
      </c>
      <c r="E117" s="3" t="s">
        <v>23</v>
      </c>
      <c r="F117" s="3">
        <v>55.11</v>
      </c>
      <c r="G117" s="3">
        <v>5.81</v>
      </c>
      <c r="H117" s="3">
        <v>2.62</v>
      </c>
      <c r="I117" s="3">
        <v>63.54</v>
      </c>
      <c r="J117" s="3">
        <v>5.78</v>
      </c>
      <c r="K117" s="4">
        <v>35.325846938472061</v>
      </c>
      <c r="L117" s="4">
        <v>104.64584693847206</v>
      </c>
      <c r="M117" s="4">
        <v>17.023503981339495</v>
      </c>
      <c r="N117" s="3">
        <v>1</v>
      </c>
      <c r="O117" s="3">
        <v>0</v>
      </c>
    </row>
    <row r="118" spans="1:15" x14ac:dyDescent="0.2">
      <c r="A118" s="3">
        <v>112</v>
      </c>
      <c r="B118" s="3" t="s">
        <v>29</v>
      </c>
      <c r="C118" s="3">
        <v>16</v>
      </c>
      <c r="D118" s="3">
        <v>1607</v>
      </c>
      <c r="E118" s="3" t="s">
        <v>23</v>
      </c>
      <c r="F118" s="3">
        <v>57.17</v>
      </c>
      <c r="G118" s="3">
        <v>5.55</v>
      </c>
      <c r="H118" s="3">
        <v>2.62</v>
      </c>
      <c r="I118" s="3">
        <v>65.34</v>
      </c>
      <c r="J118" s="3">
        <v>5.64</v>
      </c>
      <c r="K118" s="4">
        <v>35.325846938472061</v>
      </c>
      <c r="L118" s="4">
        <v>106.30584693847206</v>
      </c>
      <c r="M118" s="4">
        <v>17.293548301642417</v>
      </c>
      <c r="N118" s="3">
        <v>1</v>
      </c>
      <c r="O118" s="3">
        <v>0</v>
      </c>
    </row>
    <row r="119" spans="1:15" x14ac:dyDescent="0.2">
      <c r="A119" s="3">
        <v>113</v>
      </c>
      <c r="B119" s="3" t="s">
        <v>29</v>
      </c>
      <c r="C119" s="3">
        <v>17</v>
      </c>
      <c r="D119" s="3">
        <v>1701</v>
      </c>
      <c r="E119" s="3" t="s">
        <v>23</v>
      </c>
      <c r="F119" s="3">
        <v>57.15</v>
      </c>
      <c r="G119" s="3">
        <v>6.39</v>
      </c>
      <c r="H119" s="3">
        <v>2.62</v>
      </c>
      <c r="I119" s="3">
        <v>66.16</v>
      </c>
      <c r="J119" s="3">
        <v>5.67</v>
      </c>
      <c r="K119" s="4">
        <v>35.325846938472061</v>
      </c>
      <c r="L119" s="4">
        <v>107.15584693847205</v>
      </c>
      <c r="M119" s="4">
        <v>17.431824007821625</v>
      </c>
      <c r="N119" s="3">
        <v>1</v>
      </c>
      <c r="O119" s="3">
        <v>0</v>
      </c>
    </row>
    <row r="120" spans="1:15" x14ac:dyDescent="0.2">
      <c r="A120" s="3">
        <v>114</v>
      </c>
      <c r="B120" s="3" t="s">
        <v>29</v>
      </c>
      <c r="C120" s="3">
        <v>17</v>
      </c>
      <c r="D120" s="3">
        <v>1702</v>
      </c>
      <c r="E120" s="3" t="s">
        <v>23</v>
      </c>
      <c r="F120" s="3">
        <v>55.18</v>
      </c>
      <c r="G120" s="3">
        <v>6.57</v>
      </c>
      <c r="H120" s="3">
        <v>2.62</v>
      </c>
      <c r="I120" s="3">
        <v>64.37</v>
      </c>
      <c r="J120" s="3">
        <v>5.82</v>
      </c>
      <c r="K120" s="4">
        <v>35.325846938472061</v>
      </c>
      <c r="L120" s="4">
        <v>105.51584693847207</v>
      </c>
      <c r="M120" s="4">
        <v>17.165033233546449</v>
      </c>
      <c r="N120" s="3">
        <v>1</v>
      </c>
      <c r="O120" s="3">
        <v>0</v>
      </c>
    </row>
    <row r="121" spans="1:15" x14ac:dyDescent="0.2">
      <c r="A121" s="3">
        <v>115</v>
      </c>
      <c r="B121" s="3" t="s">
        <v>29</v>
      </c>
      <c r="C121" s="3">
        <v>17</v>
      </c>
      <c r="D121" s="3">
        <v>1703</v>
      </c>
      <c r="E121" s="3" t="s">
        <v>23</v>
      </c>
      <c r="F121" s="3">
        <v>57.16</v>
      </c>
      <c r="G121" s="3">
        <v>6.39</v>
      </c>
      <c r="H121" s="3">
        <v>2.62</v>
      </c>
      <c r="I121" s="3">
        <v>66.17</v>
      </c>
      <c r="J121" s="3">
        <v>5.62</v>
      </c>
      <c r="K121" s="4">
        <v>35.325846938472061</v>
      </c>
      <c r="L121" s="4">
        <v>107.11584693847206</v>
      </c>
      <c r="M121" s="4">
        <v>17.425316915766135</v>
      </c>
      <c r="N121" s="3">
        <v>1</v>
      </c>
      <c r="O121" s="3">
        <v>0</v>
      </c>
    </row>
    <row r="122" spans="1:15" x14ac:dyDescent="0.2">
      <c r="A122" s="3">
        <v>116</v>
      </c>
      <c r="B122" s="3" t="s">
        <v>29</v>
      </c>
      <c r="C122" s="3">
        <v>17</v>
      </c>
      <c r="D122" s="3">
        <v>1704</v>
      </c>
      <c r="E122" s="3" t="s">
        <v>24</v>
      </c>
      <c r="F122" s="3">
        <v>74.41</v>
      </c>
      <c r="G122" s="3">
        <v>10.65</v>
      </c>
      <c r="H122" s="3">
        <v>2.62</v>
      </c>
      <c r="I122" s="3">
        <v>87.68</v>
      </c>
      <c r="J122" s="3">
        <v>7.37</v>
      </c>
      <c r="K122" s="4">
        <v>35.325846938472061</v>
      </c>
      <c r="L122" s="4">
        <v>130.37584693847208</v>
      </c>
      <c r="M122" s="4">
        <v>21.209190946034827</v>
      </c>
      <c r="N122" s="3">
        <v>1</v>
      </c>
      <c r="O122" s="3">
        <v>0</v>
      </c>
    </row>
    <row r="123" spans="1:15" x14ac:dyDescent="0.2">
      <c r="A123" s="3">
        <v>117</v>
      </c>
      <c r="B123" s="3" t="s">
        <v>29</v>
      </c>
      <c r="C123" s="3">
        <v>17</v>
      </c>
      <c r="D123" s="3">
        <v>1705</v>
      </c>
      <c r="E123" s="3" t="s">
        <v>24</v>
      </c>
      <c r="F123" s="3">
        <v>77.75</v>
      </c>
      <c r="G123" s="3">
        <v>7.8499999999999988</v>
      </c>
      <c r="H123" s="3">
        <v>3.22</v>
      </c>
      <c r="I123" s="3">
        <v>88.82</v>
      </c>
      <c r="J123" s="3">
        <v>10.61</v>
      </c>
      <c r="K123" s="4">
        <v>35.325846938472061</v>
      </c>
      <c r="L123" s="4">
        <v>134.75584693847205</v>
      </c>
      <c r="M123" s="4">
        <v>21.921717526111212</v>
      </c>
      <c r="N123" s="3">
        <v>1</v>
      </c>
      <c r="O123" s="3">
        <v>0</v>
      </c>
    </row>
    <row r="124" spans="1:15" x14ac:dyDescent="0.2">
      <c r="A124" s="3">
        <v>118</v>
      </c>
      <c r="B124" s="3" t="s">
        <v>29</v>
      </c>
      <c r="C124" s="3">
        <v>17</v>
      </c>
      <c r="D124" s="3">
        <v>1706</v>
      </c>
      <c r="E124" s="3" t="s">
        <v>23</v>
      </c>
      <c r="F124" s="3">
        <v>55.11</v>
      </c>
      <c r="G124" s="3">
        <v>5.81</v>
      </c>
      <c r="H124" s="3">
        <v>2.62</v>
      </c>
      <c r="I124" s="3">
        <v>63.54</v>
      </c>
      <c r="J124" s="3">
        <v>5.78</v>
      </c>
      <c r="K124" s="4">
        <v>35.325846938472061</v>
      </c>
      <c r="L124" s="4">
        <v>104.64584693847206</v>
      </c>
      <c r="M124" s="4">
        <v>17.023503981339495</v>
      </c>
      <c r="N124" s="3">
        <v>1</v>
      </c>
      <c r="O124" s="3">
        <v>0</v>
      </c>
    </row>
    <row r="125" spans="1:15" x14ac:dyDescent="0.2">
      <c r="A125" s="3">
        <v>119</v>
      </c>
      <c r="B125" s="3" t="s">
        <v>29</v>
      </c>
      <c r="C125" s="3">
        <v>17</v>
      </c>
      <c r="D125" s="3">
        <v>1707</v>
      </c>
      <c r="E125" s="3" t="s">
        <v>23</v>
      </c>
      <c r="F125" s="3">
        <v>57.17</v>
      </c>
      <c r="G125" s="3">
        <v>5.55</v>
      </c>
      <c r="H125" s="3">
        <v>2.62</v>
      </c>
      <c r="I125" s="3">
        <v>65.34</v>
      </c>
      <c r="J125" s="3">
        <v>5.64</v>
      </c>
      <c r="K125" s="4">
        <v>35.325846938472061</v>
      </c>
      <c r="L125" s="4">
        <v>106.30584693847206</v>
      </c>
      <c r="M125" s="4">
        <v>17.293548301642417</v>
      </c>
      <c r="N125" s="3">
        <v>1</v>
      </c>
      <c r="O125" s="3">
        <v>0</v>
      </c>
    </row>
    <row r="126" spans="1:15" x14ac:dyDescent="0.2">
      <c r="A126" s="3">
        <v>120</v>
      </c>
      <c r="B126" s="3" t="s">
        <v>29</v>
      </c>
      <c r="C126" s="3">
        <v>18</v>
      </c>
      <c r="D126" s="3">
        <v>1801</v>
      </c>
      <c r="E126" s="3" t="s">
        <v>23</v>
      </c>
      <c r="F126" s="3">
        <v>57.15</v>
      </c>
      <c r="G126" s="3">
        <v>6.39</v>
      </c>
      <c r="H126" s="3">
        <v>2.62</v>
      </c>
      <c r="I126" s="3">
        <v>66.16</v>
      </c>
      <c r="J126" s="3">
        <v>5.67</v>
      </c>
      <c r="K126" s="4">
        <v>35.325846938472061</v>
      </c>
      <c r="L126" s="4">
        <v>107.15584693847205</v>
      </c>
      <c r="M126" s="4">
        <v>17.431824007821625</v>
      </c>
      <c r="N126" s="3">
        <v>1</v>
      </c>
      <c r="O126" s="3">
        <v>0</v>
      </c>
    </row>
    <row r="127" spans="1:15" x14ac:dyDescent="0.2">
      <c r="A127" s="3">
        <v>121</v>
      </c>
      <c r="B127" s="3" t="s">
        <v>29</v>
      </c>
      <c r="C127" s="3">
        <v>18</v>
      </c>
      <c r="D127" s="3">
        <v>1802</v>
      </c>
      <c r="E127" s="3" t="s">
        <v>23</v>
      </c>
      <c r="F127" s="3">
        <v>55.18</v>
      </c>
      <c r="G127" s="3">
        <v>6.57</v>
      </c>
      <c r="H127" s="3">
        <v>2.62</v>
      </c>
      <c r="I127" s="3">
        <v>64.37</v>
      </c>
      <c r="J127" s="3">
        <v>5.82</v>
      </c>
      <c r="K127" s="4">
        <v>35.325846938472061</v>
      </c>
      <c r="L127" s="4">
        <v>105.51584693847207</v>
      </c>
      <c r="M127" s="4">
        <v>17.165033233546449</v>
      </c>
      <c r="N127" s="3">
        <v>1</v>
      </c>
      <c r="O127" s="3">
        <v>0</v>
      </c>
    </row>
    <row r="128" spans="1:15" x14ac:dyDescent="0.2">
      <c r="A128" s="3">
        <v>122</v>
      </c>
      <c r="B128" s="3" t="s">
        <v>29</v>
      </c>
      <c r="C128" s="3">
        <v>18</v>
      </c>
      <c r="D128" s="3">
        <v>1803</v>
      </c>
      <c r="E128" s="3" t="s">
        <v>23</v>
      </c>
      <c r="F128" s="3">
        <v>57.16</v>
      </c>
      <c r="G128" s="3">
        <v>6.39</v>
      </c>
      <c r="H128" s="3">
        <v>2.62</v>
      </c>
      <c r="I128" s="3">
        <v>66.17</v>
      </c>
      <c r="J128" s="3">
        <v>5.62</v>
      </c>
      <c r="K128" s="4">
        <v>35.325846938472061</v>
      </c>
      <c r="L128" s="4">
        <v>107.11584693847206</v>
      </c>
      <c r="M128" s="4">
        <v>17.425316915766135</v>
      </c>
      <c r="N128" s="3">
        <v>1</v>
      </c>
      <c r="O128" s="3">
        <v>0</v>
      </c>
    </row>
    <row r="129" spans="1:15" x14ac:dyDescent="0.2">
      <c r="A129" s="3">
        <v>123</v>
      </c>
      <c r="B129" s="3" t="s">
        <v>29</v>
      </c>
      <c r="C129" s="3">
        <v>18</v>
      </c>
      <c r="D129" s="3">
        <v>1804</v>
      </c>
      <c r="E129" s="3" t="s">
        <v>24</v>
      </c>
      <c r="F129" s="3">
        <v>74.41</v>
      </c>
      <c r="G129" s="3">
        <v>10.65</v>
      </c>
      <c r="H129" s="3">
        <v>2.62</v>
      </c>
      <c r="I129" s="3">
        <v>87.68</v>
      </c>
      <c r="J129" s="3">
        <v>7.37</v>
      </c>
      <c r="K129" s="4">
        <v>35.325846938472061</v>
      </c>
      <c r="L129" s="4">
        <v>130.37584693847208</v>
      </c>
      <c r="M129" s="4">
        <v>21.209190946034827</v>
      </c>
      <c r="N129" s="3">
        <v>1</v>
      </c>
      <c r="O129" s="3">
        <v>0</v>
      </c>
    </row>
    <row r="130" spans="1:15" x14ac:dyDescent="0.2">
      <c r="A130" s="3">
        <v>124</v>
      </c>
      <c r="B130" s="3" t="s">
        <v>29</v>
      </c>
      <c r="C130" s="3">
        <v>18</v>
      </c>
      <c r="D130" s="3">
        <v>1805</v>
      </c>
      <c r="E130" s="3" t="s">
        <v>24</v>
      </c>
      <c r="F130" s="3">
        <v>77.75</v>
      </c>
      <c r="G130" s="3">
        <v>7.8499999999999988</v>
      </c>
      <c r="H130" s="3">
        <v>3.22</v>
      </c>
      <c r="I130" s="3">
        <v>88.82</v>
      </c>
      <c r="J130" s="3">
        <v>10.61</v>
      </c>
      <c r="K130" s="4">
        <v>35.325846938472061</v>
      </c>
      <c r="L130" s="4">
        <v>134.75584693847205</v>
      </c>
      <c r="M130" s="4">
        <v>21.921717526111212</v>
      </c>
      <c r="N130" s="3">
        <v>1</v>
      </c>
      <c r="O130" s="3">
        <v>0</v>
      </c>
    </row>
    <row r="131" spans="1:15" x14ac:dyDescent="0.2">
      <c r="A131" s="3">
        <v>125</v>
      </c>
      <c r="B131" s="3" t="s">
        <v>29</v>
      </c>
      <c r="C131" s="3">
        <v>18</v>
      </c>
      <c r="D131" s="3">
        <v>1806</v>
      </c>
      <c r="E131" s="3" t="s">
        <v>23</v>
      </c>
      <c r="F131" s="3">
        <v>55.11</v>
      </c>
      <c r="G131" s="3">
        <v>5.81</v>
      </c>
      <c r="H131" s="3">
        <v>2.62</v>
      </c>
      <c r="I131" s="3">
        <v>63.54</v>
      </c>
      <c r="J131" s="3">
        <v>5.78</v>
      </c>
      <c r="K131" s="4">
        <v>35.325846938472061</v>
      </c>
      <c r="L131" s="4">
        <v>104.64584693847206</v>
      </c>
      <c r="M131" s="4">
        <v>17.023503981339495</v>
      </c>
      <c r="N131" s="3">
        <v>1</v>
      </c>
      <c r="O131" s="3">
        <v>0</v>
      </c>
    </row>
    <row r="132" spans="1:15" x14ac:dyDescent="0.2">
      <c r="A132" s="3">
        <v>126</v>
      </c>
      <c r="B132" s="3" t="s">
        <v>29</v>
      </c>
      <c r="C132" s="3">
        <v>18</v>
      </c>
      <c r="D132" s="3">
        <v>1807</v>
      </c>
      <c r="E132" s="3" t="s">
        <v>23</v>
      </c>
      <c r="F132" s="3">
        <v>57.17</v>
      </c>
      <c r="G132" s="3">
        <v>5.55</v>
      </c>
      <c r="H132" s="3">
        <v>2.62</v>
      </c>
      <c r="I132" s="3">
        <v>65.34</v>
      </c>
      <c r="J132" s="3">
        <v>5.64</v>
      </c>
      <c r="K132" s="4">
        <v>35.325846938472061</v>
      </c>
      <c r="L132" s="4">
        <v>106.30584693847206</v>
      </c>
      <c r="M132" s="4">
        <v>17.293548301642417</v>
      </c>
      <c r="N132" s="3">
        <v>1</v>
      </c>
      <c r="O132" s="3">
        <v>0</v>
      </c>
    </row>
    <row r="133" spans="1:15" x14ac:dyDescent="0.2">
      <c r="A133" s="3">
        <v>127</v>
      </c>
      <c r="B133" s="3" t="s">
        <v>29</v>
      </c>
      <c r="C133" s="3">
        <v>19</v>
      </c>
      <c r="D133" s="3">
        <v>1901</v>
      </c>
      <c r="E133" s="3" t="s">
        <v>23</v>
      </c>
      <c r="F133" s="3">
        <v>57.15</v>
      </c>
      <c r="G133" s="3">
        <v>6.39</v>
      </c>
      <c r="H133" s="3">
        <v>2.62</v>
      </c>
      <c r="I133" s="3">
        <v>66.16</v>
      </c>
      <c r="J133" s="3">
        <v>5.67</v>
      </c>
      <c r="K133" s="4">
        <v>35.325846938472061</v>
      </c>
      <c r="L133" s="4">
        <v>107.15584693847205</v>
      </c>
      <c r="M133" s="4">
        <v>17.431824007821625</v>
      </c>
      <c r="N133" s="3">
        <v>1</v>
      </c>
      <c r="O133" s="3">
        <v>0</v>
      </c>
    </row>
    <row r="134" spans="1:15" x14ac:dyDescent="0.2">
      <c r="A134" s="3">
        <v>128</v>
      </c>
      <c r="B134" s="3" t="s">
        <v>29</v>
      </c>
      <c r="C134" s="3">
        <v>19</v>
      </c>
      <c r="D134" s="3">
        <v>1902</v>
      </c>
      <c r="E134" s="3" t="s">
        <v>23</v>
      </c>
      <c r="F134" s="3">
        <v>55.18</v>
      </c>
      <c r="G134" s="3">
        <v>6.57</v>
      </c>
      <c r="H134" s="3">
        <v>2.62</v>
      </c>
      <c r="I134" s="3">
        <v>64.37</v>
      </c>
      <c r="J134" s="3">
        <v>5.82</v>
      </c>
      <c r="K134" s="4">
        <v>35.325846938472061</v>
      </c>
      <c r="L134" s="4">
        <v>105.51584693847207</v>
      </c>
      <c r="M134" s="4">
        <v>17.165033233546449</v>
      </c>
      <c r="N134" s="3">
        <v>1</v>
      </c>
      <c r="O134" s="3">
        <v>0</v>
      </c>
    </row>
    <row r="135" spans="1:15" x14ac:dyDescent="0.2">
      <c r="A135" s="3">
        <v>129</v>
      </c>
      <c r="B135" s="3" t="s">
        <v>29</v>
      </c>
      <c r="C135" s="3">
        <v>19</v>
      </c>
      <c r="D135" s="3">
        <v>1903</v>
      </c>
      <c r="E135" s="3" t="s">
        <v>23</v>
      </c>
      <c r="F135" s="3">
        <v>57.16</v>
      </c>
      <c r="G135" s="3">
        <v>6.39</v>
      </c>
      <c r="H135" s="3">
        <v>2.62</v>
      </c>
      <c r="I135" s="3">
        <v>66.17</v>
      </c>
      <c r="J135" s="3">
        <v>5.62</v>
      </c>
      <c r="K135" s="4">
        <v>35.325846938472061</v>
      </c>
      <c r="L135" s="4">
        <v>107.11584693847206</v>
      </c>
      <c r="M135" s="4">
        <v>17.425316915766135</v>
      </c>
      <c r="N135" s="3">
        <v>1</v>
      </c>
      <c r="O135" s="3">
        <v>0</v>
      </c>
    </row>
    <row r="136" spans="1:15" x14ac:dyDescent="0.2">
      <c r="A136" s="3">
        <v>130</v>
      </c>
      <c r="B136" s="3" t="s">
        <v>29</v>
      </c>
      <c r="C136" s="3">
        <v>19</v>
      </c>
      <c r="D136" s="3">
        <v>1904</v>
      </c>
      <c r="E136" s="3" t="s">
        <v>24</v>
      </c>
      <c r="F136" s="3">
        <v>74.41</v>
      </c>
      <c r="G136" s="3">
        <v>10.65</v>
      </c>
      <c r="H136" s="3">
        <v>2.62</v>
      </c>
      <c r="I136" s="3">
        <v>87.68</v>
      </c>
      <c r="J136" s="3">
        <v>7.37</v>
      </c>
      <c r="K136" s="4">
        <v>35.325846938472061</v>
      </c>
      <c r="L136" s="4">
        <v>130.37584693847208</v>
      </c>
      <c r="M136" s="4">
        <v>21.209190946034827</v>
      </c>
      <c r="N136" s="3">
        <v>1</v>
      </c>
      <c r="O136" s="3">
        <v>0</v>
      </c>
    </row>
    <row r="137" spans="1:15" x14ac:dyDescent="0.2">
      <c r="A137" s="3">
        <v>131</v>
      </c>
      <c r="B137" s="3" t="s">
        <v>29</v>
      </c>
      <c r="C137" s="3">
        <v>19</v>
      </c>
      <c r="D137" s="3">
        <v>1905</v>
      </c>
      <c r="E137" s="3" t="s">
        <v>24</v>
      </c>
      <c r="F137" s="3">
        <v>77.75</v>
      </c>
      <c r="G137" s="3">
        <v>7.8499999999999988</v>
      </c>
      <c r="H137" s="3">
        <v>3.22</v>
      </c>
      <c r="I137" s="3">
        <v>88.82</v>
      </c>
      <c r="J137" s="3">
        <v>10.61</v>
      </c>
      <c r="K137" s="4">
        <v>35.325846938472061</v>
      </c>
      <c r="L137" s="4">
        <v>134.75584693847205</v>
      </c>
      <c r="M137" s="4">
        <v>21.921717526111212</v>
      </c>
      <c r="N137" s="3">
        <v>1</v>
      </c>
      <c r="O137" s="3">
        <v>0</v>
      </c>
    </row>
    <row r="138" spans="1:15" x14ac:dyDescent="0.2">
      <c r="A138" s="3">
        <v>132</v>
      </c>
      <c r="B138" s="3" t="s">
        <v>29</v>
      </c>
      <c r="C138" s="3">
        <v>19</v>
      </c>
      <c r="D138" s="3">
        <v>1906</v>
      </c>
      <c r="E138" s="3" t="s">
        <v>23</v>
      </c>
      <c r="F138" s="3">
        <v>55.11</v>
      </c>
      <c r="G138" s="3">
        <v>5.81</v>
      </c>
      <c r="H138" s="3">
        <v>2.62</v>
      </c>
      <c r="I138" s="3">
        <v>63.54</v>
      </c>
      <c r="J138" s="3">
        <v>5.78</v>
      </c>
      <c r="K138" s="4">
        <v>35.325846938472061</v>
      </c>
      <c r="L138" s="4">
        <v>104.64584693847206</v>
      </c>
      <c r="M138" s="4">
        <v>17.023503981339495</v>
      </c>
      <c r="N138" s="3">
        <v>1</v>
      </c>
      <c r="O138" s="3">
        <v>0</v>
      </c>
    </row>
    <row r="139" spans="1:15" x14ac:dyDescent="0.2">
      <c r="A139" s="3">
        <v>133</v>
      </c>
      <c r="B139" s="3" t="s">
        <v>29</v>
      </c>
      <c r="C139" s="3">
        <v>19</v>
      </c>
      <c r="D139" s="3">
        <v>1907</v>
      </c>
      <c r="E139" s="3" t="s">
        <v>23</v>
      </c>
      <c r="F139" s="3">
        <v>57.17</v>
      </c>
      <c r="G139" s="3">
        <v>5.55</v>
      </c>
      <c r="H139" s="3">
        <v>2.62</v>
      </c>
      <c r="I139" s="3">
        <v>65.34</v>
      </c>
      <c r="J139" s="3">
        <v>5.64</v>
      </c>
      <c r="K139" s="4">
        <v>35.325846938472061</v>
      </c>
      <c r="L139" s="4">
        <v>106.30584693847206</v>
      </c>
      <c r="M139" s="4">
        <v>17.293548301642417</v>
      </c>
      <c r="N139" s="3">
        <v>1</v>
      </c>
      <c r="O139" s="3">
        <v>0</v>
      </c>
    </row>
    <row r="140" spans="1:15" x14ac:dyDescent="0.2">
      <c r="A140" s="10"/>
      <c r="B140" s="10"/>
      <c r="C140" s="10"/>
      <c r="D140" s="10"/>
      <c r="E140" s="10"/>
      <c r="F140" s="10"/>
      <c r="G140" s="20"/>
      <c r="H140" s="3"/>
      <c r="I140" s="3"/>
      <c r="J140" s="3"/>
      <c r="K140" s="3"/>
      <c r="L140" s="3"/>
      <c r="M140" s="3"/>
      <c r="N140" s="3"/>
      <c r="O140" s="3"/>
    </row>
    <row r="141" spans="1:15" x14ac:dyDescent="0.2">
      <c r="A141" s="18"/>
      <c r="B141" s="18"/>
      <c r="C141" s="18"/>
      <c r="D141" s="18"/>
      <c r="E141" s="18"/>
      <c r="F141" s="26">
        <f>SUM(F7:F139)</f>
        <v>8166.9199999999928</v>
      </c>
      <c r="G141" s="10">
        <f>SUM(G7:G139)</f>
        <v>927.13999999999919</v>
      </c>
      <c r="H141" s="10">
        <f>SUM(H7:H139)</f>
        <v>356.64000000000055</v>
      </c>
      <c r="I141" s="10">
        <f t="shared" ref="I141:N141" si="0">SUM(I7:I140)</f>
        <v>9450.7000000000025</v>
      </c>
      <c r="J141" s="10">
        <f t="shared" si="0"/>
        <v>873.05999999999983</v>
      </c>
      <c r="K141" s="19">
        <f t="shared" si="0"/>
        <v>4663.0117958782957</v>
      </c>
      <c r="L141" s="10">
        <f t="shared" si="0"/>
        <v>14986.771795878311</v>
      </c>
      <c r="M141" s="19">
        <f t="shared" si="0"/>
        <v>2438.0075922608421</v>
      </c>
      <c r="N141" s="10">
        <f t="shared" si="0"/>
        <v>123</v>
      </c>
      <c r="O141" s="10">
        <v>9</v>
      </c>
    </row>
    <row r="142" spans="1:15" x14ac:dyDescent="0.2">
      <c r="N142" s="21"/>
      <c r="O142" s="1"/>
    </row>
    <row r="143" spans="1:15" x14ac:dyDescent="0.2">
      <c r="J143" s="16"/>
      <c r="M143" s="17"/>
      <c r="N143" s="2" t="s">
        <v>25</v>
      </c>
      <c r="O143" s="2">
        <v>132</v>
      </c>
    </row>
    <row r="145" spans="11:11" x14ac:dyDescent="0.2">
      <c r="K145" s="32"/>
    </row>
  </sheetData>
  <mergeCells count="3">
    <mergeCell ref="A2:O3"/>
    <mergeCell ref="N4:O4"/>
    <mergeCell ref="A1:O1"/>
  </mergeCells>
  <pageMargins left="0.7" right="0.7" top="0.75" bottom="0.75" header="0.3" footer="0.3"/>
  <pageSetup paperSize="9" scale="4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50"/>
  <sheetViews>
    <sheetView view="pageBreakPreview" topLeftCell="A438" zoomScaleNormal="70" zoomScaleSheetLayoutView="100" workbookViewId="0">
      <selection activeCell="J461" sqref="J461"/>
    </sheetView>
  </sheetViews>
  <sheetFormatPr baseColWidth="10" defaultColWidth="8.83203125" defaultRowHeight="15" x14ac:dyDescent="0.2"/>
  <cols>
    <col min="1" max="1" width="8.1640625" customWidth="1"/>
    <col min="5" max="5" width="12.5" customWidth="1"/>
    <col min="6" max="6" width="19" customWidth="1"/>
    <col min="7" max="7" width="12.5" customWidth="1"/>
    <col min="8" max="8" width="25.33203125" customWidth="1"/>
    <col min="9" max="9" width="14.6640625" customWidth="1"/>
    <col min="10" max="10" width="18.1640625" bestFit="1" customWidth="1"/>
    <col min="11" max="11" width="16.6640625" customWidth="1"/>
    <col min="12" max="12" width="17.5" customWidth="1"/>
    <col min="13" max="13" width="17.1640625" bestFit="1" customWidth="1"/>
    <col min="14" max="14" width="12.5" customWidth="1"/>
    <col min="15" max="15" width="11" customWidth="1"/>
  </cols>
  <sheetData>
    <row r="1" spans="1:15" ht="21" customHeight="1" thickBot="1" x14ac:dyDescent="0.25">
      <c r="A1" s="223" t="s">
        <v>32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</row>
    <row r="2" spans="1:15" ht="15" customHeight="1" x14ac:dyDescent="0.2">
      <c r="A2" s="209" t="s">
        <v>87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</row>
    <row r="3" spans="1:15" ht="10.5" customHeight="1" x14ac:dyDescent="0.2">
      <c r="A3" s="212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4"/>
    </row>
    <row r="4" spans="1:15" ht="20.25" hidden="1" customHeight="1" x14ac:dyDescent="0.2">
      <c r="A4" s="212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4"/>
    </row>
    <row r="5" spans="1:15" ht="20.25" customHeight="1" thickBot="1" x14ac:dyDescent="0.25">
      <c r="A5" s="215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7"/>
    </row>
    <row r="6" spans="1:15" ht="81.75" customHeight="1" x14ac:dyDescent="0.2">
      <c r="A6" s="118" t="s">
        <v>1</v>
      </c>
      <c r="B6" s="118" t="s">
        <v>2</v>
      </c>
      <c r="C6" s="118" t="s">
        <v>3</v>
      </c>
      <c r="D6" s="118" t="s">
        <v>5</v>
      </c>
      <c r="E6" s="119" t="s">
        <v>75</v>
      </c>
      <c r="F6" s="119" t="s">
        <v>74</v>
      </c>
      <c r="G6" s="119" t="s">
        <v>84</v>
      </c>
      <c r="H6" s="119" t="s">
        <v>86</v>
      </c>
      <c r="I6" s="119" t="s">
        <v>78</v>
      </c>
      <c r="J6" s="119" t="s">
        <v>85</v>
      </c>
      <c r="K6" s="119" t="s">
        <v>80</v>
      </c>
      <c r="L6" s="119" t="s">
        <v>81</v>
      </c>
      <c r="M6" s="106" t="s">
        <v>82</v>
      </c>
      <c r="N6" s="218" t="s">
        <v>83</v>
      </c>
      <c r="O6" s="218"/>
    </row>
    <row r="7" spans="1:15" ht="19.5" customHeight="1" x14ac:dyDescent="0.2">
      <c r="A7" s="118"/>
      <c r="B7" s="118"/>
      <c r="C7" s="118"/>
      <c r="D7" s="118"/>
      <c r="E7" s="119"/>
      <c r="F7" s="119"/>
      <c r="G7" s="119"/>
      <c r="H7" s="119"/>
      <c r="I7" s="119"/>
      <c r="J7" s="119"/>
      <c r="K7" s="119"/>
      <c r="L7" s="119"/>
      <c r="M7" s="106"/>
      <c r="N7" s="119" t="s">
        <v>16</v>
      </c>
      <c r="O7" s="119" t="s">
        <v>17</v>
      </c>
    </row>
    <row r="8" spans="1:15" ht="17" x14ac:dyDescent="0.2">
      <c r="A8" s="120">
        <v>1</v>
      </c>
      <c r="B8" s="121" t="s">
        <v>31</v>
      </c>
      <c r="C8" s="121">
        <v>1</v>
      </c>
      <c r="D8" s="121" t="s">
        <v>24</v>
      </c>
      <c r="E8" s="121">
        <v>101</v>
      </c>
      <c r="F8" s="121">
        <v>92.2</v>
      </c>
      <c r="G8" s="121">
        <f>5.78+1.74</f>
        <v>7.5200000000000005</v>
      </c>
      <c r="H8" s="121">
        <v>4.1399999999999997</v>
      </c>
      <c r="I8" s="110">
        <v>8.2000000000000028</v>
      </c>
      <c r="J8" s="110">
        <f>F8+G8+H8+I8</f>
        <v>112.06</v>
      </c>
      <c r="K8" s="110">
        <f t="shared" ref="K8:K39" si="0">J8/J$121*4285.09</f>
        <v>38.786863277100878</v>
      </c>
      <c r="L8" s="116">
        <f>J8+K8</f>
        <v>150.84686327710088</v>
      </c>
      <c r="M8" s="116">
        <f t="shared" ref="M8:M39" si="1">J8/J$121*2711.06</f>
        <v>24.539394401521811</v>
      </c>
      <c r="N8" s="116">
        <v>1</v>
      </c>
      <c r="O8" s="116">
        <v>0</v>
      </c>
    </row>
    <row r="9" spans="1:15" ht="17" x14ac:dyDescent="0.2">
      <c r="A9" s="120">
        <v>2</v>
      </c>
      <c r="B9" s="121" t="s">
        <v>31</v>
      </c>
      <c r="C9" s="121">
        <v>1</v>
      </c>
      <c r="D9" s="121" t="s">
        <v>24</v>
      </c>
      <c r="E9" s="121">
        <v>102</v>
      </c>
      <c r="F9" s="121">
        <v>87.84</v>
      </c>
      <c r="G9" s="121">
        <f>5.17+1.37+1.38</f>
        <v>7.92</v>
      </c>
      <c r="H9" s="121">
        <v>3.04</v>
      </c>
      <c r="I9" s="110">
        <v>8.5499999999999829</v>
      </c>
      <c r="J9" s="110">
        <f t="shared" ref="J9:J71" si="2">F9+G9+H9+I9</f>
        <v>107.35</v>
      </c>
      <c r="K9" s="110">
        <f t="shared" si="0"/>
        <v>37.156610501488295</v>
      </c>
      <c r="L9" s="116">
        <f t="shared" ref="L9:L71" si="3">J9+K9</f>
        <v>144.5066105014883</v>
      </c>
      <c r="M9" s="116">
        <f t="shared" si="1"/>
        <v>23.50797777086709</v>
      </c>
      <c r="N9" s="116">
        <v>1</v>
      </c>
      <c r="O9" s="116">
        <v>0</v>
      </c>
    </row>
    <row r="10" spans="1:15" ht="17" x14ac:dyDescent="0.2">
      <c r="A10" s="120">
        <v>3</v>
      </c>
      <c r="B10" s="121" t="s">
        <v>31</v>
      </c>
      <c r="C10" s="121">
        <v>1</v>
      </c>
      <c r="D10" s="121" t="s">
        <v>24</v>
      </c>
      <c r="E10" s="121">
        <v>103</v>
      </c>
      <c r="F10" s="121">
        <v>87.84</v>
      </c>
      <c r="G10" s="121">
        <f>5.17+1.38+1.37</f>
        <v>7.92</v>
      </c>
      <c r="H10" s="121">
        <v>3.04</v>
      </c>
      <c r="I10" s="110">
        <v>8.5799999999999841</v>
      </c>
      <c r="J10" s="110">
        <f t="shared" si="2"/>
        <v>107.38</v>
      </c>
      <c r="K10" s="110">
        <f t="shared" si="0"/>
        <v>37.166994277129142</v>
      </c>
      <c r="L10" s="116">
        <f t="shared" si="3"/>
        <v>144.54699427712913</v>
      </c>
      <c r="M10" s="116">
        <f t="shared" si="1"/>
        <v>23.514547303546422</v>
      </c>
      <c r="N10" s="116">
        <v>0</v>
      </c>
      <c r="O10" s="116">
        <v>1</v>
      </c>
    </row>
    <row r="11" spans="1:15" ht="17" x14ac:dyDescent="0.2">
      <c r="A11" s="120">
        <v>4</v>
      </c>
      <c r="B11" s="121" t="s">
        <v>31</v>
      </c>
      <c r="C11" s="121">
        <v>1</v>
      </c>
      <c r="D11" s="121" t="s">
        <v>24</v>
      </c>
      <c r="E11" s="121">
        <v>104</v>
      </c>
      <c r="F11" s="121">
        <v>89.27</v>
      </c>
      <c r="G11" s="121">
        <f>5.19+1.3+1.29</f>
        <v>7.78</v>
      </c>
      <c r="H11" s="121">
        <v>3.05</v>
      </c>
      <c r="I11" s="110">
        <v>8.460000000000008</v>
      </c>
      <c r="J11" s="110">
        <f t="shared" si="2"/>
        <v>108.56</v>
      </c>
      <c r="K11" s="110">
        <f t="shared" si="0"/>
        <v>37.575422785669019</v>
      </c>
      <c r="L11" s="116">
        <f t="shared" si="3"/>
        <v>146.13542278566902</v>
      </c>
      <c r="M11" s="116">
        <f t="shared" si="1"/>
        <v>23.772948922266711</v>
      </c>
      <c r="N11" s="116">
        <v>0</v>
      </c>
      <c r="O11" s="116">
        <v>1</v>
      </c>
    </row>
    <row r="12" spans="1:15" ht="17" x14ac:dyDescent="0.2">
      <c r="A12" s="120">
        <v>5</v>
      </c>
      <c r="B12" s="121" t="s">
        <v>31</v>
      </c>
      <c r="C12" s="121">
        <v>1</v>
      </c>
      <c r="D12" s="121" t="s">
        <v>24</v>
      </c>
      <c r="E12" s="121">
        <v>106</v>
      </c>
      <c r="F12" s="121">
        <v>92.9</v>
      </c>
      <c r="G12" s="121">
        <f>6.08+1.76</f>
        <v>7.84</v>
      </c>
      <c r="H12" s="121">
        <v>4.22</v>
      </c>
      <c r="I12" s="110">
        <v>8.4399999999999977</v>
      </c>
      <c r="J12" s="110">
        <f t="shared" si="2"/>
        <v>113.4</v>
      </c>
      <c r="K12" s="110">
        <f t="shared" si="0"/>
        <v>39.250671922391923</v>
      </c>
      <c r="L12" s="116">
        <f t="shared" si="3"/>
        <v>152.65067192239192</v>
      </c>
      <c r="M12" s="116">
        <f t="shared" si="1"/>
        <v>24.832833527865191</v>
      </c>
      <c r="N12" s="116">
        <v>0</v>
      </c>
      <c r="O12" s="116">
        <v>1</v>
      </c>
    </row>
    <row r="13" spans="1:15" ht="17" x14ac:dyDescent="0.2">
      <c r="A13" s="120">
        <v>6</v>
      </c>
      <c r="B13" s="121" t="s">
        <v>31</v>
      </c>
      <c r="C13" s="121">
        <v>2</v>
      </c>
      <c r="D13" s="121" t="s">
        <v>24</v>
      </c>
      <c r="E13" s="121">
        <v>201</v>
      </c>
      <c r="F13" s="121">
        <v>92.2</v>
      </c>
      <c r="G13" s="121">
        <f>5.78+1.74</f>
        <v>7.5200000000000005</v>
      </c>
      <c r="H13" s="121">
        <v>4.1399999999999997</v>
      </c>
      <c r="I13" s="110">
        <v>8.1999999999999993</v>
      </c>
      <c r="J13" s="110">
        <f t="shared" si="2"/>
        <v>112.06</v>
      </c>
      <c r="K13" s="110">
        <f t="shared" si="0"/>
        <v>38.786863277100878</v>
      </c>
      <c r="L13" s="116">
        <f t="shared" si="3"/>
        <v>150.84686327710088</v>
      </c>
      <c r="M13" s="116">
        <f t="shared" si="1"/>
        <v>24.539394401521811</v>
      </c>
      <c r="N13" s="116">
        <v>0</v>
      </c>
      <c r="O13" s="116">
        <v>1</v>
      </c>
    </row>
    <row r="14" spans="1:15" ht="17" x14ac:dyDescent="0.2">
      <c r="A14" s="120">
        <v>7</v>
      </c>
      <c r="B14" s="121" t="s">
        <v>31</v>
      </c>
      <c r="C14" s="121">
        <v>2</v>
      </c>
      <c r="D14" s="121" t="s">
        <v>24</v>
      </c>
      <c r="E14" s="121">
        <v>202</v>
      </c>
      <c r="F14" s="121">
        <v>87.84</v>
      </c>
      <c r="G14" s="121">
        <f>5.17+1.37+1.38</f>
        <v>7.92</v>
      </c>
      <c r="H14" s="121">
        <v>3.04</v>
      </c>
      <c r="I14" s="110">
        <v>8.5500000000000007</v>
      </c>
      <c r="J14" s="110">
        <f t="shared" si="2"/>
        <v>107.35000000000001</v>
      </c>
      <c r="K14" s="110">
        <f t="shared" si="0"/>
        <v>37.156610501488302</v>
      </c>
      <c r="L14" s="116">
        <f t="shared" si="3"/>
        <v>144.5066105014883</v>
      </c>
      <c r="M14" s="116">
        <f t="shared" si="1"/>
        <v>23.507977770867093</v>
      </c>
      <c r="N14" s="116">
        <v>1</v>
      </c>
      <c r="O14" s="116">
        <v>0</v>
      </c>
    </row>
    <row r="15" spans="1:15" ht="17" x14ac:dyDescent="0.2">
      <c r="A15" s="120">
        <v>8</v>
      </c>
      <c r="B15" s="121" t="s">
        <v>31</v>
      </c>
      <c r="C15" s="121">
        <v>2</v>
      </c>
      <c r="D15" s="121" t="s">
        <v>24</v>
      </c>
      <c r="E15" s="121">
        <v>203</v>
      </c>
      <c r="F15" s="121">
        <v>87.84</v>
      </c>
      <c r="G15" s="121">
        <f>5.17+1.38+1.37</f>
        <v>7.92</v>
      </c>
      <c r="H15" s="121">
        <v>3.04</v>
      </c>
      <c r="I15" s="110">
        <v>8.58</v>
      </c>
      <c r="J15" s="110">
        <f t="shared" si="2"/>
        <v>107.38000000000001</v>
      </c>
      <c r="K15" s="110">
        <f t="shared" si="0"/>
        <v>37.166994277129142</v>
      </c>
      <c r="L15" s="116">
        <f t="shared" si="3"/>
        <v>144.54699427712916</v>
      </c>
      <c r="M15" s="116">
        <f t="shared" si="1"/>
        <v>23.514547303546422</v>
      </c>
      <c r="N15" s="116">
        <v>0</v>
      </c>
      <c r="O15" s="116">
        <v>1</v>
      </c>
    </row>
    <row r="16" spans="1:15" ht="17" x14ac:dyDescent="0.2">
      <c r="A16" s="120">
        <v>9</v>
      </c>
      <c r="B16" s="121" t="s">
        <v>31</v>
      </c>
      <c r="C16" s="121">
        <v>2</v>
      </c>
      <c r="D16" s="121" t="s">
        <v>24</v>
      </c>
      <c r="E16" s="121">
        <v>204</v>
      </c>
      <c r="F16" s="121">
        <v>89.27</v>
      </c>
      <c r="G16" s="121">
        <f>5.19+1.3+1.29</f>
        <v>7.78</v>
      </c>
      <c r="H16" s="121">
        <v>3.05</v>
      </c>
      <c r="I16" s="110">
        <v>8.4600000000000009</v>
      </c>
      <c r="J16" s="110">
        <f t="shared" si="2"/>
        <v>108.56</v>
      </c>
      <c r="K16" s="110">
        <f t="shared" si="0"/>
        <v>37.575422785669019</v>
      </c>
      <c r="L16" s="116">
        <f t="shared" si="3"/>
        <v>146.13542278566902</v>
      </c>
      <c r="M16" s="116">
        <f t="shared" si="1"/>
        <v>23.772948922266711</v>
      </c>
      <c r="N16" s="116">
        <v>0</v>
      </c>
      <c r="O16" s="116">
        <v>1</v>
      </c>
    </row>
    <row r="17" spans="1:15" ht="17" x14ac:dyDescent="0.2">
      <c r="A17" s="120">
        <v>10</v>
      </c>
      <c r="B17" s="121" t="s">
        <v>31</v>
      </c>
      <c r="C17" s="121">
        <v>2</v>
      </c>
      <c r="D17" s="121" t="s">
        <v>24</v>
      </c>
      <c r="E17" s="121">
        <v>205</v>
      </c>
      <c r="F17" s="121">
        <v>89.27</v>
      </c>
      <c r="G17" s="121">
        <f>5.19+1.3+1.29</f>
        <v>7.78</v>
      </c>
      <c r="H17" s="121">
        <v>3.05</v>
      </c>
      <c r="I17" s="110">
        <v>8.4500000000000028</v>
      </c>
      <c r="J17" s="110">
        <f t="shared" si="2"/>
        <v>108.55</v>
      </c>
      <c r="K17" s="110">
        <f t="shared" si="0"/>
        <v>37.571961527122077</v>
      </c>
      <c r="L17" s="116">
        <f t="shared" si="3"/>
        <v>146.12196152712207</v>
      </c>
      <c r="M17" s="116">
        <f t="shared" si="1"/>
        <v>23.770759078040268</v>
      </c>
      <c r="N17" s="116">
        <v>1</v>
      </c>
      <c r="O17" s="116">
        <v>0</v>
      </c>
    </row>
    <row r="18" spans="1:15" ht="17" x14ac:dyDescent="0.2">
      <c r="A18" s="120">
        <v>11</v>
      </c>
      <c r="B18" s="121" t="s">
        <v>31</v>
      </c>
      <c r="C18" s="121">
        <v>2</v>
      </c>
      <c r="D18" s="121" t="s">
        <v>24</v>
      </c>
      <c r="E18" s="121">
        <v>206</v>
      </c>
      <c r="F18" s="121">
        <v>92.9</v>
      </c>
      <c r="G18" s="121">
        <f>6.08+1.76</f>
        <v>7.84</v>
      </c>
      <c r="H18" s="121">
        <v>4.22</v>
      </c>
      <c r="I18" s="110">
        <v>8.44</v>
      </c>
      <c r="J18" s="110">
        <f t="shared" si="2"/>
        <v>113.4</v>
      </c>
      <c r="K18" s="110">
        <f t="shared" si="0"/>
        <v>39.250671922391923</v>
      </c>
      <c r="L18" s="116">
        <f t="shared" si="3"/>
        <v>152.65067192239192</v>
      </c>
      <c r="M18" s="116">
        <f t="shared" si="1"/>
        <v>24.832833527865191</v>
      </c>
      <c r="N18" s="116">
        <v>1</v>
      </c>
      <c r="O18" s="116">
        <v>0</v>
      </c>
    </row>
    <row r="19" spans="1:15" ht="17" x14ac:dyDescent="0.2">
      <c r="A19" s="120">
        <v>12</v>
      </c>
      <c r="B19" s="121" t="s">
        <v>31</v>
      </c>
      <c r="C19" s="121">
        <v>3</v>
      </c>
      <c r="D19" s="121" t="s">
        <v>24</v>
      </c>
      <c r="E19" s="121">
        <v>301</v>
      </c>
      <c r="F19" s="121">
        <v>92.2</v>
      </c>
      <c r="G19" s="121">
        <f>5.78+1.74</f>
        <v>7.5200000000000005</v>
      </c>
      <c r="H19" s="121">
        <v>4.1399999999999997</v>
      </c>
      <c r="I19" s="110">
        <v>8.1999999999999993</v>
      </c>
      <c r="J19" s="110">
        <f t="shared" si="2"/>
        <v>112.06</v>
      </c>
      <c r="K19" s="110">
        <f t="shared" si="0"/>
        <v>38.786863277100878</v>
      </c>
      <c r="L19" s="116">
        <f t="shared" si="3"/>
        <v>150.84686327710088</v>
      </c>
      <c r="M19" s="116">
        <f t="shared" si="1"/>
        <v>24.539394401521811</v>
      </c>
      <c r="N19" s="116">
        <v>1</v>
      </c>
      <c r="O19" s="116">
        <v>0</v>
      </c>
    </row>
    <row r="20" spans="1:15" ht="17" x14ac:dyDescent="0.2">
      <c r="A20" s="120">
        <v>13</v>
      </c>
      <c r="B20" s="121" t="s">
        <v>31</v>
      </c>
      <c r="C20" s="121">
        <v>3</v>
      </c>
      <c r="D20" s="121" t="s">
        <v>24</v>
      </c>
      <c r="E20" s="121">
        <v>302</v>
      </c>
      <c r="F20" s="121">
        <v>87.84</v>
      </c>
      <c r="G20" s="121">
        <f>5.17+1.37+1.38</f>
        <v>7.92</v>
      </c>
      <c r="H20" s="121">
        <v>3.04</v>
      </c>
      <c r="I20" s="110">
        <v>8.5500000000000007</v>
      </c>
      <c r="J20" s="110">
        <f t="shared" si="2"/>
        <v>107.35000000000001</v>
      </c>
      <c r="K20" s="110">
        <f t="shared" si="0"/>
        <v>37.156610501488302</v>
      </c>
      <c r="L20" s="116">
        <f t="shared" si="3"/>
        <v>144.5066105014883</v>
      </c>
      <c r="M20" s="116">
        <f t="shared" si="1"/>
        <v>23.507977770867093</v>
      </c>
      <c r="N20" s="116">
        <v>1</v>
      </c>
      <c r="O20" s="116">
        <v>0</v>
      </c>
    </row>
    <row r="21" spans="1:15" ht="17" x14ac:dyDescent="0.2">
      <c r="A21" s="120">
        <v>14</v>
      </c>
      <c r="B21" s="121" t="s">
        <v>31</v>
      </c>
      <c r="C21" s="121">
        <v>3</v>
      </c>
      <c r="D21" s="121" t="s">
        <v>24</v>
      </c>
      <c r="E21" s="121">
        <v>303</v>
      </c>
      <c r="F21" s="121">
        <v>87.84</v>
      </c>
      <c r="G21" s="121">
        <f>5.17+1.38+1.37</f>
        <v>7.92</v>
      </c>
      <c r="H21" s="121">
        <v>3.04</v>
      </c>
      <c r="I21" s="110">
        <v>8.58</v>
      </c>
      <c r="J21" s="110">
        <f t="shared" si="2"/>
        <v>107.38000000000001</v>
      </c>
      <c r="K21" s="110">
        <f t="shared" si="0"/>
        <v>37.166994277129142</v>
      </c>
      <c r="L21" s="116">
        <f t="shared" si="3"/>
        <v>144.54699427712916</v>
      </c>
      <c r="M21" s="116">
        <f t="shared" si="1"/>
        <v>23.514547303546422</v>
      </c>
      <c r="N21" s="116">
        <v>1</v>
      </c>
      <c r="O21" s="116">
        <v>0</v>
      </c>
    </row>
    <row r="22" spans="1:15" ht="17" x14ac:dyDescent="0.2">
      <c r="A22" s="120">
        <v>15</v>
      </c>
      <c r="B22" s="121" t="s">
        <v>31</v>
      </c>
      <c r="C22" s="121">
        <v>3</v>
      </c>
      <c r="D22" s="121" t="s">
        <v>24</v>
      </c>
      <c r="E22" s="121">
        <v>304</v>
      </c>
      <c r="F22" s="121">
        <v>89.27</v>
      </c>
      <c r="G22" s="121">
        <f>5.19+1.3+1.29</f>
        <v>7.78</v>
      </c>
      <c r="H22" s="121">
        <v>3.05</v>
      </c>
      <c r="I22" s="110">
        <v>8.4600000000000009</v>
      </c>
      <c r="J22" s="110">
        <f t="shared" si="2"/>
        <v>108.56</v>
      </c>
      <c r="K22" s="110">
        <f t="shared" si="0"/>
        <v>37.575422785669019</v>
      </c>
      <c r="L22" s="116">
        <f t="shared" si="3"/>
        <v>146.13542278566902</v>
      </c>
      <c r="M22" s="116">
        <f t="shared" si="1"/>
        <v>23.772948922266711</v>
      </c>
      <c r="N22" s="116">
        <v>1</v>
      </c>
      <c r="O22" s="116">
        <v>0</v>
      </c>
    </row>
    <row r="23" spans="1:15" ht="17" x14ac:dyDescent="0.2">
      <c r="A23" s="120">
        <v>16</v>
      </c>
      <c r="B23" s="121" t="s">
        <v>31</v>
      </c>
      <c r="C23" s="121">
        <v>3</v>
      </c>
      <c r="D23" s="121" t="s">
        <v>24</v>
      </c>
      <c r="E23" s="121">
        <v>305</v>
      </c>
      <c r="F23" s="121">
        <v>89.27</v>
      </c>
      <c r="G23" s="121">
        <f>5.19+1.3+1.29</f>
        <v>7.78</v>
      </c>
      <c r="H23" s="121">
        <v>3.05</v>
      </c>
      <c r="I23" s="110">
        <v>8.4499999999999993</v>
      </c>
      <c r="J23" s="110">
        <f t="shared" si="2"/>
        <v>108.55</v>
      </c>
      <c r="K23" s="110">
        <f t="shared" si="0"/>
        <v>37.571961527122077</v>
      </c>
      <c r="L23" s="116">
        <f t="shared" si="3"/>
        <v>146.12196152712207</v>
      </c>
      <c r="M23" s="116">
        <f t="shared" si="1"/>
        <v>23.770759078040268</v>
      </c>
      <c r="N23" s="116">
        <v>1</v>
      </c>
      <c r="O23" s="116">
        <v>0</v>
      </c>
    </row>
    <row r="24" spans="1:15" ht="17" x14ac:dyDescent="0.2">
      <c r="A24" s="120">
        <v>17</v>
      </c>
      <c r="B24" s="121" t="s">
        <v>31</v>
      </c>
      <c r="C24" s="121">
        <v>3</v>
      </c>
      <c r="D24" s="121" t="s">
        <v>24</v>
      </c>
      <c r="E24" s="121">
        <v>306</v>
      </c>
      <c r="F24" s="121">
        <v>92.9</v>
      </c>
      <c r="G24" s="121">
        <f>6.08+1.76</f>
        <v>7.84</v>
      </c>
      <c r="H24" s="121">
        <v>4.22</v>
      </c>
      <c r="I24" s="110">
        <v>8.44</v>
      </c>
      <c r="J24" s="110">
        <f t="shared" si="2"/>
        <v>113.4</v>
      </c>
      <c r="K24" s="110">
        <f t="shared" si="0"/>
        <v>39.250671922391923</v>
      </c>
      <c r="L24" s="116">
        <f t="shared" si="3"/>
        <v>152.65067192239192</v>
      </c>
      <c r="M24" s="116">
        <f t="shared" si="1"/>
        <v>24.832833527865191</v>
      </c>
      <c r="N24" s="116">
        <v>1</v>
      </c>
      <c r="O24" s="116">
        <v>0</v>
      </c>
    </row>
    <row r="25" spans="1:15" ht="17" x14ac:dyDescent="0.2">
      <c r="A25" s="120">
        <v>18</v>
      </c>
      <c r="B25" s="121" t="s">
        <v>31</v>
      </c>
      <c r="C25" s="121">
        <v>4</v>
      </c>
      <c r="D25" s="121" t="s">
        <v>24</v>
      </c>
      <c r="E25" s="121">
        <v>401</v>
      </c>
      <c r="F25" s="121">
        <v>92.2</v>
      </c>
      <c r="G25" s="121">
        <f>5.78+1.74</f>
        <v>7.5200000000000005</v>
      </c>
      <c r="H25" s="121">
        <v>4.1399999999999997</v>
      </c>
      <c r="I25" s="110">
        <v>8.1999999999999993</v>
      </c>
      <c r="J25" s="110">
        <f t="shared" si="2"/>
        <v>112.06</v>
      </c>
      <c r="K25" s="110">
        <f t="shared" si="0"/>
        <v>38.786863277100878</v>
      </c>
      <c r="L25" s="116">
        <f t="shared" si="3"/>
        <v>150.84686327710088</v>
      </c>
      <c r="M25" s="116">
        <f t="shared" si="1"/>
        <v>24.539394401521811</v>
      </c>
      <c r="N25" s="116">
        <v>1</v>
      </c>
      <c r="O25" s="116">
        <v>0</v>
      </c>
    </row>
    <row r="26" spans="1:15" ht="17" x14ac:dyDescent="0.2">
      <c r="A26" s="120">
        <v>19</v>
      </c>
      <c r="B26" s="121" t="s">
        <v>31</v>
      </c>
      <c r="C26" s="121">
        <v>4</v>
      </c>
      <c r="D26" s="121" t="s">
        <v>24</v>
      </c>
      <c r="E26" s="121">
        <v>402</v>
      </c>
      <c r="F26" s="121">
        <v>87.84</v>
      </c>
      <c r="G26" s="121">
        <f>5.17+1.37+1.38</f>
        <v>7.92</v>
      </c>
      <c r="H26" s="121">
        <v>3.04</v>
      </c>
      <c r="I26" s="110">
        <v>8.5500000000000007</v>
      </c>
      <c r="J26" s="110">
        <f t="shared" si="2"/>
        <v>107.35000000000001</v>
      </c>
      <c r="K26" s="110">
        <f t="shared" si="0"/>
        <v>37.156610501488302</v>
      </c>
      <c r="L26" s="116">
        <f t="shared" si="3"/>
        <v>144.5066105014883</v>
      </c>
      <c r="M26" s="116">
        <f t="shared" si="1"/>
        <v>23.507977770867093</v>
      </c>
      <c r="N26" s="116">
        <v>1</v>
      </c>
      <c r="O26" s="116">
        <v>0</v>
      </c>
    </row>
    <row r="27" spans="1:15" ht="17" x14ac:dyDescent="0.2">
      <c r="A27" s="120">
        <v>20</v>
      </c>
      <c r="B27" s="121" t="s">
        <v>31</v>
      </c>
      <c r="C27" s="121">
        <v>4</v>
      </c>
      <c r="D27" s="121" t="s">
        <v>24</v>
      </c>
      <c r="E27" s="121">
        <v>403</v>
      </c>
      <c r="F27" s="121">
        <v>87.84</v>
      </c>
      <c r="G27" s="121">
        <f>5.17+1.38+1.37</f>
        <v>7.92</v>
      </c>
      <c r="H27" s="121">
        <v>3.04</v>
      </c>
      <c r="I27" s="110">
        <v>8.58</v>
      </c>
      <c r="J27" s="110">
        <f t="shared" si="2"/>
        <v>107.38000000000001</v>
      </c>
      <c r="K27" s="110">
        <f t="shared" si="0"/>
        <v>37.166994277129142</v>
      </c>
      <c r="L27" s="116">
        <f t="shared" si="3"/>
        <v>144.54699427712916</v>
      </c>
      <c r="M27" s="116">
        <f t="shared" si="1"/>
        <v>23.514547303546422</v>
      </c>
      <c r="N27" s="116">
        <v>1</v>
      </c>
      <c r="O27" s="116">
        <v>0</v>
      </c>
    </row>
    <row r="28" spans="1:15" ht="17" x14ac:dyDescent="0.2">
      <c r="A28" s="120">
        <v>21</v>
      </c>
      <c r="B28" s="121" t="s">
        <v>31</v>
      </c>
      <c r="C28" s="121">
        <v>4</v>
      </c>
      <c r="D28" s="121" t="s">
        <v>24</v>
      </c>
      <c r="E28" s="121">
        <v>404</v>
      </c>
      <c r="F28" s="121">
        <v>89.27</v>
      </c>
      <c r="G28" s="121">
        <f>5.19+1.3+1.29</f>
        <v>7.78</v>
      </c>
      <c r="H28" s="121">
        <v>3.05</v>
      </c>
      <c r="I28" s="110">
        <v>8.4600000000000009</v>
      </c>
      <c r="J28" s="110">
        <f t="shared" si="2"/>
        <v>108.56</v>
      </c>
      <c r="K28" s="110">
        <f t="shared" si="0"/>
        <v>37.575422785669019</v>
      </c>
      <c r="L28" s="116">
        <f t="shared" si="3"/>
        <v>146.13542278566902</v>
      </c>
      <c r="M28" s="116">
        <f t="shared" si="1"/>
        <v>23.772948922266711</v>
      </c>
      <c r="N28" s="116">
        <v>1</v>
      </c>
      <c r="O28" s="116">
        <v>0</v>
      </c>
    </row>
    <row r="29" spans="1:15" ht="17" x14ac:dyDescent="0.2">
      <c r="A29" s="120">
        <v>22</v>
      </c>
      <c r="B29" s="121" t="s">
        <v>31</v>
      </c>
      <c r="C29" s="121">
        <v>4</v>
      </c>
      <c r="D29" s="121" t="s">
        <v>24</v>
      </c>
      <c r="E29" s="121">
        <v>405</v>
      </c>
      <c r="F29" s="121">
        <v>89.27</v>
      </c>
      <c r="G29" s="121">
        <f>5.19+1.3+1.29</f>
        <v>7.78</v>
      </c>
      <c r="H29" s="121">
        <v>3.05</v>
      </c>
      <c r="I29" s="110">
        <v>8.4499999999999993</v>
      </c>
      <c r="J29" s="110">
        <f t="shared" si="2"/>
        <v>108.55</v>
      </c>
      <c r="K29" s="110">
        <f t="shared" si="0"/>
        <v>37.571961527122077</v>
      </c>
      <c r="L29" s="116">
        <f t="shared" si="3"/>
        <v>146.12196152712207</v>
      </c>
      <c r="M29" s="116">
        <f t="shared" si="1"/>
        <v>23.770759078040268</v>
      </c>
      <c r="N29" s="116">
        <v>1</v>
      </c>
      <c r="O29" s="116">
        <v>0</v>
      </c>
    </row>
    <row r="30" spans="1:15" ht="17" x14ac:dyDescent="0.2">
      <c r="A30" s="120">
        <v>23</v>
      </c>
      <c r="B30" s="121" t="s">
        <v>31</v>
      </c>
      <c r="C30" s="121">
        <v>4</v>
      </c>
      <c r="D30" s="121" t="s">
        <v>24</v>
      </c>
      <c r="E30" s="121">
        <v>406</v>
      </c>
      <c r="F30" s="121">
        <v>92.9</v>
      </c>
      <c r="G30" s="121">
        <f>6.08+1.76</f>
        <v>7.84</v>
      </c>
      <c r="H30" s="121">
        <v>4.22</v>
      </c>
      <c r="I30" s="110">
        <v>8.44</v>
      </c>
      <c r="J30" s="110">
        <f t="shared" si="2"/>
        <v>113.4</v>
      </c>
      <c r="K30" s="110">
        <f t="shared" si="0"/>
        <v>39.250671922391923</v>
      </c>
      <c r="L30" s="116">
        <f t="shared" si="3"/>
        <v>152.65067192239192</v>
      </c>
      <c r="M30" s="116">
        <f t="shared" si="1"/>
        <v>24.832833527865191</v>
      </c>
      <c r="N30" s="116">
        <v>1</v>
      </c>
      <c r="O30" s="116">
        <v>0</v>
      </c>
    </row>
    <row r="31" spans="1:15" ht="17" x14ac:dyDescent="0.2">
      <c r="A31" s="120">
        <v>24</v>
      </c>
      <c r="B31" s="121" t="s">
        <v>31</v>
      </c>
      <c r="C31" s="121">
        <v>5</v>
      </c>
      <c r="D31" s="121" t="s">
        <v>24</v>
      </c>
      <c r="E31" s="121">
        <v>501</v>
      </c>
      <c r="F31" s="121">
        <v>92.2</v>
      </c>
      <c r="G31" s="121">
        <f>5.78+1.74</f>
        <v>7.5200000000000005</v>
      </c>
      <c r="H31" s="121">
        <v>4.1399999999999997</v>
      </c>
      <c r="I31" s="110">
        <v>8.1999999999999993</v>
      </c>
      <c r="J31" s="110">
        <f t="shared" si="2"/>
        <v>112.06</v>
      </c>
      <c r="K31" s="110">
        <f t="shared" si="0"/>
        <v>38.786863277100878</v>
      </c>
      <c r="L31" s="116">
        <f t="shared" si="3"/>
        <v>150.84686327710088</v>
      </c>
      <c r="M31" s="116">
        <f t="shared" si="1"/>
        <v>24.539394401521811</v>
      </c>
      <c r="N31" s="116">
        <v>1</v>
      </c>
      <c r="O31" s="116">
        <v>0</v>
      </c>
    </row>
    <row r="32" spans="1:15" ht="17" x14ac:dyDescent="0.2">
      <c r="A32" s="120">
        <v>25</v>
      </c>
      <c r="B32" s="121" t="s">
        <v>31</v>
      </c>
      <c r="C32" s="121">
        <v>5</v>
      </c>
      <c r="D32" s="121" t="s">
        <v>24</v>
      </c>
      <c r="E32" s="121">
        <v>502</v>
      </c>
      <c r="F32" s="121">
        <v>87.84</v>
      </c>
      <c r="G32" s="121">
        <f>5.17+1.37+1.38</f>
        <v>7.92</v>
      </c>
      <c r="H32" s="121">
        <v>3.04</v>
      </c>
      <c r="I32" s="110">
        <v>8.5500000000000007</v>
      </c>
      <c r="J32" s="110">
        <f t="shared" si="2"/>
        <v>107.35000000000001</v>
      </c>
      <c r="K32" s="110">
        <f t="shared" si="0"/>
        <v>37.156610501488302</v>
      </c>
      <c r="L32" s="116">
        <f t="shared" si="3"/>
        <v>144.5066105014883</v>
      </c>
      <c r="M32" s="116">
        <f t="shared" si="1"/>
        <v>23.507977770867093</v>
      </c>
      <c r="N32" s="116">
        <v>1</v>
      </c>
      <c r="O32" s="116">
        <v>0</v>
      </c>
    </row>
    <row r="33" spans="1:15" ht="17" x14ac:dyDescent="0.2">
      <c r="A33" s="120">
        <v>26</v>
      </c>
      <c r="B33" s="121" t="s">
        <v>31</v>
      </c>
      <c r="C33" s="121">
        <v>5</v>
      </c>
      <c r="D33" s="121" t="s">
        <v>24</v>
      </c>
      <c r="E33" s="121">
        <v>503</v>
      </c>
      <c r="F33" s="121">
        <v>87.84</v>
      </c>
      <c r="G33" s="121">
        <f>5.17+1.38+1.37</f>
        <v>7.92</v>
      </c>
      <c r="H33" s="121">
        <v>3.04</v>
      </c>
      <c r="I33" s="110">
        <v>8.58</v>
      </c>
      <c r="J33" s="110">
        <f t="shared" si="2"/>
        <v>107.38000000000001</v>
      </c>
      <c r="K33" s="110">
        <f t="shared" si="0"/>
        <v>37.166994277129142</v>
      </c>
      <c r="L33" s="116">
        <f t="shared" si="3"/>
        <v>144.54699427712916</v>
      </c>
      <c r="M33" s="116">
        <f t="shared" si="1"/>
        <v>23.514547303546422</v>
      </c>
      <c r="N33" s="116">
        <v>1</v>
      </c>
      <c r="O33" s="116">
        <v>0</v>
      </c>
    </row>
    <row r="34" spans="1:15" ht="17" x14ac:dyDescent="0.2">
      <c r="A34" s="120">
        <v>27</v>
      </c>
      <c r="B34" s="121" t="s">
        <v>31</v>
      </c>
      <c r="C34" s="121">
        <v>5</v>
      </c>
      <c r="D34" s="121" t="s">
        <v>24</v>
      </c>
      <c r="E34" s="121">
        <v>504</v>
      </c>
      <c r="F34" s="121">
        <v>89.27</v>
      </c>
      <c r="G34" s="121">
        <f>5.19+1.3+1.29</f>
        <v>7.78</v>
      </c>
      <c r="H34" s="121">
        <v>3.05</v>
      </c>
      <c r="I34" s="110">
        <v>8.4600000000000009</v>
      </c>
      <c r="J34" s="110">
        <f t="shared" si="2"/>
        <v>108.56</v>
      </c>
      <c r="K34" s="110">
        <f t="shared" si="0"/>
        <v>37.575422785669019</v>
      </c>
      <c r="L34" s="116">
        <f t="shared" si="3"/>
        <v>146.13542278566902</v>
      </c>
      <c r="M34" s="116">
        <f t="shared" si="1"/>
        <v>23.772948922266711</v>
      </c>
      <c r="N34" s="116">
        <v>1</v>
      </c>
      <c r="O34" s="116">
        <v>0</v>
      </c>
    </row>
    <row r="35" spans="1:15" ht="17" x14ac:dyDescent="0.2">
      <c r="A35" s="120">
        <v>28</v>
      </c>
      <c r="B35" s="121" t="s">
        <v>31</v>
      </c>
      <c r="C35" s="121">
        <v>5</v>
      </c>
      <c r="D35" s="121" t="s">
        <v>24</v>
      </c>
      <c r="E35" s="121">
        <v>505</v>
      </c>
      <c r="F35" s="121">
        <v>89.27</v>
      </c>
      <c r="G35" s="121">
        <f>5.19+1.3+1.29</f>
        <v>7.78</v>
      </c>
      <c r="H35" s="121">
        <v>3.05</v>
      </c>
      <c r="I35" s="110">
        <v>8.4499999999999993</v>
      </c>
      <c r="J35" s="110">
        <f t="shared" si="2"/>
        <v>108.55</v>
      </c>
      <c r="K35" s="110">
        <f t="shared" si="0"/>
        <v>37.571961527122077</v>
      </c>
      <c r="L35" s="116">
        <f t="shared" si="3"/>
        <v>146.12196152712207</v>
      </c>
      <c r="M35" s="116">
        <f t="shared" si="1"/>
        <v>23.770759078040268</v>
      </c>
      <c r="N35" s="116">
        <v>1</v>
      </c>
      <c r="O35" s="116">
        <v>0</v>
      </c>
    </row>
    <row r="36" spans="1:15" ht="17" x14ac:dyDescent="0.2">
      <c r="A36" s="120">
        <v>29</v>
      </c>
      <c r="B36" s="121" t="s">
        <v>31</v>
      </c>
      <c r="C36" s="121">
        <v>5</v>
      </c>
      <c r="D36" s="121" t="s">
        <v>24</v>
      </c>
      <c r="E36" s="121">
        <v>506</v>
      </c>
      <c r="F36" s="121">
        <v>92.9</v>
      </c>
      <c r="G36" s="121">
        <f>6.08+1.76</f>
        <v>7.84</v>
      </c>
      <c r="H36" s="121">
        <v>4.22</v>
      </c>
      <c r="I36" s="110">
        <v>8.44</v>
      </c>
      <c r="J36" s="110">
        <f t="shared" si="2"/>
        <v>113.4</v>
      </c>
      <c r="K36" s="110">
        <f t="shared" si="0"/>
        <v>39.250671922391923</v>
      </c>
      <c r="L36" s="116">
        <f t="shared" si="3"/>
        <v>152.65067192239192</v>
      </c>
      <c r="M36" s="116">
        <f t="shared" si="1"/>
        <v>24.832833527865191</v>
      </c>
      <c r="N36" s="116">
        <v>1</v>
      </c>
      <c r="O36" s="116">
        <v>0</v>
      </c>
    </row>
    <row r="37" spans="1:15" ht="17" x14ac:dyDescent="0.2">
      <c r="A37" s="120">
        <v>30</v>
      </c>
      <c r="B37" s="121" t="s">
        <v>31</v>
      </c>
      <c r="C37" s="121">
        <v>6</v>
      </c>
      <c r="D37" s="121" t="s">
        <v>24</v>
      </c>
      <c r="E37" s="121">
        <v>601</v>
      </c>
      <c r="F37" s="121">
        <v>92.2</v>
      </c>
      <c r="G37" s="121">
        <f>5.78+1.74</f>
        <v>7.5200000000000005</v>
      </c>
      <c r="H37" s="121">
        <v>4.1399999999999997</v>
      </c>
      <c r="I37" s="110">
        <v>8.1999999999999993</v>
      </c>
      <c r="J37" s="110">
        <f t="shared" si="2"/>
        <v>112.06</v>
      </c>
      <c r="K37" s="110">
        <f t="shared" si="0"/>
        <v>38.786863277100878</v>
      </c>
      <c r="L37" s="116">
        <f t="shared" si="3"/>
        <v>150.84686327710088</v>
      </c>
      <c r="M37" s="116">
        <f t="shared" si="1"/>
        <v>24.539394401521811</v>
      </c>
      <c r="N37" s="116">
        <v>1</v>
      </c>
      <c r="O37" s="116">
        <v>0</v>
      </c>
    </row>
    <row r="38" spans="1:15" ht="17" x14ac:dyDescent="0.2">
      <c r="A38" s="120">
        <v>31</v>
      </c>
      <c r="B38" s="121" t="s">
        <v>31</v>
      </c>
      <c r="C38" s="121">
        <v>6</v>
      </c>
      <c r="D38" s="121" t="s">
        <v>24</v>
      </c>
      <c r="E38" s="121">
        <v>602</v>
      </c>
      <c r="F38" s="121">
        <v>87.84</v>
      </c>
      <c r="G38" s="121">
        <f>5.17+1.37+1.38</f>
        <v>7.92</v>
      </c>
      <c r="H38" s="121">
        <v>3.04</v>
      </c>
      <c r="I38" s="110">
        <v>8.5500000000000007</v>
      </c>
      <c r="J38" s="110">
        <f t="shared" si="2"/>
        <v>107.35000000000001</v>
      </c>
      <c r="K38" s="110">
        <f t="shared" si="0"/>
        <v>37.156610501488302</v>
      </c>
      <c r="L38" s="116">
        <f t="shared" si="3"/>
        <v>144.5066105014883</v>
      </c>
      <c r="M38" s="116">
        <f t="shared" si="1"/>
        <v>23.507977770867093</v>
      </c>
      <c r="N38" s="116">
        <v>1</v>
      </c>
      <c r="O38" s="116">
        <v>0</v>
      </c>
    </row>
    <row r="39" spans="1:15" ht="17" x14ac:dyDescent="0.2">
      <c r="A39" s="120">
        <v>32</v>
      </c>
      <c r="B39" s="121" t="s">
        <v>31</v>
      </c>
      <c r="C39" s="121">
        <v>6</v>
      </c>
      <c r="D39" s="121" t="s">
        <v>24</v>
      </c>
      <c r="E39" s="121">
        <v>603</v>
      </c>
      <c r="F39" s="121">
        <v>87.84</v>
      </c>
      <c r="G39" s="121">
        <f>5.17+1.38+1.37</f>
        <v>7.92</v>
      </c>
      <c r="H39" s="121">
        <v>3.04</v>
      </c>
      <c r="I39" s="110">
        <v>8.58</v>
      </c>
      <c r="J39" s="110">
        <f t="shared" si="2"/>
        <v>107.38000000000001</v>
      </c>
      <c r="K39" s="110">
        <f t="shared" si="0"/>
        <v>37.166994277129142</v>
      </c>
      <c r="L39" s="116">
        <f t="shared" si="3"/>
        <v>144.54699427712916</v>
      </c>
      <c r="M39" s="116">
        <f t="shared" si="1"/>
        <v>23.514547303546422</v>
      </c>
      <c r="N39" s="116">
        <v>1</v>
      </c>
      <c r="O39" s="116">
        <v>0</v>
      </c>
    </row>
    <row r="40" spans="1:15" ht="17" x14ac:dyDescent="0.2">
      <c r="A40" s="120">
        <v>33</v>
      </c>
      <c r="B40" s="121" t="s">
        <v>31</v>
      </c>
      <c r="C40" s="121">
        <v>6</v>
      </c>
      <c r="D40" s="121" t="s">
        <v>24</v>
      </c>
      <c r="E40" s="121">
        <v>604</v>
      </c>
      <c r="F40" s="121">
        <v>89.27</v>
      </c>
      <c r="G40" s="121">
        <f>5.19+1.3+1.29</f>
        <v>7.78</v>
      </c>
      <c r="H40" s="121">
        <v>3.05</v>
      </c>
      <c r="I40" s="110">
        <v>8.4600000000000009</v>
      </c>
      <c r="J40" s="110">
        <f t="shared" si="2"/>
        <v>108.56</v>
      </c>
      <c r="K40" s="110">
        <f t="shared" ref="K40:K71" si="4">J40/J$121*4285.09</f>
        <v>37.575422785669019</v>
      </c>
      <c r="L40" s="116">
        <f t="shared" si="3"/>
        <v>146.13542278566902</v>
      </c>
      <c r="M40" s="116">
        <f t="shared" ref="M40:M71" si="5">J40/J$121*2711.06</f>
        <v>23.772948922266711</v>
      </c>
      <c r="N40" s="116">
        <v>1</v>
      </c>
      <c r="O40" s="116">
        <v>0</v>
      </c>
    </row>
    <row r="41" spans="1:15" ht="17" x14ac:dyDescent="0.2">
      <c r="A41" s="120">
        <v>34</v>
      </c>
      <c r="B41" s="121" t="s">
        <v>31</v>
      </c>
      <c r="C41" s="121">
        <v>6</v>
      </c>
      <c r="D41" s="121" t="s">
        <v>24</v>
      </c>
      <c r="E41" s="121">
        <v>605</v>
      </c>
      <c r="F41" s="121">
        <v>89.27</v>
      </c>
      <c r="G41" s="121">
        <f>5.19+1.3+1.29</f>
        <v>7.78</v>
      </c>
      <c r="H41" s="121">
        <v>3.05</v>
      </c>
      <c r="I41" s="110">
        <v>8.4499999999999993</v>
      </c>
      <c r="J41" s="110">
        <f t="shared" si="2"/>
        <v>108.55</v>
      </c>
      <c r="K41" s="110">
        <f t="shared" si="4"/>
        <v>37.571961527122077</v>
      </c>
      <c r="L41" s="116">
        <f t="shared" si="3"/>
        <v>146.12196152712207</v>
      </c>
      <c r="M41" s="116">
        <f t="shared" si="5"/>
        <v>23.770759078040268</v>
      </c>
      <c r="N41" s="116">
        <v>1</v>
      </c>
      <c r="O41" s="116">
        <v>0</v>
      </c>
    </row>
    <row r="42" spans="1:15" ht="17" x14ac:dyDescent="0.2">
      <c r="A42" s="120">
        <v>35</v>
      </c>
      <c r="B42" s="121" t="s">
        <v>31</v>
      </c>
      <c r="C42" s="121">
        <v>6</v>
      </c>
      <c r="D42" s="121" t="s">
        <v>24</v>
      </c>
      <c r="E42" s="121">
        <v>606</v>
      </c>
      <c r="F42" s="121">
        <v>92.9</v>
      </c>
      <c r="G42" s="121">
        <f>6.08+1.76</f>
        <v>7.84</v>
      </c>
      <c r="H42" s="121">
        <v>4.22</v>
      </c>
      <c r="I42" s="110">
        <v>8.44</v>
      </c>
      <c r="J42" s="110">
        <f t="shared" si="2"/>
        <v>113.4</v>
      </c>
      <c r="K42" s="110">
        <f t="shared" si="4"/>
        <v>39.250671922391923</v>
      </c>
      <c r="L42" s="116">
        <f t="shared" si="3"/>
        <v>152.65067192239192</v>
      </c>
      <c r="M42" s="116">
        <f t="shared" si="5"/>
        <v>24.832833527865191</v>
      </c>
      <c r="N42" s="116">
        <v>1</v>
      </c>
      <c r="O42" s="116">
        <v>0</v>
      </c>
    </row>
    <row r="43" spans="1:15" ht="17" x14ac:dyDescent="0.2">
      <c r="A43" s="120">
        <v>36</v>
      </c>
      <c r="B43" s="121" t="s">
        <v>31</v>
      </c>
      <c r="C43" s="121">
        <v>7</v>
      </c>
      <c r="D43" s="121" t="s">
        <v>24</v>
      </c>
      <c r="E43" s="121">
        <v>701</v>
      </c>
      <c r="F43" s="121">
        <v>92.2</v>
      </c>
      <c r="G43" s="121">
        <f>5.78+1.74</f>
        <v>7.5200000000000005</v>
      </c>
      <c r="H43" s="121">
        <v>4.1399999999999997</v>
      </c>
      <c r="I43" s="110">
        <v>8.1999999999999993</v>
      </c>
      <c r="J43" s="110">
        <f t="shared" si="2"/>
        <v>112.06</v>
      </c>
      <c r="K43" s="110">
        <f t="shared" si="4"/>
        <v>38.786863277100878</v>
      </c>
      <c r="L43" s="116">
        <f t="shared" si="3"/>
        <v>150.84686327710088</v>
      </c>
      <c r="M43" s="116">
        <f t="shared" si="5"/>
        <v>24.539394401521811</v>
      </c>
      <c r="N43" s="116">
        <v>1</v>
      </c>
      <c r="O43" s="116">
        <v>0</v>
      </c>
    </row>
    <row r="44" spans="1:15" ht="17" x14ac:dyDescent="0.2">
      <c r="A44" s="120">
        <v>37</v>
      </c>
      <c r="B44" s="121" t="s">
        <v>31</v>
      </c>
      <c r="C44" s="121">
        <v>7</v>
      </c>
      <c r="D44" s="121" t="s">
        <v>24</v>
      </c>
      <c r="E44" s="121">
        <v>702</v>
      </c>
      <c r="F44" s="121">
        <v>87.84</v>
      </c>
      <c r="G44" s="121">
        <f>5.17+1.37+1.38</f>
        <v>7.92</v>
      </c>
      <c r="H44" s="121">
        <v>3.04</v>
      </c>
      <c r="I44" s="110">
        <v>8.5500000000000007</v>
      </c>
      <c r="J44" s="110">
        <f t="shared" si="2"/>
        <v>107.35000000000001</v>
      </c>
      <c r="K44" s="110">
        <f t="shared" si="4"/>
        <v>37.156610501488302</v>
      </c>
      <c r="L44" s="116">
        <f t="shared" si="3"/>
        <v>144.5066105014883</v>
      </c>
      <c r="M44" s="116">
        <f t="shared" si="5"/>
        <v>23.507977770867093</v>
      </c>
      <c r="N44" s="116">
        <v>1</v>
      </c>
      <c r="O44" s="116">
        <v>0</v>
      </c>
    </row>
    <row r="45" spans="1:15" ht="17" x14ac:dyDescent="0.2">
      <c r="A45" s="120">
        <v>38</v>
      </c>
      <c r="B45" s="121" t="s">
        <v>31</v>
      </c>
      <c r="C45" s="121">
        <v>7</v>
      </c>
      <c r="D45" s="121" t="s">
        <v>24</v>
      </c>
      <c r="E45" s="121">
        <v>703</v>
      </c>
      <c r="F45" s="121">
        <v>87.84</v>
      </c>
      <c r="G45" s="121">
        <f>5.17+1.38+1.37</f>
        <v>7.92</v>
      </c>
      <c r="H45" s="121">
        <v>3.04</v>
      </c>
      <c r="I45" s="110">
        <v>8.58</v>
      </c>
      <c r="J45" s="110">
        <f t="shared" si="2"/>
        <v>107.38000000000001</v>
      </c>
      <c r="K45" s="110">
        <f t="shared" si="4"/>
        <v>37.166994277129142</v>
      </c>
      <c r="L45" s="116">
        <f t="shared" si="3"/>
        <v>144.54699427712916</v>
      </c>
      <c r="M45" s="116">
        <f t="shared" si="5"/>
        <v>23.514547303546422</v>
      </c>
      <c r="N45" s="116">
        <v>1</v>
      </c>
      <c r="O45" s="116">
        <v>0</v>
      </c>
    </row>
    <row r="46" spans="1:15" ht="17" x14ac:dyDescent="0.2">
      <c r="A46" s="120">
        <v>39</v>
      </c>
      <c r="B46" s="121" t="s">
        <v>31</v>
      </c>
      <c r="C46" s="121">
        <v>7</v>
      </c>
      <c r="D46" s="121" t="s">
        <v>24</v>
      </c>
      <c r="E46" s="121">
        <v>704</v>
      </c>
      <c r="F46" s="121">
        <v>89.27</v>
      </c>
      <c r="G46" s="121">
        <f>5.19+1.3+1.29</f>
        <v>7.78</v>
      </c>
      <c r="H46" s="121">
        <v>3.05</v>
      </c>
      <c r="I46" s="110">
        <v>8.4600000000000009</v>
      </c>
      <c r="J46" s="110">
        <f t="shared" si="2"/>
        <v>108.56</v>
      </c>
      <c r="K46" s="110">
        <f t="shared" si="4"/>
        <v>37.575422785669019</v>
      </c>
      <c r="L46" s="116">
        <f t="shared" si="3"/>
        <v>146.13542278566902</v>
      </c>
      <c r="M46" s="116">
        <f t="shared" si="5"/>
        <v>23.772948922266711</v>
      </c>
      <c r="N46" s="116">
        <v>1</v>
      </c>
      <c r="O46" s="116">
        <v>0</v>
      </c>
    </row>
    <row r="47" spans="1:15" ht="17" x14ac:dyDescent="0.2">
      <c r="A47" s="120">
        <v>40</v>
      </c>
      <c r="B47" s="121" t="s">
        <v>31</v>
      </c>
      <c r="C47" s="121">
        <v>7</v>
      </c>
      <c r="D47" s="121" t="s">
        <v>24</v>
      </c>
      <c r="E47" s="121">
        <v>705</v>
      </c>
      <c r="F47" s="121">
        <v>89.27</v>
      </c>
      <c r="G47" s="121">
        <f>5.19+1.3+1.29</f>
        <v>7.78</v>
      </c>
      <c r="H47" s="121">
        <v>3.05</v>
      </c>
      <c r="I47" s="110">
        <v>8.4499999999999993</v>
      </c>
      <c r="J47" s="110">
        <f t="shared" si="2"/>
        <v>108.55</v>
      </c>
      <c r="K47" s="110">
        <f t="shared" si="4"/>
        <v>37.571961527122077</v>
      </c>
      <c r="L47" s="116">
        <f t="shared" si="3"/>
        <v>146.12196152712207</v>
      </c>
      <c r="M47" s="116">
        <f t="shared" si="5"/>
        <v>23.770759078040268</v>
      </c>
      <c r="N47" s="116">
        <v>1</v>
      </c>
      <c r="O47" s="116">
        <v>0</v>
      </c>
    </row>
    <row r="48" spans="1:15" ht="17" x14ac:dyDescent="0.2">
      <c r="A48" s="120">
        <v>41</v>
      </c>
      <c r="B48" s="121" t="s">
        <v>31</v>
      </c>
      <c r="C48" s="121">
        <v>7</v>
      </c>
      <c r="D48" s="121" t="s">
        <v>24</v>
      </c>
      <c r="E48" s="121">
        <v>706</v>
      </c>
      <c r="F48" s="121">
        <v>92.9</v>
      </c>
      <c r="G48" s="121">
        <f>6.08+1.76</f>
        <v>7.84</v>
      </c>
      <c r="H48" s="121">
        <v>4.22</v>
      </c>
      <c r="I48" s="110">
        <v>8.44</v>
      </c>
      <c r="J48" s="110">
        <f t="shared" si="2"/>
        <v>113.4</v>
      </c>
      <c r="K48" s="110">
        <f t="shared" si="4"/>
        <v>39.250671922391923</v>
      </c>
      <c r="L48" s="116">
        <f t="shared" si="3"/>
        <v>152.65067192239192</v>
      </c>
      <c r="M48" s="116">
        <f t="shared" si="5"/>
        <v>24.832833527865191</v>
      </c>
      <c r="N48" s="116">
        <v>1</v>
      </c>
      <c r="O48" s="116">
        <v>0</v>
      </c>
    </row>
    <row r="49" spans="1:15" ht="17" x14ac:dyDescent="0.2">
      <c r="A49" s="120">
        <v>42</v>
      </c>
      <c r="B49" s="121" t="s">
        <v>31</v>
      </c>
      <c r="C49" s="121">
        <v>8</v>
      </c>
      <c r="D49" s="121" t="s">
        <v>24</v>
      </c>
      <c r="E49" s="121">
        <v>801</v>
      </c>
      <c r="F49" s="121">
        <v>92.2</v>
      </c>
      <c r="G49" s="121">
        <f>5.78+1.74</f>
        <v>7.5200000000000005</v>
      </c>
      <c r="H49" s="121">
        <v>4.1399999999999997</v>
      </c>
      <c r="I49" s="110">
        <v>8.1999999999999993</v>
      </c>
      <c r="J49" s="110">
        <f t="shared" si="2"/>
        <v>112.06</v>
      </c>
      <c r="K49" s="110">
        <f t="shared" si="4"/>
        <v>38.786863277100878</v>
      </c>
      <c r="L49" s="116">
        <f t="shared" si="3"/>
        <v>150.84686327710088</v>
      </c>
      <c r="M49" s="116">
        <f t="shared" si="5"/>
        <v>24.539394401521811</v>
      </c>
      <c r="N49" s="116">
        <v>1</v>
      </c>
      <c r="O49" s="116">
        <v>0</v>
      </c>
    </row>
    <row r="50" spans="1:15" ht="17" x14ac:dyDescent="0.2">
      <c r="A50" s="120">
        <v>43</v>
      </c>
      <c r="B50" s="121" t="s">
        <v>31</v>
      </c>
      <c r="C50" s="121">
        <v>8</v>
      </c>
      <c r="D50" s="121" t="s">
        <v>24</v>
      </c>
      <c r="E50" s="121">
        <v>802</v>
      </c>
      <c r="F50" s="121">
        <v>87.84</v>
      </c>
      <c r="G50" s="121">
        <f>5.17+1.37+1.38</f>
        <v>7.92</v>
      </c>
      <c r="H50" s="121">
        <v>3.04</v>
      </c>
      <c r="I50" s="110">
        <v>8.5500000000000007</v>
      </c>
      <c r="J50" s="110">
        <f t="shared" si="2"/>
        <v>107.35000000000001</v>
      </c>
      <c r="K50" s="110">
        <f t="shared" si="4"/>
        <v>37.156610501488302</v>
      </c>
      <c r="L50" s="116">
        <f t="shared" si="3"/>
        <v>144.5066105014883</v>
      </c>
      <c r="M50" s="116">
        <f t="shared" si="5"/>
        <v>23.507977770867093</v>
      </c>
      <c r="N50" s="116">
        <v>1</v>
      </c>
      <c r="O50" s="116">
        <v>0</v>
      </c>
    </row>
    <row r="51" spans="1:15" ht="17" x14ac:dyDescent="0.2">
      <c r="A51" s="120">
        <v>44</v>
      </c>
      <c r="B51" s="121" t="s">
        <v>31</v>
      </c>
      <c r="C51" s="121">
        <v>8</v>
      </c>
      <c r="D51" s="121" t="s">
        <v>24</v>
      </c>
      <c r="E51" s="121">
        <v>803</v>
      </c>
      <c r="F51" s="121">
        <v>87.84</v>
      </c>
      <c r="G51" s="121">
        <f>5.17+1.38+1.37</f>
        <v>7.92</v>
      </c>
      <c r="H51" s="121">
        <v>3.04</v>
      </c>
      <c r="I51" s="110">
        <v>8.58</v>
      </c>
      <c r="J51" s="110">
        <f t="shared" si="2"/>
        <v>107.38000000000001</v>
      </c>
      <c r="K51" s="110">
        <f t="shared" si="4"/>
        <v>37.166994277129142</v>
      </c>
      <c r="L51" s="116">
        <f t="shared" si="3"/>
        <v>144.54699427712916</v>
      </c>
      <c r="M51" s="116">
        <f t="shared" si="5"/>
        <v>23.514547303546422</v>
      </c>
      <c r="N51" s="116">
        <v>1</v>
      </c>
      <c r="O51" s="116">
        <v>0</v>
      </c>
    </row>
    <row r="52" spans="1:15" ht="17" x14ac:dyDescent="0.2">
      <c r="A52" s="120">
        <v>45</v>
      </c>
      <c r="B52" s="121" t="s">
        <v>31</v>
      </c>
      <c r="C52" s="121">
        <v>8</v>
      </c>
      <c r="D52" s="121" t="s">
        <v>24</v>
      </c>
      <c r="E52" s="121">
        <v>804</v>
      </c>
      <c r="F52" s="121">
        <v>89.27</v>
      </c>
      <c r="G52" s="121">
        <f>5.19+1.3+1.29</f>
        <v>7.78</v>
      </c>
      <c r="H52" s="121">
        <v>3.05</v>
      </c>
      <c r="I52" s="110">
        <v>8.4600000000000009</v>
      </c>
      <c r="J52" s="110">
        <f t="shared" si="2"/>
        <v>108.56</v>
      </c>
      <c r="K52" s="110">
        <f t="shared" si="4"/>
        <v>37.575422785669019</v>
      </c>
      <c r="L52" s="116">
        <f t="shared" si="3"/>
        <v>146.13542278566902</v>
      </c>
      <c r="M52" s="116">
        <f t="shared" si="5"/>
        <v>23.772948922266711</v>
      </c>
      <c r="N52" s="116">
        <v>1</v>
      </c>
      <c r="O52" s="116">
        <v>0</v>
      </c>
    </row>
    <row r="53" spans="1:15" ht="17" x14ac:dyDescent="0.2">
      <c r="A53" s="120">
        <v>46</v>
      </c>
      <c r="B53" s="121" t="s">
        <v>31</v>
      </c>
      <c r="C53" s="121">
        <v>8</v>
      </c>
      <c r="D53" s="121" t="s">
        <v>24</v>
      </c>
      <c r="E53" s="121">
        <v>805</v>
      </c>
      <c r="F53" s="121">
        <v>89.27</v>
      </c>
      <c r="G53" s="121">
        <f>5.19+1.3+1.29</f>
        <v>7.78</v>
      </c>
      <c r="H53" s="121">
        <v>3.05</v>
      </c>
      <c r="I53" s="110">
        <v>8.4499999999999993</v>
      </c>
      <c r="J53" s="110">
        <f t="shared" si="2"/>
        <v>108.55</v>
      </c>
      <c r="K53" s="110">
        <f t="shared" si="4"/>
        <v>37.571961527122077</v>
      </c>
      <c r="L53" s="116">
        <f t="shared" si="3"/>
        <v>146.12196152712207</v>
      </c>
      <c r="M53" s="116">
        <f t="shared" si="5"/>
        <v>23.770759078040268</v>
      </c>
      <c r="N53" s="116">
        <v>1</v>
      </c>
      <c r="O53" s="116">
        <v>0</v>
      </c>
    </row>
    <row r="54" spans="1:15" ht="17" x14ac:dyDescent="0.2">
      <c r="A54" s="120">
        <v>47</v>
      </c>
      <c r="B54" s="121" t="s">
        <v>31</v>
      </c>
      <c r="C54" s="121">
        <v>8</v>
      </c>
      <c r="D54" s="121" t="s">
        <v>24</v>
      </c>
      <c r="E54" s="121">
        <v>806</v>
      </c>
      <c r="F54" s="121">
        <v>92.9</v>
      </c>
      <c r="G54" s="121">
        <f>6.08+1.76</f>
        <v>7.84</v>
      </c>
      <c r="H54" s="121">
        <v>4.22</v>
      </c>
      <c r="I54" s="110">
        <v>8.44</v>
      </c>
      <c r="J54" s="110">
        <f t="shared" si="2"/>
        <v>113.4</v>
      </c>
      <c r="K54" s="110">
        <f t="shared" si="4"/>
        <v>39.250671922391923</v>
      </c>
      <c r="L54" s="116">
        <f t="shared" si="3"/>
        <v>152.65067192239192</v>
      </c>
      <c r="M54" s="116">
        <f t="shared" si="5"/>
        <v>24.832833527865191</v>
      </c>
      <c r="N54" s="116">
        <v>1</v>
      </c>
      <c r="O54" s="116">
        <v>0</v>
      </c>
    </row>
    <row r="55" spans="1:15" ht="17" x14ac:dyDescent="0.2">
      <c r="A55" s="120">
        <v>48</v>
      </c>
      <c r="B55" s="121" t="s">
        <v>31</v>
      </c>
      <c r="C55" s="121">
        <v>9</v>
      </c>
      <c r="D55" s="121" t="s">
        <v>24</v>
      </c>
      <c r="E55" s="121">
        <v>901</v>
      </c>
      <c r="F55" s="121">
        <v>92.2</v>
      </c>
      <c r="G55" s="121">
        <f>5.78+1.74</f>
        <v>7.5200000000000005</v>
      </c>
      <c r="H55" s="121">
        <v>4.1399999999999997</v>
      </c>
      <c r="I55" s="110">
        <v>8.1999999999999993</v>
      </c>
      <c r="J55" s="110">
        <f t="shared" si="2"/>
        <v>112.06</v>
      </c>
      <c r="K55" s="110">
        <f t="shared" si="4"/>
        <v>38.786863277100878</v>
      </c>
      <c r="L55" s="116">
        <f t="shared" si="3"/>
        <v>150.84686327710088</v>
      </c>
      <c r="M55" s="116">
        <f t="shared" si="5"/>
        <v>24.539394401521811</v>
      </c>
      <c r="N55" s="116">
        <v>1</v>
      </c>
      <c r="O55" s="116">
        <v>0</v>
      </c>
    </row>
    <row r="56" spans="1:15" ht="17" x14ac:dyDescent="0.2">
      <c r="A56" s="120">
        <v>49</v>
      </c>
      <c r="B56" s="121" t="s">
        <v>31</v>
      </c>
      <c r="C56" s="121">
        <v>9</v>
      </c>
      <c r="D56" s="121" t="s">
        <v>24</v>
      </c>
      <c r="E56" s="121">
        <v>902</v>
      </c>
      <c r="F56" s="121">
        <v>87.84</v>
      </c>
      <c r="G56" s="121">
        <f>5.17+1.37+1.38</f>
        <v>7.92</v>
      </c>
      <c r="H56" s="121">
        <v>3.04</v>
      </c>
      <c r="I56" s="110">
        <v>8.5500000000000007</v>
      </c>
      <c r="J56" s="110">
        <f t="shared" si="2"/>
        <v>107.35000000000001</v>
      </c>
      <c r="K56" s="110">
        <f t="shared" si="4"/>
        <v>37.156610501488302</v>
      </c>
      <c r="L56" s="116">
        <f t="shared" si="3"/>
        <v>144.5066105014883</v>
      </c>
      <c r="M56" s="116">
        <f t="shared" si="5"/>
        <v>23.507977770867093</v>
      </c>
      <c r="N56" s="116">
        <v>1</v>
      </c>
      <c r="O56" s="116">
        <v>0</v>
      </c>
    </row>
    <row r="57" spans="1:15" ht="17" x14ac:dyDescent="0.2">
      <c r="A57" s="120">
        <v>50</v>
      </c>
      <c r="B57" s="121" t="s">
        <v>31</v>
      </c>
      <c r="C57" s="121">
        <v>9</v>
      </c>
      <c r="D57" s="121" t="s">
        <v>24</v>
      </c>
      <c r="E57" s="121">
        <v>903</v>
      </c>
      <c r="F57" s="121">
        <v>87.84</v>
      </c>
      <c r="G57" s="121">
        <f>5.17+1.38+1.37</f>
        <v>7.92</v>
      </c>
      <c r="H57" s="121">
        <v>3.04</v>
      </c>
      <c r="I57" s="110">
        <v>8.58</v>
      </c>
      <c r="J57" s="110">
        <f t="shared" si="2"/>
        <v>107.38000000000001</v>
      </c>
      <c r="K57" s="110">
        <f t="shared" si="4"/>
        <v>37.166994277129142</v>
      </c>
      <c r="L57" s="116">
        <f t="shared" si="3"/>
        <v>144.54699427712916</v>
      </c>
      <c r="M57" s="116">
        <f t="shared" si="5"/>
        <v>23.514547303546422</v>
      </c>
      <c r="N57" s="116">
        <v>1</v>
      </c>
      <c r="O57" s="116">
        <v>0</v>
      </c>
    </row>
    <row r="58" spans="1:15" ht="17" x14ac:dyDescent="0.2">
      <c r="A58" s="120">
        <v>51</v>
      </c>
      <c r="B58" s="121" t="s">
        <v>31</v>
      </c>
      <c r="C58" s="121">
        <v>9</v>
      </c>
      <c r="D58" s="121" t="s">
        <v>24</v>
      </c>
      <c r="E58" s="121">
        <v>904</v>
      </c>
      <c r="F58" s="121">
        <v>89.27</v>
      </c>
      <c r="G58" s="121">
        <f>5.19+1.3+1.29</f>
        <v>7.78</v>
      </c>
      <c r="H58" s="121">
        <v>3.05</v>
      </c>
      <c r="I58" s="110">
        <v>8.4600000000000009</v>
      </c>
      <c r="J58" s="110">
        <f t="shared" si="2"/>
        <v>108.56</v>
      </c>
      <c r="K58" s="110">
        <f t="shared" si="4"/>
        <v>37.575422785669019</v>
      </c>
      <c r="L58" s="116">
        <f t="shared" si="3"/>
        <v>146.13542278566902</v>
      </c>
      <c r="M58" s="116">
        <f t="shared" si="5"/>
        <v>23.772948922266711</v>
      </c>
      <c r="N58" s="116">
        <v>1</v>
      </c>
      <c r="O58" s="116">
        <v>0</v>
      </c>
    </row>
    <row r="59" spans="1:15" ht="17" x14ac:dyDescent="0.2">
      <c r="A59" s="120">
        <v>52</v>
      </c>
      <c r="B59" s="121" t="s">
        <v>31</v>
      </c>
      <c r="C59" s="121">
        <v>9</v>
      </c>
      <c r="D59" s="121" t="s">
        <v>24</v>
      </c>
      <c r="E59" s="121">
        <v>905</v>
      </c>
      <c r="F59" s="121">
        <v>89.27</v>
      </c>
      <c r="G59" s="121">
        <f>5.19+1.3+1.29</f>
        <v>7.78</v>
      </c>
      <c r="H59" s="121">
        <v>3.05</v>
      </c>
      <c r="I59" s="110">
        <v>8.4499999999999993</v>
      </c>
      <c r="J59" s="110">
        <f t="shared" si="2"/>
        <v>108.55</v>
      </c>
      <c r="K59" s="110">
        <f t="shared" si="4"/>
        <v>37.571961527122077</v>
      </c>
      <c r="L59" s="116">
        <f t="shared" si="3"/>
        <v>146.12196152712207</v>
      </c>
      <c r="M59" s="116">
        <f t="shared" si="5"/>
        <v>23.770759078040268</v>
      </c>
      <c r="N59" s="116">
        <v>1</v>
      </c>
      <c r="O59" s="116">
        <v>0</v>
      </c>
    </row>
    <row r="60" spans="1:15" ht="17" x14ac:dyDescent="0.2">
      <c r="A60" s="120">
        <v>53</v>
      </c>
      <c r="B60" s="121" t="s">
        <v>31</v>
      </c>
      <c r="C60" s="121">
        <v>9</v>
      </c>
      <c r="D60" s="121" t="s">
        <v>24</v>
      </c>
      <c r="E60" s="121">
        <v>906</v>
      </c>
      <c r="F60" s="121">
        <v>92.9</v>
      </c>
      <c r="G60" s="121">
        <f>6.08+1.76</f>
        <v>7.84</v>
      </c>
      <c r="H60" s="121">
        <v>4.22</v>
      </c>
      <c r="I60" s="110">
        <v>8.44</v>
      </c>
      <c r="J60" s="110">
        <f t="shared" si="2"/>
        <v>113.4</v>
      </c>
      <c r="K60" s="110">
        <f t="shared" si="4"/>
        <v>39.250671922391923</v>
      </c>
      <c r="L60" s="116">
        <f t="shared" si="3"/>
        <v>152.65067192239192</v>
      </c>
      <c r="M60" s="116">
        <f t="shared" si="5"/>
        <v>24.832833527865191</v>
      </c>
      <c r="N60" s="116">
        <v>1</v>
      </c>
      <c r="O60" s="116">
        <v>0</v>
      </c>
    </row>
    <row r="61" spans="1:15" ht="17" x14ac:dyDescent="0.2">
      <c r="A61" s="120">
        <v>54</v>
      </c>
      <c r="B61" s="121" t="s">
        <v>31</v>
      </c>
      <c r="C61" s="121">
        <v>10</v>
      </c>
      <c r="D61" s="121" t="s">
        <v>24</v>
      </c>
      <c r="E61" s="121">
        <v>1001</v>
      </c>
      <c r="F61" s="121">
        <v>92.2</v>
      </c>
      <c r="G61" s="121">
        <f>5.78+1.74</f>
        <v>7.5200000000000005</v>
      </c>
      <c r="H61" s="121">
        <v>4.1399999999999997</v>
      </c>
      <c r="I61" s="110">
        <v>8.1999999999999993</v>
      </c>
      <c r="J61" s="110">
        <f t="shared" si="2"/>
        <v>112.06</v>
      </c>
      <c r="K61" s="110">
        <f t="shared" si="4"/>
        <v>38.786863277100878</v>
      </c>
      <c r="L61" s="116">
        <f t="shared" si="3"/>
        <v>150.84686327710088</v>
      </c>
      <c r="M61" s="116">
        <f t="shared" si="5"/>
        <v>24.539394401521811</v>
      </c>
      <c r="N61" s="116">
        <v>1</v>
      </c>
      <c r="O61" s="116">
        <v>0</v>
      </c>
    </row>
    <row r="62" spans="1:15" ht="17" x14ac:dyDescent="0.2">
      <c r="A62" s="120">
        <v>55</v>
      </c>
      <c r="B62" s="121" t="s">
        <v>31</v>
      </c>
      <c r="C62" s="121">
        <v>10</v>
      </c>
      <c r="D62" s="121" t="s">
        <v>24</v>
      </c>
      <c r="E62" s="121">
        <v>1002</v>
      </c>
      <c r="F62" s="121">
        <v>87.84</v>
      </c>
      <c r="G62" s="121">
        <f>5.17+1.37+1.38</f>
        <v>7.92</v>
      </c>
      <c r="H62" s="121">
        <v>3.04</v>
      </c>
      <c r="I62" s="110">
        <v>8.5500000000000007</v>
      </c>
      <c r="J62" s="110">
        <f t="shared" si="2"/>
        <v>107.35000000000001</v>
      </c>
      <c r="K62" s="110">
        <f t="shared" si="4"/>
        <v>37.156610501488302</v>
      </c>
      <c r="L62" s="116">
        <f t="shared" si="3"/>
        <v>144.5066105014883</v>
      </c>
      <c r="M62" s="116">
        <f t="shared" si="5"/>
        <v>23.507977770867093</v>
      </c>
      <c r="N62" s="116">
        <v>1</v>
      </c>
      <c r="O62" s="116">
        <v>0</v>
      </c>
    </row>
    <row r="63" spans="1:15" ht="17" x14ac:dyDescent="0.2">
      <c r="A63" s="120">
        <v>56</v>
      </c>
      <c r="B63" s="121" t="s">
        <v>31</v>
      </c>
      <c r="C63" s="121">
        <v>10</v>
      </c>
      <c r="D63" s="121" t="s">
        <v>24</v>
      </c>
      <c r="E63" s="121">
        <v>1003</v>
      </c>
      <c r="F63" s="121">
        <v>87.84</v>
      </c>
      <c r="G63" s="121">
        <f>5.17+1.38+1.37</f>
        <v>7.92</v>
      </c>
      <c r="H63" s="121">
        <v>3.04</v>
      </c>
      <c r="I63" s="110">
        <v>8.58</v>
      </c>
      <c r="J63" s="110">
        <f t="shared" si="2"/>
        <v>107.38000000000001</v>
      </c>
      <c r="K63" s="110">
        <f t="shared" si="4"/>
        <v>37.166994277129142</v>
      </c>
      <c r="L63" s="116">
        <f t="shared" si="3"/>
        <v>144.54699427712916</v>
      </c>
      <c r="M63" s="116">
        <f t="shared" si="5"/>
        <v>23.514547303546422</v>
      </c>
      <c r="N63" s="116">
        <v>1</v>
      </c>
      <c r="O63" s="116">
        <v>0</v>
      </c>
    </row>
    <row r="64" spans="1:15" ht="17" x14ac:dyDescent="0.2">
      <c r="A64" s="120">
        <v>57</v>
      </c>
      <c r="B64" s="121" t="s">
        <v>31</v>
      </c>
      <c r="C64" s="121">
        <v>10</v>
      </c>
      <c r="D64" s="121" t="s">
        <v>24</v>
      </c>
      <c r="E64" s="121">
        <v>1004</v>
      </c>
      <c r="F64" s="121">
        <v>89.27</v>
      </c>
      <c r="G64" s="121">
        <f>5.19+1.3+1.29</f>
        <v>7.78</v>
      </c>
      <c r="H64" s="121">
        <v>3.05</v>
      </c>
      <c r="I64" s="110">
        <v>8.4600000000000009</v>
      </c>
      <c r="J64" s="110">
        <f t="shared" si="2"/>
        <v>108.56</v>
      </c>
      <c r="K64" s="110">
        <f t="shared" si="4"/>
        <v>37.575422785669019</v>
      </c>
      <c r="L64" s="116">
        <f t="shared" si="3"/>
        <v>146.13542278566902</v>
      </c>
      <c r="M64" s="116">
        <f t="shared" si="5"/>
        <v>23.772948922266711</v>
      </c>
      <c r="N64" s="116">
        <v>1</v>
      </c>
      <c r="O64" s="116">
        <v>0</v>
      </c>
    </row>
    <row r="65" spans="1:15" ht="17" x14ac:dyDescent="0.2">
      <c r="A65" s="120">
        <v>58</v>
      </c>
      <c r="B65" s="121" t="s">
        <v>31</v>
      </c>
      <c r="C65" s="121">
        <v>10</v>
      </c>
      <c r="D65" s="121" t="s">
        <v>24</v>
      </c>
      <c r="E65" s="121">
        <v>1005</v>
      </c>
      <c r="F65" s="121">
        <v>89.27</v>
      </c>
      <c r="G65" s="121">
        <f>5.19+1.3+1.29</f>
        <v>7.78</v>
      </c>
      <c r="H65" s="121">
        <v>3.05</v>
      </c>
      <c r="I65" s="110">
        <v>8.4499999999999993</v>
      </c>
      <c r="J65" s="110">
        <f t="shared" si="2"/>
        <v>108.55</v>
      </c>
      <c r="K65" s="110">
        <f t="shared" si="4"/>
        <v>37.571961527122077</v>
      </c>
      <c r="L65" s="116">
        <f t="shared" si="3"/>
        <v>146.12196152712207</v>
      </c>
      <c r="M65" s="116">
        <f t="shared" si="5"/>
        <v>23.770759078040268</v>
      </c>
      <c r="N65" s="116">
        <v>1</v>
      </c>
      <c r="O65" s="116">
        <v>0</v>
      </c>
    </row>
    <row r="66" spans="1:15" ht="17" x14ac:dyDescent="0.2">
      <c r="A66" s="120">
        <v>59</v>
      </c>
      <c r="B66" s="121" t="s">
        <v>31</v>
      </c>
      <c r="C66" s="121">
        <v>10</v>
      </c>
      <c r="D66" s="121" t="s">
        <v>24</v>
      </c>
      <c r="E66" s="121">
        <v>1006</v>
      </c>
      <c r="F66" s="121">
        <v>92.9</v>
      </c>
      <c r="G66" s="121">
        <f>6.08+1.76</f>
        <v>7.84</v>
      </c>
      <c r="H66" s="121">
        <v>4.22</v>
      </c>
      <c r="I66" s="110">
        <v>8.44</v>
      </c>
      <c r="J66" s="110">
        <f t="shared" si="2"/>
        <v>113.4</v>
      </c>
      <c r="K66" s="110">
        <f t="shared" si="4"/>
        <v>39.250671922391923</v>
      </c>
      <c r="L66" s="116">
        <f t="shared" si="3"/>
        <v>152.65067192239192</v>
      </c>
      <c r="M66" s="116">
        <f t="shared" si="5"/>
        <v>24.832833527865191</v>
      </c>
      <c r="N66" s="116">
        <v>1</v>
      </c>
      <c r="O66" s="116">
        <v>0</v>
      </c>
    </row>
    <row r="67" spans="1:15" ht="17" x14ac:dyDescent="0.2">
      <c r="A67" s="120">
        <v>60</v>
      </c>
      <c r="B67" s="121" t="s">
        <v>31</v>
      </c>
      <c r="C67" s="121">
        <v>11</v>
      </c>
      <c r="D67" s="121" t="s">
        <v>24</v>
      </c>
      <c r="E67" s="121">
        <v>1101</v>
      </c>
      <c r="F67" s="121">
        <v>92.2</v>
      </c>
      <c r="G67" s="121">
        <f>5.78+1.74</f>
        <v>7.5200000000000005</v>
      </c>
      <c r="H67" s="121">
        <v>4.1399999999999997</v>
      </c>
      <c r="I67" s="110">
        <v>8.1999999999999993</v>
      </c>
      <c r="J67" s="110">
        <f t="shared" si="2"/>
        <v>112.06</v>
      </c>
      <c r="K67" s="110">
        <f t="shared" si="4"/>
        <v>38.786863277100878</v>
      </c>
      <c r="L67" s="116">
        <f t="shared" si="3"/>
        <v>150.84686327710088</v>
      </c>
      <c r="M67" s="116">
        <f t="shared" si="5"/>
        <v>24.539394401521811</v>
      </c>
      <c r="N67" s="116">
        <v>1</v>
      </c>
      <c r="O67" s="116">
        <v>0</v>
      </c>
    </row>
    <row r="68" spans="1:15" ht="17" x14ac:dyDescent="0.2">
      <c r="A68" s="120">
        <v>61</v>
      </c>
      <c r="B68" s="121" t="s">
        <v>31</v>
      </c>
      <c r="C68" s="121">
        <v>11</v>
      </c>
      <c r="D68" s="121" t="s">
        <v>24</v>
      </c>
      <c r="E68" s="121">
        <v>1102</v>
      </c>
      <c r="F68" s="121">
        <v>87.84</v>
      </c>
      <c r="G68" s="121">
        <f>5.17+1.37+1.38</f>
        <v>7.92</v>
      </c>
      <c r="H68" s="121">
        <v>3.04</v>
      </c>
      <c r="I68" s="110">
        <v>8.5500000000000007</v>
      </c>
      <c r="J68" s="110">
        <f t="shared" si="2"/>
        <v>107.35000000000001</v>
      </c>
      <c r="K68" s="110">
        <f t="shared" si="4"/>
        <v>37.156610501488302</v>
      </c>
      <c r="L68" s="116">
        <f t="shared" si="3"/>
        <v>144.5066105014883</v>
      </c>
      <c r="M68" s="116">
        <f t="shared" si="5"/>
        <v>23.507977770867093</v>
      </c>
      <c r="N68" s="116">
        <v>1</v>
      </c>
      <c r="O68" s="116">
        <v>0</v>
      </c>
    </row>
    <row r="69" spans="1:15" ht="17" x14ac:dyDescent="0.2">
      <c r="A69" s="120">
        <v>62</v>
      </c>
      <c r="B69" s="121" t="s">
        <v>31</v>
      </c>
      <c r="C69" s="121">
        <v>11</v>
      </c>
      <c r="D69" s="121" t="s">
        <v>24</v>
      </c>
      <c r="E69" s="121">
        <v>1103</v>
      </c>
      <c r="F69" s="121">
        <v>87.84</v>
      </c>
      <c r="G69" s="121">
        <f>5.17+1.38+1.37</f>
        <v>7.92</v>
      </c>
      <c r="H69" s="121">
        <v>3.04</v>
      </c>
      <c r="I69" s="110">
        <v>8.58</v>
      </c>
      <c r="J69" s="110">
        <f t="shared" si="2"/>
        <v>107.38000000000001</v>
      </c>
      <c r="K69" s="110">
        <f t="shared" si="4"/>
        <v>37.166994277129142</v>
      </c>
      <c r="L69" s="116">
        <f t="shared" si="3"/>
        <v>144.54699427712916</v>
      </c>
      <c r="M69" s="116">
        <f t="shared" si="5"/>
        <v>23.514547303546422</v>
      </c>
      <c r="N69" s="116">
        <v>1</v>
      </c>
      <c r="O69" s="116">
        <v>0</v>
      </c>
    </row>
    <row r="70" spans="1:15" ht="17" x14ac:dyDescent="0.2">
      <c r="A70" s="120">
        <v>63</v>
      </c>
      <c r="B70" s="121" t="s">
        <v>31</v>
      </c>
      <c r="C70" s="121">
        <v>11</v>
      </c>
      <c r="D70" s="121" t="s">
        <v>24</v>
      </c>
      <c r="E70" s="121">
        <v>1104</v>
      </c>
      <c r="F70" s="121">
        <v>89.27</v>
      </c>
      <c r="G70" s="121">
        <f>5.19+1.3+1.29</f>
        <v>7.78</v>
      </c>
      <c r="H70" s="121">
        <v>3.05</v>
      </c>
      <c r="I70" s="110">
        <v>8.4600000000000009</v>
      </c>
      <c r="J70" s="110">
        <f t="shared" si="2"/>
        <v>108.56</v>
      </c>
      <c r="K70" s="110">
        <f t="shared" si="4"/>
        <v>37.575422785669019</v>
      </c>
      <c r="L70" s="116">
        <f t="shared" si="3"/>
        <v>146.13542278566902</v>
      </c>
      <c r="M70" s="116">
        <f t="shared" si="5"/>
        <v>23.772948922266711</v>
      </c>
      <c r="N70" s="116">
        <v>1</v>
      </c>
      <c r="O70" s="116">
        <v>0</v>
      </c>
    </row>
    <row r="71" spans="1:15" ht="17" x14ac:dyDescent="0.2">
      <c r="A71" s="120">
        <v>64</v>
      </c>
      <c r="B71" s="121" t="s">
        <v>31</v>
      </c>
      <c r="C71" s="121">
        <v>11</v>
      </c>
      <c r="D71" s="121" t="s">
        <v>24</v>
      </c>
      <c r="E71" s="121">
        <v>1105</v>
      </c>
      <c r="F71" s="121">
        <v>89.27</v>
      </c>
      <c r="G71" s="121">
        <f>5.19+1.3+1.29</f>
        <v>7.78</v>
      </c>
      <c r="H71" s="121">
        <v>3.05</v>
      </c>
      <c r="I71" s="110">
        <v>8.4499999999999993</v>
      </c>
      <c r="J71" s="110">
        <f t="shared" si="2"/>
        <v>108.55</v>
      </c>
      <c r="K71" s="110">
        <f t="shared" si="4"/>
        <v>37.571961527122077</v>
      </c>
      <c r="L71" s="116">
        <f t="shared" si="3"/>
        <v>146.12196152712207</v>
      </c>
      <c r="M71" s="116">
        <f t="shared" si="5"/>
        <v>23.770759078040268</v>
      </c>
      <c r="N71" s="116">
        <v>1</v>
      </c>
      <c r="O71" s="116">
        <v>0</v>
      </c>
    </row>
    <row r="72" spans="1:15" ht="17" x14ac:dyDescent="0.2">
      <c r="A72" s="120">
        <v>65</v>
      </c>
      <c r="B72" s="121" t="s">
        <v>31</v>
      </c>
      <c r="C72" s="121">
        <v>11</v>
      </c>
      <c r="D72" s="121" t="s">
        <v>24</v>
      </c>
      <c r="E72" s="121">
        <v>1106</v>
      </c>
      <c r="F72" s="121">
        <v>92.9</v>
      </c>
      <c r="G72" s="121">
        <f>6.08+1.76</f>
        <v>7.84</v>
      </c>
      <c r="H72" s="121">
        <v>4.22</v>
      </c>
      <c r="I72" s="110">
        <v>8.44</v>
      </c>
      <c r="J72" s="110">
        <f t="shared" ref="J72:J120" si="6">F72+G72+H72+I72</f>
        <v>113.4</v>
      </c>
      <c r="K72" s="110">
        <f t="shared" ref="K72:K120" si="7">J72/J$121*4285.09</f>
        <v>39.250671922391923</v>
      </c>
      <c r="L72" s="116">
        <f t="shared" ref="L72:L120" si="8">J72+K72</f>
        <v>152.65067192239192</v>
      </c>
      <c r="M72" s="116">
        <f t="shared" ref="M72:M120" si="9">J72/J$121*2711.06</f>
        <v>24.832833527865191</v>
      </c>
      <c r="N72" s="116">
        <v>1</v>
      </c>
      <c r="O72" s="116">
        <v>0</v>
      </c>
    </row>
    <row r="73" spans="1:15" ht="17" x14ac:dyDescent="0.2">
      <c r="A73" s="120">
        <v>66</v>
      </c>
      <c r="B73" s="121" t="s">
        <v>31</v>
      </c>
      <c r="C73" s="121">
        <v>12</v>
      </c>
      <c r="D73" s="121" t="s">
        <v>24</v>
      </c>
      <c r="E73" s="121">
        <v>1201</v>
      </c>
      <c r="F73" s="121">
        <v>92.2</v>
      </c>
      <c r="G73" s="121">
        <f>5.78+1.74</f>
        <v>7.5200000000000005</v>
      </c>
      <c r="H73" s="121">
        <v>4.1399999999999997</v>
      </c>
      <c r="I73" s="110">
        <v>8.1999999999999993</v>
      </c>
      <c r="J73" s="110">
        <f t="shared" si="6"/>
        <v>112.06</v>
      </c>
      <c r="K73" s="110">
        <f t="shared" si="7"/>
        <v>38.786863277100878</v>
      </c>
      <c r="L73" s="116">
        <f t="shared" si="8"/>
        <v>150.84686327710088</v>
      </c>
      <c r="M73" s="116">
        <f t="shared" si="9"/>
        <v>24.539394401521811</v>
      </c>
      <c r="N73" s="116">
        <v>1</v>
      </c>
      <c r="O73" s="116">
        <v>0</v>
      </c>
    </row>
    <row r="74" spans="1:15" ht="17" x14ac:dyDescent="0.2">
      <c r="A74" s="120">
        <v>67</v>
      </c>
      <c r="B74" s="121" t="s">
        <v>31</v>
      </c>
      <c r="C74" s="121">
        <v>12</v>
      </c>
      <c r="D74" s="121" t="s">
        <v>24</v>
      </c>
      <c r="E74" s="121">
        <v>1202</v>
      </c>
      <c r="F74" s="121">
        <v>87.84</v>
      </c>
      <c r="G74" s="121">
        <f>5.17+1.37+1.38</f>
        <v>7.92</v>
      </c>
      <c r="H74" s="121">
        <v>3.04</v>
      </c>
      <c r="I74" s="110">
        <v>8.5500000000000007</v>
      </c>
      <c r="J74" s="110">
        <f t="shared" si="6"/>
        <v>107.35000000000001</v>
      </c>
      <c r="K74" s="110">
        <f t="shared" si="7"/>
        <v>37.156610501488302</v>
      </c>
      <c r="L74" s="116">
        <f t="shared" si="8"/>
        <v>144.5066105014883</v>
      </c>
      <c r="M74" s="116">
        <f t="shared" si="9"/>
        <v>23.507977770867093</v>
      </c>
      <c r="N74" s="116">
        <v>1</v>
      </c>
      <c r="O74" s="116">
        <v>0</v>
      </c>
    </row>
    <row r="75" spans="1:15" ht="17" x14ac:dyDescent="0.2">
      <c r="A75" s="120">
        <v>68</v>
      </c>
      <c r="B75" s="121" t="s">
        <v>31</v>
      </c>
      <c r="C75" s="121">
        <v>12</v>
      </c>
      <c r="D75" s="121" t="s">
        <v>24</v>
      </c>
      <c r="E75" s="121">
        <v>1203</v>
      </c>
      <c r="F75" s="121">
        <v>87.84</v>
      </c>
      <c r="G75" s="121">
        <f>5.17+1.38+1.37</f>
        <v>7.92</v>
      </c>
      <c r="H75" s="121">
        <v>3.04</v>
      </c>
      <c r="I75" s="110">
        <v>8.58</v>
      </c>
      <c r="J75" s="110">
        <f t="shared" si="6"/>
        <v>107.38000000000001</v>
      </c>
      <c r="K75" s="110">
        <f t="shared" si="7"/>
        <v>37.166994277129142</v>
      </c>
      <c r="L75" s="116">
        <f t="shared" si="8"/>
        <v>144.54699427712916</v>
      </c>
      <c r="M75" s="116">
        <f t="shared" si="9"/>
        <v>23.514547303546422</v>
      </c>
      <c r="N75" s="116">
        <v>1</v>
      </c>
      <c r="O75" s="116">
        <v>0</v>
      </c>
    </row>
    <row r="76" spans="1:15" ht="17" x14ac:dyDescent="0.2">
      <c r="A76" s="120">
        <v>69</v>
      </c>
      <c r="B76" s="121" t="s">
        <v>31</v>
      </c>
      <c r="C76" s="121">
        <v>12</v>
      </c>
      <c r="D76" s="121" t="s">
        <v>24</v>
      </c>
      <c r="E76" s="121">
        <v>1204</v>
      </c>
      <c r="F76" s="121">
        <v>89.27</v>
      </c>
      <c r="G76" s="121">
        <f>5.19+1.3+1.29</f>
        <v>7.78</v>
      </c>
      <c r="H76" s="121">
        <v>3.05</v>
      </c>
      <c r="I76" s="110">
        <v>8.4600000000000009</v>
      </c>
      <c r="J76" s="110">
        <f t="shared" si="6"/>
        <v>108.56</v>
      </c>
      <c r="K76" s="110">
        <f t="shared" si="7"/>
        <v>37.575422785669019</v>
      </c>
      <c r="L76" s="116">
        <f t="shared" si="8"/>
        <v>146.13542278566902</v>
      </c>
      <c r="M76" s="116">
        <f t="shared" si="9"/>
        <v>23.772948922266711</v>
      </c>
      <c r="N76" s="116">
        <v>1</v>
      </c>
      <c r="O76" s="116">
        <v>0</v>
      </c>
    </row>
    <row r="77" spans="1:15" ht="17" x14ac:dyDescent="0.2">
      <c r="A77" s="120">
        <v>70</v>
      </c>
      <c r="B77" s="121" t="s">
        <v>31</v>
      </c>
      <c r="C77" s="121">
        <v>12</v>
      </c>
      <c r="D77" s="121" t="s">
        <v>24</v>
      </c>
      <c r="E77" s="121">
        <v>1205</v>
      </c>
      <c r="F77" s="121">
        <v>89.27</v>
      </c>
      <c r="G77" s="121">
        <f>5.19+1.3+1.29</f>
        <v>7.78</v>
      </c>
      <c r="H77" s="121">
        <v>3.05</v>
      </c>
      <c r="I77" s="110">
        <v>8.4499999999999993</v>
      </c>
      <c r="J77" s="110">
        <f t="shared" si="6"/>
        <v>108.55</v>
      </c>
      <c r="K77" s="110">
        <f t="shared" si="7"/>
        <v>37.571961527122077</v>
      </c>
      <c r="L77" s="116">
        <f t="shared" si="8"/>
        <v>146.12196152712207</v>
      </c>
      <c r="M77" s="116">
        <f t="shared" si="9"/>
        <v>23.770759078040268</v>
      </c>
      <c r="N77" s="116">
        <v>1</v>
      </c>
      <c r="O77" s="116">
        <v>0</v>
      </c>
    </row>
    <row r="78" spans="1:15" ht="17" x14ac:dyDescent="0.2">
      <c r="A78" s="120">
        <v>71</v>
      </c>
      <c r="B78" s="121" t="s">
        <v>31</v>
      </c>
      <c r="C78" s="121">
        <v>12</v>
      </c>
      <c r="D78" s="121" t="s">
        <v>24</v>
      </c>
      <c r="E78" s="121">
        <v>1206</v>
      </c>
      <c r="F78" s="121">
        <v>92.9</v>
      </c>
      <c r="G78" s="121">
        <f>6.08+1.76</f>
        <v>7.84</v>
      </c>
      <c r="H78" s="121">
        <v>4.22</v>
      </c>
      <c r="I78" s="110">
        <v>8.44</v>
      </c>
      <c r="J78" s="110">
        <f t="shared" si="6"/>
        <v>113.4</v>
      </c>
      <c r="K78" s="110">
        <f t="shared" si="7"/>
        <v>39.250671922391923</v>
      </c>
      <c r="L78" s="116">
        <f t="shared" si="8"/>
        <v>152.65067192239192</v>
      </c>
      <c r="M78" s="116">
        <f t="shared" si="9"/>
        <v>24.832833527865191</v>
      </c>
      <c r="N78" s="116">
        <v>1</v>
      </c>
      <c r="O78" s="116">
        <v>0</v>
      </c>
    </row>
    <row r="79" spans="1:15" ht="17" x14ac:dyDescent="0.2">
      <c r="A79" s="120">
        <v>72</v>
      </c>
      <c r="B79" s="121" t="s">
        <v>31</v>
      </c>
      <c r="C79" s="121">
        <v>13</v>
      </c>
      <c r="D79" s="121" t="s">
        <v>24</v>
      </c>
      <c r="E79" s="121">
        <v>1301</v>
      </c>
      <c r="F79" s="121">
        <v>92.2</v>
      </c>
      <c r="G79" s="121">
        <f>5.78+1.74</f>
        <v>7.5200000000000005</v>
      </c>
      <c r="H79" s="121">
        <v>4.1399999999999997</v>
      </c>
      <c r="I79" s="110">
        <v>8.1999999999999993</v>
      </c>
      <c r="J79" s="110">
        <f t="shared" si="6"/>
        <v>112.06</v>
      </c>
      <c r="K79" s="110">
        <f t="shared" si="7"/>
        <v>38.786863277100878</v>
      </c>
      <c r="L79" s="116">
        <f t="shared" si="8"/>
        <v>150.84686327710088</v>
      </c>
      <c r="M79" s="116">
        <f t="shared" si="9"/>
        <v>24.539394401521811</v>
      </c>
      <c r="N79" s="116">
        <v>1</v>
      </c>
      <c r="O79" s="116">
        <v>0</v>
      </c>
    </row>
    <row r="80" spans="1:15" ht="17" x14ac:dyDescent="0.2">
      <c r="A80" s="120">
        <v>73</v>
      </c>
      <c r="B80" s="121" t="s">
        <v>31</v>
      </c>
      <c r="C80" s="121">
        <v>13</v>
      </c>
      <c r="D80" s="121" t="s">
        <v>24</v>
      </c>
      <c r="E80" s="121">
        <v>1302</v>
      </c>
      <c r="F80" s="121">
        <v>87.84</v>
      </c>
      <c r="G80" s="121">
        <f>5.17+1.37+1.38</f>
        <v>7.92</v>
      </c>
      <c r="H80" s="121">
        <v>3.04</v>
      </c>
      <c r="I80" s="110">
        <v>8.5500000000000007</v>
      </c>
      <c r="J80" s="110">
        <f t="shared" si="6"/>
        <v>107.35000000000001</v>
      </c>
      <c r="K80" s="110">
        <f t="shared" si="7"/>
        <v>37.156610501488302</v>
      </c>
      <c r="L80" s="116">
        <f t="shared" si="8"/>
        <v>144.5066105014883</v>
      </c>
      <c r="M80" s="116">
        <f t="shared" si="9"/>
        <v>23.507977770867093</v>
      </c>
      <c r="N80" s="116">
        <v>1</v>
      </c>
      <c r="O80" s="116">
        <v>0</v>
      </c>
    </row>
    <row r="81" spans="1:15" ht="17" x14ac:dyDescent="0.2">
      <c r="A81" s="120">
        <v>74</v>
      </c>
      <c r="B81" s="121" t="s">
        <v>31</v>
      </c>
      <c r="C81" s="121">
        <v>13</v>
      </c>
      <c r="D81" s="121" t="s">
        <v>24</v>
      </c>
      <c r="E81" s="121">
        <v>1303</v>
      </c>
      <c r="F81" s="121">
        <v>87.84</v>
      </c>
      <c r="G81" s="121">
        <f>5.17+1.38+1.37</f>
        <v>7.92</v>
      </c>
      <c r="H81" s="121">
        <v>3.04</v>
      </c>
      <c r="I81" s="110">
        <v>8.58</v>
      </c>
      <c r="J81" s="110">
        <f t="shared" si="6"/>
        <v>107.38000000000001</v>
      </c>
      <c r="K81" s="110">
        <f t="shared" si="7"/>
        <v>37.166994277129142</v>
      </c>
      <c r="L81" s="116">
        <f t="shared" si="8"/>
        <v>144.54699427712916</v>
      </c>
      <c r="M81" s="116">
        <f t="shared" si="9"/>
        <v>23.514547303546422</v>
      </c>
      <c r="N81" s="116">
        <v>1</v>
      </c>
      <c r="O81" s="116">
        <v>0</v>
      </c>
    </row>
    <row r="82" spans="1:15" ht="17" x14ac:dyDescent="0.2">
      <c r="A82" s="120">
        <v>75</v>
      </c>
      <c r="B82" s="121" t="s">
        <v>31</v>
      </c>
      <c r="C82" s="121">
        <v>13</v>
      </c>
      <c r="D82" s="121" t="s">
        <v>24</v>
      </c>
      <c r="E82" s="121">
        <v>1304</v>
      </c>
      <c r="F82" s="121">
        <v>89.27</v>
      </c>
      <c r="G82" s="121">
        <f>5.19+1.3+1.29</f>
        <v>7.78</v>
      </c>
      <c r="H82" s="121">
        <v>3.05</v>
      </c>
      <c r="I82" s="110">
        <v>8.4600000000000009</v>
      </c>
      <c r="J82" s="110">
        <f t="shared" si="6"/>
        <v>108.56</v>
      </c>
      <c r="K82" s="110">
        <f t="shared" si="7"/>
        <v>37.575422785669019</v>
      </c>
      <c r="L82" s="116">
        <f t="shared" si="8"/>
        <v>146.13542278566902</v>
      </c>
      <c r="M82" s="116">
        <f t="shared" si="9"/>
        <v>23.772948922266711</v>
      </c>
      <c r="N82" s="116">
        <v>1</v>
      </c>
      <c r="O82" s="116">
        <v>0</v>
      </c>
    </row>
    <row r="83" spans="1:15" ht="17" x14ac:dyDescent="0.2">
      <c r="A83" s="120">
        <v>76</v>
      </c>
      <c r="B83" s="121" t="s">
        <v>31</v>
      </c>
      <c r="C83" s="121">
        <v>13</v>
      </c>
      <c r="D83" s="121" t="s">
        <v>24</v>
      </c>
      <c r="E83" s="121">
        <v>1305</v>
      </c>
      <c r="F83" s="121">
        <v>89.27</v>
      </c>
      <c r="G83" s="121">
        <f>5.19+1.3+1.29</f>
        <v>7.78</v>
      </c>
      <c r="H83" s="121">
        <v>3.05</v>
      </c>
      <c r="I83" s="110">
        <v>8.4499999999999993</v>
      </c>
      <c r="J83" s="110">
        <f t="shared" si="6"/>
        <v>108.55</v>
      </c>
      <c r="K83" s="110">
        <f t="shared" si="7"/>
        <v>37.571961527122077</v>
      </c>
      <c r="L83" s="116">
        <f t="shared" si="8"/>
        <v>146.12196152712207</v>
      </c>
      <c r="M83" s="116">
        <f t="shared" si="9"/>
        <v>23.770759078040268</v>
      </c>
      <c r="N83" s="116">
        <v>1</v>
      </c>
      <c r="O83" s="116">
        <v>0</v>
      </c>
    </row>
    <row r="84" spans="1:15" ht="17" x14ac:dyDescent="0.2">
      <c r="A84" s="120">
        <v>77</v>
      </c>
      <c r="B84" s="121" t="s">
        <v>31</v>
      </c>
      <c r="C84" s="121">
        <v>13</v>
      </c>
      <c r="D84" s="121" t="s">
        <v>24</v>
      </c>
      <c r="E84" s="121">
        <v>1306</v>
      </c>
      <c r="F84" s="121">
        <v>92.9</v>
      </c>
      <c r="G84" s="121">
        <f>6.08+1.76</f>
        <v>7.84</v>
      </c>
      <c r="H84" s="121">
        <v>4.22</v>
      </c>
      <c r="I84" s="110">
        <v>8.44</v>
      </c>
      <c r="J84" s="110">
        <f t="shared" si="6"/>
        <v>113.4</v>
      </c>
      <c r="K84" s="110">
        <f t="shared" si="7"/>
        <v>39.250671922391923</v>
      </c>
      <c r="L84" s="116">
        <f t="shared" si="8"/>
        <v>152.65067192239192</v>
      </c>
      <c r="M84" s="116">
        <f t="shared" si="9"/>
        <v>24.832833527865191</v>
      </c>
      <c r="N84" s="116">
        <v>1</v>
      </c>
      <c r="O84" s="116">
        <v>0</v>
      </c>
    </row>
    <row r="85" spans="1:15" ht="17" x14ac:dyDescent="0.2">
      <c r="A85" s="120">
        <v>78</v>
      </c>
      <c r="B85" s="121" t="s">
        <v>31</v>
      </c>
      <c r="C85" s="121">
        <v>14</v>
      </c>
      <c r="D85" s="121" t="s">
        <v>24</v>
      </c>
      <c r="E85" s="121">
        <v>1401</v>
      </c>
      <c r="F85" s="121">
        <v>92.2</v>
      </c>
      <c r="G85" s="121">
        <f>5.78+1.74</f>
        <v>7.5200000000000005</v>
      </c>
      <c r="H85" s="121">
        <v>4.1399999999999997</v>
      </c>
      <c r="I85" s="110">
        <v>8.1999999999999993</v>
      </c>
      <c r="J85" s="110">
        <f t="shared" si="6"/>
        <v>112.06</v>
      </c>
      <c r="K85" s="110">
        <f t="shared" si="7"/>
        <v>38.786863277100878</v>
      </c>
      <c r="L85" s="116">
        <f t="shared" si="8"/>
        <v>150.84686327710088</v>
      </c>
      <c r="M85" s="116">
        <f t="shared" si="9"/>
        <v>24.539394401521811</v>
      </c>
      <c r="N85" s="116">
        <v>1</v>
      </c>
      <c r="O85" s="116">
        <v>0</v>
      </c>
    </row>
    <row r="86" spans="1:15" ht="17" x14ac:dyDescent="0.2">
      <c r="A86" s="120">
        <v>79</v>
      </c>
      <c r="B86" s="121" t="s">
        <v>31</v>
      </c>
      <c r="C86" s="121">
        <v>14</v>
      </c>
      <c r="D86" s="121" t="s">
        <v>24</v>
      </c>
      <c r="E86" s="121">
        <v>1402</v>
      </c>
      <c r="F86" s="121">
        <v>87.84</v>
      </c>
      <c r="G86" s="121">
        <f>5.17+1.37+1.38</f>
        <v>7.92</v>
      </c>
      <c r="H86" s="121">
        <v>3.04</v>
      </c>
      <c r="I86" s="110">
        <v>8.5500000000000007</v>
      </c>
      <c r="J86" s="110">
        <f t="shared" si="6"/>
        <v>107.35000000000001</v>
      </c>
      <c r="K86" s="110">
        <f t="shared" si="7"/>
        <v>37.156610501488302</v>
      </c>
      <c r="L86" s="116">
        <f t="shared" si="8"/>
        <v>144.5066105014883</v>
      </c>
      <c r="M86" s="116">
        <f t="shared" si="9"/>
        <v>23.507977770867093</v>
      </c>
      <c r="N86" s="116">
        <v>1</v>
      </c>
      <c r="O86" s="116">
        <v>0</v>
      </c>
    </row>
    <row r="87" spans="1:15" ht="17" x14ac:dyDescent="0.2">
      <c r="A87" s="120">
        <v>80</v>
      </c>
      <c r="B87" s="121" t="s">
        <v>31</v>
      </c>
      <c r="C87" s="121">
        <v>14</v>
      </c>
      <c r="D87" s="121" t="s">
        <v>24</v>
      </c>
      <c r="E87" s="121">
        <v>1403</v>
      </c>
      <c r="F87" s="121">
        <v>87.84</v>
      </c>
      <c r="G87" s="121">
        <f>5.17+1.38+1.37</f>
        <v>7.92</v>
      </c>
      <c r="H87" s="121">
        <v>3.04</v>
      </c>
      <c r="I87" s="110">
        <v>8.58</v>
      </c>
      <c r="J87" s="110">
        <f t="shared" si="6"/>
        <v>107.38000000000001</v>
      </c>
      <c r="K87" s="110">
        <f t="shared" si="7"/>
        <v>37.166994277129142</v>
      </c>
      <c r="L87" s="116">
        <f t="shared" si="8"/>
        <v>144.54699427712916</v>
      </c>
      <c r="M87" s="116">
        <f t="shared" si="9"/>
        <v>23.514547303546422</v>
      </c>
      <c r="N87" s="116">
        <v>1</v>
      </c>
      <c r="O87" s="116">
        <v>0</v>
      </c>
    </row>
    <row r="88" spans="1:15" ht="17" x14ac:dyDescent="0.2">
      <c r="A88" s="120">
        <v>81</v>
      </c>
      <c r="B88" s="121" t="s">
        <v>31</v>
      </c>
      <c r="C88" s="121">
        <v>14</v>
      </c>
      <c r="D88" s="121" t="s">
        <v>24</v>
      </c>
      <c r="E88" s="121">
        <v>1404</v>
      </c>
      <c r="F88" s="121">
        <v>89.27</v>
      </c>
      <c r="G88" s="121">
        <f>5.19+1.3+1.29</f>
        <v>7.78</v>
      </c>
      <c r="H88" s="121">
        <v>3.05</v>
      </c>
      <c r="I88" s="110">
        <v>8.4600000000000009</v>
      </c>
      <c r="J88" s="110">
        <f t="shared" si="6"/>
        <v>108.56</v>
      </c>
      <c r="K88" s="110">
        <f t="shared" si="7"/>
        <v>37.575422785669019</v>
      </c>
      <c r="L88" s="116">
        <f t="shared" si="8"/>
        <v>146.13542278566902</v>
      </c>
      <c r="M88" s="116">
        <f t="shared" si="9"/>
        <v>23.772948922266711</v>
      </c>
      <c r="N88" s="116">
        <v>1</v>
      </c>
      <c r="O88" s="116">
        <v>0</v>
      </c>
    </row>
    <row r="89" spans="1:15" ht="17" x14ac:dyDescent="0.2">
      <c r="A89" s="120">
        <v>82</v>
      </c>
      <c r="B89" s="121" t="s">
        <v>31</v>
      </c>
      <c r="C89" s="121">
        <v>14</v>
      </c>
      <c r="D89" s="121" t="s">
        <v>24</v>
      </c>
      <c r="E89" s="121">
        <v>1405</v>
      </c>
      <c r="F89" s="121">
        <v>89.27</v>
      </c>
      <c r="G89" s="121">
        <f>5.19+1.3+1.29</f>
        <v>7.78</v>
      </c>
      <c r="H89" s="121">
        <v>3.05</v>
      </c>
      <c r="I89" s="110">
        <v>8.4499999999999993</v>
      </c>
      <c r="J89" s="110">
        <f t="shared" si="6"/>
        <v>108.55</v>
      </c>
      <c r="K89" s="110">
        <f t="shared" si="7"/>
        <v>37.571961527122077</v>
      </c>
      <c r="L89" s="116">
        <f t="shared" si="8"/>
        <v>146.12196152712207</v>
      </c>
      <c r="M89" s="116">
        <f t="shared" si="9"/>
        <v>23.770759078040268</v>
      </c>
      <c r="N89" s="116">
        <v>1</v>
      </c>
      <c r="O89" s="116">
        <v>0</v>
      </c>
    </row>
    <row r="90" spans="1:15" ht="17" x14ac:dyDescent="0.2">
      <c r="A90" s="120">
        <v>83</v>
      </c>
      <c r="B90" s="121" t="s">
        <v>31</v>
      </c>
      <c r="C90" s="121">
        <v>14</v>
      </c>
      <c r="D90" s="121" t="s">
        <v>24</v>
      </c>
      <c r="E90" s="121">
        <v>1406</v>
      </c>
      <c r="F90" s="121">
        <v>92.9</v>
      </c>
      <c r="G90" s="121">
        <f>6.08+1.76</f>
        <v>7.84</v>
      </c>
      <c r="H90" s="121">
        <v>4.22</v>
      </c>
      <c r="I90" s="110">
        <v>8.44</v>
      </c>
      <c r="J90" s="110">
        <f t="shared" si="6"/>
        <v>113.4</v>
      </c>
      <c r="K90" s="110">
        <f t="shared" si="7"/>
        <v>39.250671922391923</v>
      </c>
      <c r="L90" s="116">
        <f t="shared" si="8"/>
        <v>152.65067192239192</v>
      </c>
      <c r="M90" s="116">
        <f t="shared" si="9"/>
        <v>24.832833527865191</v>
      </c>
      <c r="N90" s="116">
        <v>1</v>
      </c>
      <c r="O90" s="116">
        <v>0</v>
      </c>
    </row>
    <row r="91" spans="1:15" ht="17" x14ac:dyDescent="0.2">
      <c r="A91" s="120">
        <v>84</v>
      </c>
      <c r="B91" s="121" t="s">
        <v>31</v>
      </c>
      <c r="C91" s="121">
        <v>15</v>
      </c>
      <c r="D91" s="121" t="s">
        <v>24</v>
      </c>
      <c r="E91" s="121">
        <v>1501</v>
      </c>
      <c r="F91" s="121">
        <v>92.2</v>
      </c>
      <c r="G91" s="121">
        <f>5.78+1.74</f>
        <v>7.5200000000000005</v>
      </c>
      <c r="H91" s="121">
        <v>4.1399999999999997</v>
      </c>
      <c r="I91" s="110">
        <v>8.1999999999999993</v>
      </c>
      <c r="J91" s="110">
        <f t="shared" si="6"/>
        <v>112.06</v>
      </c>
      <c r="K91" s="110">
        <f t="shared" si="7"/>
        <v>38.786863277100878</v>
      </c>
      <c r="L91" s="116">
        <f t="shared" si="8"/>
        <v>150.84686327710088</v>
      </c>
      <c r="M91" s="116">
        <f t="shared" si="9"/>
        <v>24.539394401521811</v>
      </c>
      <c r="N91" s="116">
        <v>1</v>
      </c>
      <c r="O91" s="116">
        <v>0</v>
      </c>
    </row>
    <row r="92" spans="1:15" ht="17" x14ac:dyDescent="0.2">
      <c r="A92" s="120">
        <v>85</v>
      </c>
      <c r="B92" s="121" t="s">
        <v>31</v>
      </c>
      <c r="C92" s="121">
        <v>15</v>
      </c>
      <c r="D92" s="121" t="s">
        <v>24</v>
      </c>
      <c r="E92" s="121">
        <v>1502</v>
      </c>
      <c r="F92" s="121">
        <v>87.84</v>
      </c>
      <c r="G92" s="121">
        <f>5.17+1.37+1.38</f>
        <v>7.92</v>
      </c>
      <c r="H92" s="121">
        <v>3.04</v>
      </c>
      <c r="I92" s="110">
        <v>8.5500000000000007</v>
      </c>
      <c r="J92" s="110">
        <f t="shared" si="6"/>
        <v>107.35000000000001</v>
      </c>
      <c r="K92" s="110">
        <f t="shared" si="7"/>
        <v>37.156610501488302</v>
      </c>
      <c r="L92" s="116">
        <f t="shared" si="8"/>
        <v>144.5066105014883</v>
      </c>
      <c r="M92" s="116">
        <f t="shared" si="9"/>
        <v>23.507977770867093</v>
      </c>
      <c r="N92" s="116">
        <v>1</v>
      </c>
      <c r="O92" s="116">
        <v>0</v>
      </c>
    </row>
    <row r="93" spans="1:15" ht="17" x14ac:dyDescent="0.2">
      <c r="A93" s="120">
        <v>86</v>
      </c>
      <c r="B93" s="121" t="s">
        <v>31</v>
      </c>
      <c r="C93" s="121">
        <v>15</v>
      </c>
      <c r="D93" s="121" t="s">
        <v>24</v>
      </c>
      <c r="E93" s="121">
        <v>1503</v>
      </c>
      <c r="F93" s="121">
        <v>87.84</v>
      </c>
      <c r="G93" s="121">
        <f>5.17+1.38+1.37</f>
        <v>7.92</v>
      </c>
      <c r="H93" s="121">
        <v>3.04</v>
      </c>
      <c r="I93" s="110">
        <v>8.58</v>
      </c>
      <c r="J93" s="110">
        <f t="shared" si="6"/>
        <v>107.38000000000001</v>
      </c>
      <c r="K93" s="110">
        <f t="shared" si="7"/>
        <v>37.166994277129142</v>
      </c>
      <c r="L93" s="116">
        <f t="shared" si="8"/>
        <v>144.54699427712916</v>
      </c>
      <c r="M93" s="116">
        <f t="shared" si="9"/>
        <v>23.514547303546422</v>
      </c>
      <c r="N93" s="116">
        <v>1</v>
      </c>
      <c r="O93" s="116">
        <v>0</v>
      </c>
    </row>
    <row r="94" spans="1:15" ht="17" x14ac:dyDescent="0.2">
      <c r="A94" s="120">
        <v>87</v>
      </c>
      <c r="B94" s="121" t="s">
        <v>31</v>
      </c>
      <c r="C94" s="121">
        <v>15</v>
      </c>
      <c r="D94" s="121" t="s">
        <v>24</v>
      </c>
      <c r="E94" s="121">
        <v>1504</v>
      </c>
      <c r="F94" s="121">
        <v>89.27</v>
      </c>
      <c r="G94" s="121">
        <f>5.19+1.3+1.29</f>
        <v>7.78</v>
      </c>
      <c r="H94" s="121">
        <v>3.05</v>
      </c>
      <c r="I94" s="110">
        <v>8.4600000000000009</v>
      </c>
      <c r="J94" s="110">
        <f t="shared" si="6"/>
        <v>108.56</v>
      </c>
      <c r="K94" s="110">
        <f t="shared" si="7"/>
        <v>37.575422785669019</v>
      </c>
      <c r="L94" s="116">
        <f t="shared" si="8"/>
        <v>146.13542278566902</v>
      </c>
      <c r="M94" s="116">
        <f t="shared" si="9"/>
        <v>23.772948922266711</v>
      </c>
      <c r="N94" s="116">
        <v>1</v>
      </c>
      <c r="O94" s="116">
        <v>0</v>
      </c>
    </row>
    <row r="95" spans="1:15" ht="17" x14ac:dyDescent="0.2">
      <c r="A95" s="120">
        <v>88</v>
      </c>
      <c r="B95" s="121" t="s">
        <v>31</v>
      </c>
      <c r="C95" s="121">
        <v>15</v>
      </c>
      <c r="D95" s="121" t="s">
        <v>24</v>
      </c>
      <c r="E95" s="121">
        <v>1505</v>
      </c>
      <c r="F95" s="121">
        <v>89.27</v>
      </c>
      <c r="G95" s="121">
        <f>5.19+1.3+1.29</f>
        <v>7.78</v>
      </c>
      <c r="H95" s="121">
        <v>3.05</v>
      </c>
      <c r="I95" s="110">
        <v>8.4499999999999993</v>
      </c>
      <c r="J95" s="110">
        <f t="shared" si="6"/>
        <v>108.55</v>
      </c>
      <c r="K95" s="110">
        <f t="shared" si="7"/>
        <v>37.571961527122077</v>
      </c>
      <c r="L95" s="116">
        <f t="shared" si="8"/>
        <v>146.12196152712207</v>
      </c>
      <c r="M95" s="116">
        <f t="shared" si="9"/>
        <v>23.770759078040268</v>
      </c>
      <c r="N95" s="116">
        <v>1</v>
      </c>
      <c r="O95" s="116">
        <v>0</v>
      </c>
    </row>
    <row r="96" spans="1:15" ht="17" x14ac:dyDescent="0.2">
      <c r="A96" s="120">
        <v>89</v>
      </c>
      <c r="B96" s="121" t="s">
        <v>31</v>
      </c>
      <c r="C96" s="121">
        <v>15</v>
      </c>
      <c r="D96" s="121" t="s">
        <v>24</v>
      </c>
      <c r="E96" s="121">
        <v>1506</v>
      </c>
      <c r="F96" s="121">
        <v>92.9</v>
      </c>
      <c r="G96" s="121">
        <f>6.08+1.76</f>
        <v>7.84</v>
      </c>
      <c r="H96" s="121">
        <v>4.22</v>
      </c>
      <c r="I96" s="110">
        <v>8.44</v>
      </c>
      <c r="J96" s="110">
        <f t="shared" si="6"/>
        <v>113.4</v>
      </c>
      <c r="K96" s="110">
        <f t="shared" si="7"/>
        <v>39.250671922391923</v>
      </c>
      <c r="L96" s="116">
        <f t="shared" si="8"/>
        <v>152.65067192239192</v>
      </c>
      <c r="M96" s="116">
        <f t="shared" si="9"/>
        <v>24.832833527865191</v>
      </c>
      <c r="N96" s="116">
        <v>1</v>
      </c>
      <c r="O96" s="116">
        <v>0</v>
      </c>
    </row>
    <row r="97" spans="1:15" ht="17" x14ac:dyDescent="0.2">
      <c r="A97" s="120">
        <v>90</v>
      </c>
      <c r="B97" s="121" t="s">
        <v>31</v>
      </c>
      <c r="C97" s="121">
        <v>16</v>
      </c>
      <c r="D97" s="121" t="s">
        <v>24</v>
      </c>
      <c r="E97" s="121">
        <v>1601</v>
      </c>
      <c r="F97" s="121">
        <v>92.2</v>
      </c>
      <c r="G97" s="121">
        <f>5.78+1.74</f>
        <v>7.5200000000000005</v>
      </c>
      <c r="H97" s="121">
        <v>4.1399999999999997</v>
      </c>
      <c r="I97" s="110">
        <v>8.1999999999999993</v>
      </c>
      <c r="J97" s="110">
        <f t="shared" si="6"/>
        <v>112.06</v>
      </c>
      <c r="K97" s="110">
        <f t="shared" si="7"/>
        <v>38.786863277100878</v>
      </c>
      <c r="L97" s="116">
        <f t="shared" si="8"/>
        <v>150.84686327710088</v>
      </c>
      <c r="M97" s="116">
        <f t="shared" si="9"/>
        <v>24.539394401521811</v>
      </c>
      <c r="N97" s="116">
        <v>1</v>
      </c>
      <c r="O97" s="116">
        <v>0</v>
      </c>
    </row>
    <row r="98" spans="1:15" ht="17" x14ac:dyDescent="0.2">
      <c r="A98" s="120">
        <v>91</v>
      </c>
      <c r="B98" s="121" t="s">
        <v>31</v>
      </c>
      <c r="C98" s="121">
        <v>16</v>
      </c>
      <c r="D98" s="121" t="s">
        <v>24</v>
      </c>
      <c r="E98" s="121">
        <v>1602</v>
      </c>
      <c r="F98" s="121">
        <v>87.84</v>
      </c>
      <c r="G98" s="121">
        <f>5.17+1.37+1.38</f>
        <v>7.92</v>
      </c>
      <c r="H98" s="121">
        <v>3.04</v>
      </c>
      <c r="I98" s="110">
        <v>8.5500000000000007</v>
      </c>
      <c r="J98" s="110">
        <f t="shared" si="6"/>
        <v>107.35000000000001</v>
      </c>
      <c r="K98" s="110">
        <f t="shared" si="7"/>
        <v>37.156610501488302</v>
      </c>
      <c r="L98" s="116">
        <f t="shared" si="8"/>
        <v>144.5066105014883</v>
      </c>
      <c r="M98" s="116">
        <f t="shared" si="9"/>
        <v>23.507977770867093</v>
      </c>
      <c r="N98" s="116">
        <v>1</v>
      </c>
      <c r="O98" s="116">
        <v>0</v>
      </c>
    </row>
    <row r="99" spans="1:15" ht="17" x14ac:dyDescent="0.2">
      <c r="A99" s="120">
        <v>92</v>
      </c>
      <c r="B99" s="121" t="s">
        <v>31</v>
      </c>
      <c r="C99" s="121">
        <v>16</v>
      </c>
      <c r="D99" s="121" t="s">
        <v>24</v>
      </c>
      <c r="E99" s="121">
        <v>1603</v>
      </c>
      <c r="F99" s="121">
        <v>87.84</v>
      </c>
      <c r="G99" s="121">
        <f>5.17+1.38+1.37</f>
        <v>7.92</v>
      </c>
      <c r="H99" s="121">
        <v>3.04</v>
      </c>
      <c r="I99" s="110">
        <v>8.58</v>
      </c>
      <c r="J99" s="110">
        <f t="shared" si="6"/>
        <v>107.38000000000001</v>
      </c>
      <c r="K99" s="110">
        <f t="shared" si="7"/>
        <v>37.166994277129142</v>
      </c>
      <c r="L99" s="116">
        <f t="shared" si="8"/>
        <v>144.54699427712916</v>
      </c>
      <c r="M99" s="116">
        <f t="shared" si="9"/>
        <v>23.514547303546422</v>
      </c>
      <c r="N99" s="116">
        <v>1</v>
      </c>
      <c r="O99" s="116">
        <v>0</v>
      </c>
    </row>
    <row r="100" spans="1:15" ht="17" x14ac:dyDescent="0.2">
      <c r="A100" s="120">
        <v>93</v>
      </c>
      <c r="B100" s="121" t="s">
        <v>31</v>
      </c>
      <c r="C100" s="121">
        <v>16</v>
      </c>
      <c r="D100" s="121" t="s">
        <v>24</v>
      </c>
      <c r="E100" s="121">
        <v>1604</v>
      </c>
      <c r="F100" s="121">
        <v>89.27</v>
      </c>
      <c r="G100" s="121">
        <f>5.19+1.3+1.29</f>
        <v>7.78</v>
      </c>
      <c r="H100" s="121">
        <v>3.05</v>
      </c>
      <c r="I100" s="110">
        <v>8.4600000000000009</v>
      </c>
      <c r="J100" s="110">
        <f t="shared" si="6"/>
        <v>108.56</v>
      </c>
      <c r="K100" s="110">
        <f t="shared" si="7"/>
        <v>37.575422785669019</v>
      </c>
      <c r="L100" s="116">
        <f t="shared" si="8"/>
        <v>146.13542278566902</v>
      </c>
      <c r="M100" s="116">
        <f t="shared" si="9"/>
        <v>23.772948922266711</v>
      </c>
      <c r="N100" s="116">
        <v>1</v>
      </c>
      <c r="O100" s="116">
        <v>0</v>
      </c>
    </row>
    <row r="101" spans="1:15" ht="17" x14ac:dyDescent="0.2">
      <c r="A101" s="120">
        <v>94</v>
      </c>
      <c r="B101" s="121" t="s">
        <v>31</v>
      </c>
      <c r="C101" s="121">
        <v>16</v>
      </c>
      <c r="D101" s="121" t="s">
        <v>24</v>
      </c>
      <c r="E101" s="121">
        <v>1605</v>
      </c>
      <c r="F101" s="121">
        <v>89.27</v>
      </c>
      <c r="G101" s="121">
        <f>5.19+1.3+1.29</f>
        <v>7.78</v>
      </c>
      <c r="H101" s="121">
        <v>3.05</v>
      </c>
      <c r="I101" s="110">
        <v>8.4499999999999993</v>
      </c>
      <c r="J101" s="110">
        <f t="shared" si="6"/>
        <v>108.55</v>
      </c>
      <c r="K101" s="110">
        <f t="shared" si="7"/>
        <v>37.571961527122077</v>
      </c>
      <c r="L101" s="116">
        <f t="shared" si="8"/>
        <v>146.12196152712207</v>
      </c>
      <c r="M101" s="116">
        <f t="shared" si="9"/>
        <v>23.770759078040268</v>
      </c>
      <c r="N101" s="116">
        <v>1</v>
      </c>
      <c r="O101" s="116">
        <v>0</v>
      </c>
    </row>
    <row r="102" spans="1:15" ht="17" x14ac:dyDescent="0.2">
      <c r="A102" s="120">
        <v>95</v>
      </c>
      <c r="B102" s="121" t="s">
        <v>31</v>
      </c>
      <c r="C102" s="121">
        <v>16</v>
      </c>
      <c r="D102" s="121" t="s">
        <v>24</v>
      </c>
      <c r="E102" s="121">
        <v>1606</v>
      </c>
      <c r="F102" s="121">
        <v>92.9</v>
      </c>
      <c r="G102" s="121">
        <f>6.08+1.76</f>
        <v>7.84</v>
      </c>
      <c r="H102" s="121">
        <v>4.22</v>
      </c>
      <c r="I102" s="110">
        <v>8.44</v>
      </c>
      <c r="J102" s="110">
        <f t="shared" si="6"/>
        <v>113.4</v>
      </c>
      <c r="K102" s="110">
        <f t="shared" si="7"/>
        <v>39.250671922391923</v>
      </c>
      <c r="L102" s="116">
        <f t="shared" si="8"/>
        <v>152.65067192239192</v>
      </c>
      <c r="M102" s="116">
        <f t="shared" si="9"/>
        <v>24.832833527865191</v>
      </c>
      <c r="N102" s="116">
        <v>1</v>
      </c>
      <c r="O102" s="116">
        <v>0</v>
      </c>
    </row>
    <row r="103" spans="1:15" ht="17" x14ac:dyDescent="0.2">
      <c r="A103" s="120">
        <v>96</v>
      </c>
      <c r="B103" s="121" t="s">
        <v>31</v>
      </c>
      <c r="C103" s="121">
        <v>17</v>
      </c>
      <c r="D103" s="121" t="s">
        <v>24</v>
      </c>
      <c r="E103" s="121">
        <v>1701</v>
      </c>
      <c r="F103" s="121">
        <v>92.2</v>
      </c>
      <c r="G103" s="121">
        <f>5.78+1.74</f>
        <v>7.5200000000000005</v>
      </c>
      <c r="H103" s="121">
        <v>4.1399999999999997</v>
      </c>
      <c r="I103" s="110">
        <v>8.1999999999999993</v>
      </c>
      <c r="J103" s="110">
        <f t="shared" si="6"/>
        <v>112.06</v>
      </c>
      <c r="K103" s="110">
        <f t="shared" si="7"/>
        <v>38.786863277100878</v>
      </c>
      <c r="L103" s="116">
        <f t="shared" si="8"/>
        <v>150.84686327710088</v>
      </c>
      <c r="M103" s="116">
        <f t="shared" si="9"/>
        <v>24.539394401521811</v>
      </c>
      <c r="N103" s="116">
        <v>1</v>
      </c>
      <c r="O103" s="116">
        <v>0</v>
      </c>
    </row>
    <row r="104" spans="1:15" ht="17" x14ac:dyDescent="0.2">
      <c r="A104" s="120">
        <v>97</v>
      </c>
      <c r="B104" s="121" t="s">
        <v>31</v>
      </c>
      <c r="C104" s="121">
        <v>17</v>
      </c>
      <c r="D104" s="121" t="s">
        <v>24</v>
      </c>
      <c r="E104" s="121">
        <v>1702</v>
      </c>
      <c r="F104" s="121">
        <v>87.84</v>
      </c>
      <c r="G104" s="121">
        <f>5.17+1.37+1.38</f>
        <v>7.92</v>
      </c>
      <c r="H104" s="121">
        <v>3.04</v>
      </c>
      <c r="I104" s="110">
        <v>8.5500000000000007</v>
      </c>
      <c r="J104" s="110">
        <f t="shared" si="6"/>
        <v>107.35000000000001</v>
      </c>
      <c r="K104" s="110">
        <f t="shared" si="7"/>
        <v>37.156610501488302</v>
      </c>
      <c r="L104" s="116">
        <f t="shared" si="8"/>
        <v>144.5066105014883</v>
      </c>
      <c r="M104" s="116">
        <f t="shared" si="9"/>
        <v>23.507977770867093</v>
      </c>
      <c r="N104" s="116">
        <v>1</v>
      </c>
      <c r="O104" s="116">
        <v>0</v>
      </c>
    </row>
    <row r="105" spans="1:15" ht="17" x14ac:dyDescent="0.2">
      <c r="A105" s="120">
        <v>98</v>
      </c>
      <c r="B105" s="121" t="s">
        <v>31</v>
      </c>
      <c r="C105" s="121">
        <v>17</v>
      </c>
      <c r="D105" s="121" t="s">
        <v>24</v>
      </c>
      <c r="E105" s="121">
        <v>1703</v>
      </c>
      <c r="F105" s="121">
        <v>87.84</v>
      </c>
      <c r="G105" s="121">
        <f>5.17+1.38+1.37</f>
        <v>7.92</v>
      </c>
      <c r="H105" s="121">
        <v>3.04</v>
      </c>
      <c r="I105" s="110">
        <v>8.58</v>
      </c>
      <c r="J105" s="110">
        <f t="shared" si="6"/>
        <v>107.38000000000001</v>
      </c>
      <c r="K105" s="110">
        <f t="shared" si="7"/>
        <v>37.166994277129142</v>
      </c>
      <c r="L105" s="116">
        <f t="shared" si="8"/>
        <v>144.54699427712916</v>
      </c>
      <c r="M105" s="116">
        <f t="shared" si="9"/>
        <v>23.514547303546422</v>
      </c>
      <c r="N105" s="116">
        <v>1</v>
      </c>
      <c r="O105" s="116">
        <v>0</v>
      </c>
    </row>
    <row r="106" spans="1:15" ht="17" x14ac:dyDescent="0.2">
      <c r="A106" s="120">
        <v>99</v>
      </c>
      <c r="B106" s="121" t="s">
        <v>31</v>
      </c>
      <c r="C106" s="121">
        <v>17</v>
      </c>
      <c r="D106" s="121" t="s">
        <v>24</v>
      </c>
      <c r="E106" s="121">
        <v>1704</v>
      </c>
      <c r="F106" s="121">
        <v>89.27</v>
      </c>
      <c r="G106" s="121">
        <f>5.19+1.3+1.29</f>
        <v>7.78</v>
      </c>
      <c r="H106" s="121">
        <v>3.05</v>
      </c>
      <c r="I106" s="110">
        <v>8.4600000000000009</v>
      </c>
      <c r="J106" s="110">
        <f t="shared" si="6"/>
        <v>108.56</v>
      </c>
      <c r="K106" s="110">
        <f t="shared" si="7"/>
        <v>37.575422785669019</v>
      </c>
      <c r="L106" s="116">
        <f t="shared" si="8"/>
        <v>146.13542278566902</v>
      </c>
      <c r="M106" s="116">
        <f t="shared" si="9"/>
        <v>23.772948922266711</v>
      </c>
      <c r="N106" s="116">
        <v>1</v>
      </c>
      <c r="O106" s="116">
        <v>0</v>
      </c>
    </row>
    <row r="107" spans="1:15" ht="17" x14ac:dyDescent="0.2">
      <c r="A107" s="120">
        <v>100</v>
      </c>
      <c r="B107" s="121" t="s">
        <v>31</v>
      </c>
      <c r="C107" s="121">
        <v>17</v>
      </c>
      <c r="D107" s="121" t="s">
        <v>24</v>
      </c>
      <c r="E107" s="121">
        <v>1705</v>
      </c>
      <c r="F107" s="121">
        <v>89.27</v>
      </c>
      <c r="G107" s="121">
        <f>5.19+1.3+1.29</f>
        <v>7.78</v>
      </c>
      <c r="H107" s="121">
        <v>3.05</v>
      </c>
      <c r="I107" s="110">
        <v>8.4499999999999993</v>
      </c>
      <c r="J107" s="110">
        <f t="shared" si="6"/>
        <v>108.55</v>
      </c>
      <c r="K107" s="110">
        <f t="shared" si="7"/>
        <v>37.571961527122077</v>
      </c>
      <c r="L107" s="116">
        <f t="shared" si="8"/>
        <v>146.12196152712207</v>
      </c>
      <c r="M107" s="116">
        <f t="shared" si="9"/>
        <v>23.770759078040268</v>
      </c>
      <c r="N107" s="116">
        <v>1</v>
      </c>
      <c r="O107" s="116">
        <v>0</v>
      </c>
    </row>
    <row r="108" spans="1:15" ht="17" x14ac:dyDescent="0.2">
      <c r="A108" s="120">
        <v>101</v>
      </c>
      <c r="B108" s="121" t="s">
        <v>31</v>
      </c>
      <c r="C108" s="121">
        <v>17</v>
      </c>
      <c r="D108" s="121" t="s">
        <v>24</v>
      </c>
      <c r="E108" s="121">
        <v>1706</v>
      </c>
      <c r="F108" s="121">
        <v>92.9</v>
      </c>
      <c r="G108" s="121">
        <f>6.08+1.76</f>
        <v>7.84</v>
      </c>
      <c r="H108" s="121">
        <v>4.22</v>
      </c>
      <c r="I108" s="110">
        <v>8.44</v>
      </c>
      <c r="J108" s="110">
        <f t="shared" si="6"/>
        <v>113.4</v>
      </c>
      <c r="K108" s="110">
        <f t="shared" si="7"/>
        <v>39.250671922391923</v>
      </c>
      <c r="L108" s="116">
        <f t="shared" si="8"/>
        <v>152.65067192239192</v>
      </c>
      <c r="M108" s="116">
        <f t="shared" si="9"/>
        <v>24.832833527865191</v>
      </c>
      <c r="N108" s="116">
        <v>1</v>
      </c>
      <c r="O108" s="116">
        <v>0</v>
      </c>
    </row>
    <row r="109" spans="1:15" ht="17" x14ac:dyDescent="0.2">
      <c r="A109" s="120">
        <v>102</v>
      </c>
      <c r="B109" s="121" t="s">
        <v>31</v>
      </c>
      <c r="C109" s="121">
        <v>18</v>
      </c>
      <c r="D109" s="121" t="s">
        <v>24</v>
      </c>
      <c r="E109" s="121">
        <v>1801</v>
      </c>
      <c r="F109" s="121">
        <v>92.2</v>
      </c>
      <c r="G109" s="121">
        <f>5.78+1.74</f>
        <v>7.5200000000000005</v>
      </c>
      <c r="H109" s="121">
        <v>4.1399999999999997</v>
      </c>
      <c r="I109" s="110">
        <v>8.1999999999999993</v>
      </c>
      <c r="J109" s="110">
        <f t="shared" si="6"/>
        <v>112.06</v>
      </c>
      <c r="K109" s="110">
        <f t="shared" si="7"/>
        <v>38.786863277100878</v>
      </c>
      <c r="L109" s="116">
        <f t="shared" si="8"/>
        <v>150.84686327710088</v>
      </c>
      <c r="M109" s="116">
        <f t="shared" si="9"/>
        <v>24.539394401521811</v>
      </c>
      <c r="N109" s="116">
        <v>1</v>
      </c>
      <c r="O109" s="116">
        <v>0</v>
      </c>
    </row>
    <row r="110" spans="1:15" ht="17" x14ac:dyDescent="0.2">
      <c r="A110" s="120">
        <v>103</v>
      </c>
      <c r="B110" s="121" t="s">
        <v>31</v>
      </c>
      <c r="C110" s="121">
        <v>18</v>
      </c>
      <c r="D110" s="121" t="s">
        <v>24</v>
      </c>
      <c r="E110" s="121">
        <v>1802</v>
      </c>
      <c r="F110" s="121">
        <v>87.84</v>
      </c>
      <c r="G110" s="121">
        <f>5.17+1.37+1.38</f>
        <v>7.92</v>
      </c>
      <c r="H110" s="121">
        <v>3.04</v>
      </c>
      <c r="I110" s="110">
        <v>8.5500000000000007</v>
      </c>
      <c r="J110" s="110">
        <f t="shared" si="6"/>
        <v>107.35000000000001</v>
      </c>
      <c r="K110" s="110">
        <f t="shared" si="7"/>
        <v>37.156610501488302</v>
      </c>
      <c r="L110" s="116">
        <f t="shared" si="8"/>
        <v>144.5066105014883</v>
      </c>
      <c r="M110" s="116">
        <f t="shared" si="9"/>
        <v>23.507977770867093</v>
      </c>
      <c r="N110" s="116">
        <v>1</v>
      </c>
      <c r="O110" s="116">
        <v>0</v>
      </c>
    </row>
    <row r="111" spans="1:15" ht="17" x14ac:dyDescent="0.2">
      <c r="A111" s="120">
        <v>104</v>
      </c>
      <c r="B111" s="121" t="s">
        <v>31</v>
      </c>
      <c r="C111" s="121">
        <v>18</v>
      </c>
      <c r="D111" s="121" t="s">
        <v>24</v>
      </c>
      <c r="E111" s="121">
        <v>1803</v>
      </c>
      <c r="F111" s="121">
        <v>87.84</v>
      </c>
      <c r="G111" s="121">
        <f>5.17+1.38+1.37</f>
        <v>7.92</v>
      </c>
      <c r="H111" s="121">
        <v>3.04</v>
      </c>
      <c r="I111" s="110">
        <v>8.58</v>
      </c>
      <c r="J111" s="110">
        <f t="shared" si="6"/>
        <v>107.38000000000001</v>
      </c>
      <c r="K111" s="110">
        <f t="shared" si="7"/>
        <v>37.166994277129142</v>
      </c>
      <c r="L111" s="116">
        <f t="shared" si="8"/>
        <v>144.54699427712916</v>
      </c>
      <c r="M111" s="116">
        <f t="shared" si="9"/>
        <v>23.514547303546422</v>
      </c>
      <c r="N111" s="116">
        <v>1</v>
      </c>
      <c r="O111" s="116">
        <v>0</v>
      </c>
    </row>
    <row r="112" spans="1:15" ht="17" x14ac:dyDescent="0.2">
      <c r="A112" s="120">
        <v>105</v>
      </c>
      <c r="B112" s="121" t="s">
        <v>31</v>
      </c>
      <c r="C112" s="121">
        <v>18</v>
      </c>
      <c r="D112" s="121" t="s">
        <v>24</v>
      </c>
      <c r="E112" s="121">
        <v>1804</v>
      </c>
      <c r="F112" s="121">
        <v>89.27</v>
      </c>
      <c r="G112" s="121">
        <f>5.19+1.3+1.29</f>
        <v>7.78</v>
      </c>
      <c r="H112" s="121">
        <v>3.05</v>
      </c>
      <c r="I112" s="110">
        <v>8.4600000000000009</v>
      </c>
      <c r="J112" s="110">
        <f t="shared" si="6"/>
        <v>108.56</v>
      </c>
      <c r="K112" s="110">
        <f t="shared" si="7"/>
        <v>37.575422785669019</v>
      </c>
      <c r="L112" s="116">
        <f t="shared" si="8"/>
        <v>146.13542278566902</v>
      </c>
      <c r="M112" s="116">
        <f t="shared" si="9"/>
        <v>23.772948922266711</v>
      </c>
      <c r="N112" s="116">
        <v>1</v>
      </c>
      <c r="O112" s="116">
        <v>0</v>
      </c>
    </row>
    <row r="113" spans="1:15" ht="17" x14ac:dyDescent="0.2">
      <c r="A113" s="120">
        <v>106</v>
      </c>
      <c r="B113" s="121" t="s">
        <v>31</v>
      </c>
      <c r="C113" s="121">
        <v>18</v>
      </c>
      <c r="D113" s="121" t="s">
        <v>24</v>
      </c>
      <c r="E113" s="121">
        <v>1805</v>
      </c>
      <c r="F113" s="121">
        <v>89.27</v>
      </c>
      <c r="G113" s="121">
        <f>5.19+1.3+1.29</f>
        <v>7.78</v>
      </c>
      <c r="H113" s="121">
        <v>3.05</v>
      </c>
      <c r="I113" s="110">
        <v>8.4499999999999993</v>
      </c>
      <c r="J113" s="110">
        <f t="shared" si="6"/>
        <v>108.55</v>
      </c>
      <c r="K113" s="110">
        <f t="shared" si="7"/>
        <v>37.571961527122077</v>
      </c>
      <c r="L113" s="116">
        <f t="shared" si="8"/>
        <v>146.12196152712207</v>
      </c>
      <c r="M113" s="116">
        <f t="shared" si="9"/>
        <v>23.770759078040268</v>
      </c>
      <c r="N113" s="116">
        <v>1</v>
      </c>
      <c r="O113" s="116">
        <v>0</v>
      </c>
    </row>
    <row r="114" spans="1:15" ht="17" x14ac:dyDescent="0.2">
      <c r="A114" s="120">
        <v>107</v>
      </c>
      <c r="B114" s="121" t="s">
        <v>31</v>
      </c>
      <c r="C114" s="121">
        <v>18</v>
      </c>
      <c r="D114" s="121" t="s">
        <v>24</v>
      </c>
      <c r="E114" s="121">
        <v>1806</v>
      </c>
      <c r="F114" s="121">
        <v>92.9</v>
      </c>
      <c r="G114" s="121">
        <f>6.08+1.76</f>
        <v>7.84</v>
      </c>
      <c r="H114" s="121">
        <v>4.22</v>
      </c>
      <c r="I114" s="110">
        <v>8.44</v>
      </c>
      <c r="J114" s="110">
        <f t="shared" si="6"/>
        <v>113.4</v>
      </c>
      <c r="K114" s="110">
        <f t="shared" si="7"/>
        <v>39.250671922391923</v>
      </c>
      <c r="L114" s="116">
        <f t="shared" si="8"/>
        <v>152.65067192239192</v>
      </c>
      <c r="M114" s="116">
        <f t="shared" si="9"/>
        <v>24.832833527865191</v>
      </c>
      <c r="N114" s="116">
        <v>1</v>
      </c>
      <c r="O114" s="116">
        <v>0</v>
      </c>
    </row>
    <row r="115" spans="1:15" ht="17" x14ac:dyDescent="0.2">
      <c r="A115" s="120">
        <v>108</v>
      </c>
      <c r="B115" s="121" t="s">
        <v>31</v>
      </c>
      <c r="C115" s="121">
        <v>19</v>
      </c>
      <c r="D115" s="121" t="s">
        <v>24</v>
      </c>
      <c r="E115" s="121">
        <v>1901</v>
      </c>
      <c r="F115" s="121">
        <v>92.2</v>
      </c>
      <c r="G115" s="121">
        <f>5.78+1.74</f>
        <v>7.5200000000000005</v>
      </c>
      <c r="H115" s="121">
        <v>4.1399999999999997</v>
      </c>
      <c r="I115" s="110">
        <v>8.1999999999999993</v>
      </c>
      <c r="J115" s="110">
        <f t="shared" si="6"/>
        <v>112.06</v>
      </c>
      <c r="K115" s="110">
        <f t="shared" si="7"/>
        <v>38.786863277100878</v>
      </c>
      <c r="L115" s="116">
        <f t="shared" si="8"/>
        <v>150.84686327710088</v>
      </c>
      <c r="M115" s="116">
        <f t="shared" si="9"/>
        <v>24.539394401521811</v>
      </c>
      <c r="N115" s="116">
        <v>1</v>
      </c>
      <c r="O115" s="116">
        <v>0</v>
      </c>
    </row>
    <row r="116" spans="1:15" ht="17" x14ac:dyDescent="0.2">
      <c r="A116" s="120">
        <v>109</v>
      </c>
      <c r="B116" s="121" t="s">
        <v>31</v>
      </c>
      <c r="C116" s="121">
        <v>19</v>
      </c>
      <c r="D116" s="121" t="s">
        <v>24</v>
      </c>
      <c r="E116" s="121">
        <v>1902</v>
      </c>
      <c r="F116" s="121">
        <v>87.84</v>
      </c>
      <c r="G116" s="121">
        <f>5.17+1.37+1.38</f>
        <v>7.92</v>
      </c>
      <c r="H116" s="121">
        <v>3.04</v>
      </c>
      <c r="I116" s="110">
        <v>8.5500000000000007</v>
      </c>
      <c r="J116" s="110">
        <f t="shared" si="6"/>
        <v>107.35000000000001</v>
      </c>
      <c r="K116" s="110">
        <f t="shared" si="7"/>
        <v>37.156610501488302</v>
      </c>
      <c r="L116" s="116">
        <f t="shared" si="8"/>
        <v>144.5066105014883</v>
      </c>
      <c r="M116" s="116">
        <f t="shared" si="9"/>
        <v>23.507977770867093</v>
      </c>
      <c r="N116" s="116">
        <v>1</v>
      </c>
      <c r="O116" s="116">
        <v>0</v>
      </c>
    </row>
    <row r="117" spans="1:15" ht="17" x14ac:dyDescent="0.2">
      <c r="A117" s="120">
        <v>110</v>
      </c>
      <c r="B117" s="121" t="s">
        <v>31</v>
      </c>
      <c r="C117" s="121">
        <v>19</v>
      </c>
      <c r="D117" s="121" t="s">
        <v>24</v>
      </c>
      <c r="E117" s="121">
        <v>1903</v>
      </c>
      <c r="F117" s="121">
        <v>87.84</v>
      </c>
      <c r="G117" s="121">
        <f>5.17+1.38+1.37</f>
        <v>7.92</v>
      </c>
      <c r="H117" s="121">
        <v>3.04</v>
      </c>
      <c r="I117" s="110">
        <v>8.58</v>
      </c>
      <c r="J117" s="110">
        <f t="shared" si="6"/>
        <v>107.38000000000001</v>
      </c>
      <c r="K117" s="110">
        <f t="shared" si="7"/>
        <v>37.166994277129142</v>
      </c>
      <c r="L117" s="116">
        <f t="shared" si="8"/>
        <v>144.54699427712916</v>
      </c>
      <c r="M117" s="116">
        <f t="shared" si="9"/>
        <v>23.514547303546422</v>
      </c>
      <c r="N117" s="116">
        <v>1</v>
      </c>
      <c r="O117" s="116">
        <v>0</v>
      </c>
    </row>
    <row r="118" spans="1:15" ht="17" x14ac:dyDescent="0.2">
      <c r="A118" s="120">
        <v>111</v>
      </c>
      <c r="B118" s="121" t="s">
        <v>31</v>
      </c>
      <c r="C118" s="121">
        <v>19</v>
      </c>
      <c r="D118" s="121" t="s">
        <v>24</v>
      </c>
      <c r="E118" s="121">
        <v>1904</v>
      </c>
      <c r="F118" s="121">
        <v>89.27</v>
      </c>
      <c r="G118" s="121">
        <f>5.19+1.3+1.29</f>
        <v>7.78</v>
      </c>
      <c r="H118" s="121">
        <v>3.05</v>
      </c>
      <c r="I118" s="110">
        <v>8.4600000000000009</v>
      </c>
      <c r="J118" s="110">
        <f t="shared" si="6"/>
        <v>108.56</v>
      </c>
      <c r="K118" s="110">
        <f t="shared" si="7"/>
        <v>37.575422785669019</v>
      </c>
      <c r="L118" s="116">
        <f t="shared" si="8"/>
        <v>146.13542278566902</v>
      </c>
      <c r="M118" s="116">
        <f t="shared" si="9"/>
        <v>23.772948922266711</v>
      </c>
      <c r="N118" s="116">
        <v>1</v>
      </c>
      <c r="O118" s="116">
        <v>0</v>
      </c>
    </row>
    <row r="119" spans="1:15" ht="17" x14ac:dyDescent="0.2">
      <c r="A119" s="120">
        <v>112</v>
      </c>
      <c r="B119" s="121" t="s">
        <v>31</v>
      </c>
      <c r="C119" s="121">
        <v>19</v>
      </c>
      <c r="D119" s="121" t="s">
        <v>24</v>
      </c>
      <c r="E119" s="121">
        <v>1905</v>
      </c>
      <c r="F119" s="121">
        <v>89.27</v>
      </c>
      <c r="G119" s="121">
        <f>5.19+1.3+1.29</f>
        <v>7.78</v>
      </c>
      <c r="H119" s="121">
        <v>3.05</v>
      </c>
      <c r="I119" s="110">
        <v>8.4499999999999993</v>
      </c>
      <c r="J119" s="110">
        <f t="shared" si="6"/>
        <v>108.55</v>
      </c>
      <c r="K119" s="110">
        <f t="shared" si="7"/>
        <v>37.571961527122077</v>
      </c>
      <c r="L119" s="116">
        <f t="shared" si="8"/>
        <v>146.12196152712207</v>
      </c>
      <c r="M119" s="116">
        <f t="shared" si="9"/>
        <v>23.770759078040268</v>
      </c>
      <c r="N119" s="116">
        <v>1</v>
      </c>
      <c r="O119" s="116">
        <v>0</v>
      </c>
    </row>
    <row r="120" spans="1:15" ht="17" x14ac:dyDescent="0.2">
      <c r="A120" s="120">
        <v>113</v>
      </c>
      <c r="B120" s="121" t="s">
        <v>31</v>
      </c>
      <c r="C120" s="121">
        <v>19</v>
      </c>
      <c r="D120" s="121" t="s">
        <v>24</v>
      </c>
      <c r="E120" s="121">
        <v>1906</v>
      </c>
      <c r="F120" s="121">
        <v>92.9</v>
      </c>
      <c r="G120" s="121">
        <f>6.08+1.76</f>
        <v>7.84</v>
      </c>
      <c r="H120" s="121">
        <v>4.22</v>
      </c>
      <c r="I120" s="110">
        <v>8.44</v>
      </c>
      <c r="J120" s="110">
        <f t="shared" si="6"/>
        <v>113.4</v>
      </c>
      <c r="K120" s="110">
        <f t="shared" si="7"/>
        <v>39.250671922391923</v>
      </c>
      <c r="L120" s="116">
        <f t="shared" si="8"/>
        <v>152.65067192239192</v>
      </c>
      <c r="M120" s="116">
        <f t="shared" si="9"/>
        <v>24.832833527865191</v>
      </c>
      <c r="N120" s="116">
        <v>1</v>
      </c>
      <c r="O120" s="116">
        <v>0</v>
      </c>
    </row>
    <row r="121" spans="1:15" ht="17" x14ac:dyDescent="0.2">
      <c r="A121" s="122"/>
      <c r="B121" s="122"/>
      <c r="C121" s="122"/>
      <c r="D121" s="122"/>
      <c r="E121" s="122"/>
      <c r="F121" s="123">
        <f t="shared" ref="F121:O121" si="10">SUM(F8:F120)</f>
        <v>10157.810000000009</v>
      </c>
      <c r="G121" s="123">
        <f t="shared" si="10"/>
        <v>880.6599999999986</v>
      </c>
      <c r="H121" s="123">
        <f t="shared" si="10"/>
        <v>387.21000000000043</v>
      </c>
      <c r="I121" s="123">
        <f t="shared" si="10"/>
        <v>954.47000000000128</v>
      </c>
      <c r="J121" s="123">
        <f t="shared" si="10"/>
        <v>12380.149999999991</v>
      </c>
      <c r="K121" s="124">
        <f t="shared" si="10"/>
        <v>4285.090000000002</v>
      </c>
      <c r="L121" s="124">
        <f t="shared" si="10"/>
        <v>16665.239999999991</v>
      </c>
      <c r="M121" s="124">
        <f t="shared" si="10"/>
        <v>2711.0599999999995</v>
      </c>
      <c r="N121" s="123">
        <f t="shared" si="10"/>
        <v>107</v>
      </c>
      <c r="O121" s="123">
        <f t="shared" si="10"/>
        <v>6</v>
      </c>
    </row>
    <row r="122" spans="1:15" ht="17" x14ac:dyDescent="0.2">
      <c r="A122" s="122"/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219" t="s">
        <v>25</v>
      </c>
      <c r="N122" s="219"/>
      <c r="O122" s="123">
        <f>N121+O121</f>
        <v>113</v>
      </c>
    </row>
    <row r="123" spans="1:15" ht="29.25" customHeight="1" thickBot="1" x14ac:dyDescent="0.25">
      <c r="A123" s="122"/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14"/>
      <c r="M123" s="122"/>
      <c r="N123" s="122"/>
      <c r="O123" s="122"/>
    </row>
    <row r="124" spans="1:15" ht="21" thickBot="1" x14ac:dyDescent="0.25">
      <c r="A124" s="223" t="s">
        <v>33</v>
      </c>
      <c r="B124" s="224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</row>
    <row r="125" spans="1:15" x14ac:dyDescent="0.2">
      <c r="A125" s="209" t="s">
        <v>91</v>
      </c>
      <c r="B125" s="210"/>
      <c r="C125" s="210"/>
      <c r="D125" s="210"/>
      <c r="E125" s="210"/>
      <c r="F125" s="210"/>
      <c r="G125" s="210"/>
      <c r="H125" s="210"/>
      <c r="I125" s="210"/>
      <c r="J125" s="210"/>
      <c r="K125" s="210"/>
      <c r="L125" s="210"/>
      <c r="M125" s="210"/>
      <c r="N125" s="210"/>
      <c r="O125" s="211"/>
    </row>
    <row r="126" spans="1:15" x14ac:dyDescent="0.2">
      <c r="A126" s="212"/>
      <c r="B126" s="213"/>
      <c r="C126" s="213"/>
      <c r="D126" s="213"/>
      <c r="E126" s="213"/>
      <c r="F126" s="213"/>
      <c r="G126" s="213"/>
      <c r="H126" s="213"/>
      <c r="I126" s="213"/>
      <c r="J126" s="213"/>
      <c r="K126" s="213"/>
      <c r="L126" s="213"/>
      <c r="M126" s="213"/>
      <c r="N126" s="213"/>
      <c r="O126" s="214"/>
    </row>
    <row r="127" spans="1:15" x14ac:dyDescent="0.2">
      <c r="A127" s="212"/>
      <c r="B127" s="213"/>
      <c r="C127" s="213"/>
      <c r="D127" s="213"/>
      <c r="E127" s="213"/>
      <c r="F127" s="213"/>
      <c r="G127" s="213"/>
      <c r="H127" s="213"/>
      <c r="I127" s="213"/>
      <c r="J127" s="213"/>
      <c r="K127" s="213"/>
      <c r="L127" s="213"/>
      <c r="M127" s="213"/>
      <c r="N127" s="213"/>
      <c r="O127" s="214"/>
    </row>
    <row r="128" spans="1:15" ht="4.5" customHeight="1" thickBot="1" x14ac:dyDescent="0.25">
      <c r="A128" s="215"/>
      <c r="B128" s="216"/>
      <c r="C128" s="216"/>
      <c r="D128" s="216"/>
      <c r="E128" s="216"/>
      <c r="F128" s="216"/>
      <c r="G128" s="216"/>
      <c r="H128" s="216"/>
      <c r="I128" s="216"/>
      <c r="J128" s="216"/>
      <c r="K128" s="216"/>
      <c r="L128" s="216"/>
      <c r="M128" s="216"/>
      <c r="N128" s="216"/>
      <c r="O128" s="217"/>
    </row>
    <row r="129" spans="1:15" ht="85.5" customHeight="1" x14ac:dyDescent="0.2">
      <c r="A129" s="118" t="s">
        <v>1</v>
      </c>
      <c r="B129" s="118" t="s">
        <v>2</v>
      </c>
      <c r="C129" s="118" t="s">
        <v>3</v>
      </c>
      <c r="D129" s="118" t="s">
        <v>5</v>
      </c>
      <c r="E129" s="119" t="s">
        <v>75</v>
      </c>
      <c r="F129" s="119" t="s">
        <v>74</v>
      </c>
      <c r="G129" s="119" t="s">
        <v>76</v>
      </c>
      <c r="H129" s="119" t="s">
        <v>77</v>
      </c>
      <c r="I129" s="119" t="s">
        <v>78</v>
      </c>
      <c r="J129" s="119" t="s">
        <v>85</v>
      </c>
      <c r="K129" s="119" t="s">
        <v>80</v>
      </c>
      <c r="L129" s="119" t="s">
        <v>81</v>
      </c>
      <c r="M129" s="106" t="s">
        <v>82</v>
      </c>
      <c r="N129" s="218" t="s">
        <v>83</v>
      </c>
      <c r="O129" s="218"/>
    </row>
    <row r="130" spans="1:15" ht="23.25" customHeight="1" x14ac:dyDescent="0.2">
      <c r="A130" s="118"/>
      <c r="B130" s="118"/>
      <c r="C130" s="118"/>
      <c r="D130" s="118"/>
      <c r="E130" s="119"/>
      <c r="F130" s="119"/>
      <c r="G130" s="119"/>
      <c r="H130" s="119"/>
      <c r="I130" s="119"/>
      <c r="J130" s="119"/>
      <c r="K130" s="119"/>
      <c r="L130" s="119"/>
      <c r="M130" s="106"/>
      <c r="N130" s="119" t="s">
        <v>16</v>
      </c>
      <c r="O130" s="119" t="s">
        <v>17</v>
      </c>
    </row>
    <row r="131" spans="1:15" ht="17" x14ac:dyDescent="0.2">
      <c r="A131" s="126">
        <v>1</v>
      </c>
      <c r="B131" s="127" t="s">
        <v>34</v>
      </c>
      <c r="C131" s="128">
        <v>1</v>
      </c>
      <c r="D131" s="128" t="s">
        <v>23</v>
      </c>
      <c r="E131" s="128">
        <v>101</v>
      </c>
      <c r="F131" s="128">
        <v>57.14</v>
      </c>
      <c r="G131" s="128">
        <f>5.01+1.38</f>
        <v>6.39</v>
      </c>
      <c r="H131" s="128">
        <v>2.62</v>
      </c>
      <c r="I131" s="129">
        <v>5.6899999999999977</v>
      </c>
      <c r="J131" s="129">
        <f>F131+G131+H131+I131</f>
        <v>71.84</v>
      </c>
      <c r="K131" s="129">
        <f>J131/J$433*7975.96</f>
        <v>27.048843654820416</v>
      </c>
      <c r="L131" s="130">
        <f>J131+K131</f>
        <v>98.88884365482042</v>
      </c>
      <c r="M131" s="130">
        <f>J131/J$433*4743.61</f>
        <v>16.086987052272413</v>
      </c>
      <c r="N131" s="130">
        <v>1</v>
      </c>
      <c r="O131" s="130">
        <v>0</v>
      </c>
    </row>
    <row r="132" spans="1:15" ht="17" x14ac:dyDescent="0.2">
      <c r="A132" s="126">
        <v>2</v>
      </c>
      <c r="B132" s="127" t="s">
        <v>34</v>
      </c>
      <c r="C132" s="128">
        <v>1</v>
      </c>
      <c r="D132" s="128" t="s">
        <v>23</v>
      </c>
      <c r="E132" s="128">
        <v>102</v>
      </c>
      <c r="F132" s="128">
        <v>55.17</v>
      </c>
      <c r="G132" s="128">
        <f>5.15+1.42</f>
        <v>6.57</v>
      </c>
      <c r="H132" s="128">
        <v>2.62</v>
      </c>
      <c r="I132" s="129">
        <v>5.8400000000000034</v>
      </c>
      <c r="J132" s="129">
        <f t="shared" ref="J132:J193" si="11">F132+G132+H132+I132</f>
        <v>70.2</v>
      </c>
      <c r="K132" s="129">
        <f t="shared" ref="K132:K195" si="12">J132/J$433*7975.96</f>
        <v>26.431358916597901</v>
      </c>
      <c r="L132" s="130">
        <f t="shared" ref="L132:L193" si="13">J132+K132</f>
        <v>96.631358916597904</v>
      </c>
      <c r="M132" s="130">
        <f t="shared" ref="M132:M195" si="14">J132/J$433*4743.61</f>
        <v>15.719745142949934</v>
      </c>
      <c r="N132" s="130">
        <v>1</v>
      </c>
      <c r="O132" s="130">
        <v>0</v>
      </c>
    </row>
    <row r="133" spans="1:15" ht="17" x14ac:dyDescent="0.2">
      <c r="A133" s="126">
        <v>3</v>
      </c>
      <c r="B133" s="127" t="s">
        <v>34</v>
      </c>
      <c r="C133" s="128">
        <v>1</v>
      </c>
      <c r="D133" s="128" t="s">
        <v>23</v>
      </c>
      <c r="E133" s="128">
        <v>103</v>
      </c>
      <c r="F133" s="128">
        <v>57.14</v>
      </c>
      <c r="G133" s="128">
        <f>5.01+1.38</f>
        <v>6.39</v>
      </c>
      <c r="H133" s="128">
        <v>2.62</v>
      </c>
      <c r="I133" s="129">
        <v>5.6899999999999977</v>
      </c>
      <c r="J133" s="129">
        <f t="shared" si="11"/>
        <v>71.84</v>
      </c>
      <c r="K133" s="129">
        <f t="shared" si="12"/>
        <v>27.048843654820416</v>
      </c>
      <c r="L133" s="130">
        <f t="shared" si="13"/>
        <v>98.88884365482042</v>
      </c>
      <c r="M133" s="130">
        <f t="shared" si="14"/>
        <v>16.086987052272413</v>
      </c>
      <c r="N133" s="130">
        <v>0</v>
      </c>
      <c r="O133" s="130">
        <v>1</v>
      </c>
    </row>
    <row r="134" spans="1:15" ht="17" x14ac:dyDescent="0.2">
      <c r="A134" s="126">
        <v>4</v>
      </c>
      <c r="B134" s="127" t="s">
        <v>34</v>
      </c>
      <c r="C134" s="128">
        <v>1</v>
      </c>
      <c r="D134" s="128" t="s">
        <v>23</v>
      </c>
      <c r="E134" s="128">
        <v>104</v>
      </c>
      <c r="F134" s="128">
        <v>55.17</v>
      </c>
      <c r="G134" s="128">
        <f>5.16+1.42</f>
        <v>6.58</v>
      </c>
      <c r="H134" s="128">
        <v>2.62</v>
      </c>
      <c r="I134" s="129">
        <v>5.25</v>
      </c>
      <c r="J134" s="129">
        <f t="shared" si="11"/>
        <v>69.62</v>
      </c>
      <c r="K134" s="129">
        <f t="shared" si="12"/>
        <v>26.212980167714328</v>
      </c>
      <c r="L134" s="130">
        <f t="shared" si="13"/>
        <v>95.832980167714339</v>
      </c>
      <c r="M134" s="130">
        <f t="shared" si="14"/>
        <v>15.589866906726131</v>
      </c>
      <c r="N134" s="130">
        <v>0</v>
      </c>
      <c r="O134" s="130">
        <v>1</v>
      </c>
    </row>
    <row r="135" spans="1:15" ht="17" x14ac:dyDescent="0.2">
      <c r="A135" s="126">
        <v>5</v>
      </c>
      <c r="B135" s="127" t="s">
        <v>34</v>
      </c>
      <c r="C135" s="128">
        <v>1</v>
      </c>
      <c r="D135" s="128" t="s">
        <v>23</v>
      </c>
      <c r="E135" s="128">
        <v>105</v>
      </c>
      <c r="F135" s="128">
        <v>57.14</v>
      </c>
      <c r="G135" s="128">
        <f>5.01+1.38</f>
        <v>6.39</v>
      </c>
      <c r="H135" s="128">
        <v>2.62</v>
      </c>
      <c r="I135" s="129">
        <v>5.2099999999999937</v>
      </c>
      <c r="J135" s="129">
        <f t="shared" si="11"/>
        <v>71.36</v>
      </c>
      <c r="K135" s="129">
        <f t="shared" si="12"/>
        <v>26.868116414365044</v>
      </c>
      <c r="L135" s="130">
        <f t="shared" si="13"/>
        <v>98.228116414365047</v>
      </c>
      <c r="M135" s="130">
        <f t="shared" si="14"/>
        <v>15.97950161539754</v>
      </c>
      <c r="N135" s="130">
        <v>0</v>
      </c>
      <c r="O135" s="130">
        <v>1</v>
      </c>
    </row>
    <row r="136" spans="1:15" ht="17" x14ac:dyDescent="0.2">
      <c r="A136" s="126">
        <v>6</v>
      </c>
      <c r="B136" s="127" t="s">
        <v>34</v>
      </c>
      <c r="C136" s="128">
        <v>1</v>
      </c>
      <c r="D136" s="128" t="s">
        <v>23</v>
      </c>
      <c r="E136" s="128">
        <v>106</v>
      </c>
      <c r="F136" s="128">
        <v>55.17</v>
      </c>
      <c r="G136" s="128">
        <f>5.15+1.42</f>
        <v>6.57</v>
      </c>
      <c r="H136" s="128">
        <v>2.62</v>
      </c>
      <c r="I136" s="129">
        <v>5.8400000000000034</v>
      </c>
      <c r="J136" s="129">
        <f t="shared" si="11"/>
        <v>70.2</v>
      </c>
      <c r="K136" s="129">
        <f t="shared" si="12"/>
        <v>26.431358916597901</v>
      </c>
      <c r="L136" s="130">
        <f t="shared" si="13"/>
        <v>96.631358916597904</v>
      </c>
      <c r="M136" s="130">
        <f t="shared" si="14"/>
        <v>15.719745142949934</v>
      </c>
      <c r="N136" s="130">
        <v>0</v>
      </c>
      <c r="O136" s="130">
        <v>1</v>
      </c>
    </row>
    <row r="137" spans="1:15" ht="17" x14ac:dyDescent="0.2">
      <c r="A137" s="126">
        <v>7</v>
      </c>
      <c r="B137" s="127" t="s">
        <v>34</v>
      </c>
      <c r="C137" s="128">
        <v>1</v>
      </c>
      <c r="D137" s="128" t="s">
        <v>23</v>
      </c>
      <c r="E137" s="128">
        <v>107</v>
      </c>
      <c r="F137" s="128">
        <v>57.14</v>
      </c>
      <c r="G137" s="128">
        <f>5.01+1.38</f>
        <v>6.39</v>
      </c>
      <c r="H137" s="128">
        <v>2.62</v>
      </c>
      <c r="I137" s="129">
        <v>5.6799999999999926</v>
      </c>
      <c r="J137" s="129">
        <f t="shared" si="11"/>
        <v>71.83</v>
      </c>
      <c r="K137" s="129">
        <f t="shared" si="12"/>
        <v>27.045078503977596</v>
      </c>
      <c r="L137" s="130">
        <f t="shared" si="13"/>
        <v>98.875078503977591</v>
      </c>
      <c r="M137" s="130">
        <f t="shared" si="14"/>
        <v>16.084747772337519</v>
      </c>
      <c r="N137" s="130">
        <v>1</v>
      </c>
      <c r="O137" s="130">
        <v>0</v>
      </c>
    </row>
    <row r="138" spans="1:15" ht="17" x14ac:dyDescent="0.2">
      <c r="A138" s="126">
        <v>8</v>
      </c>
      <c r="B138" s="127" t="s">
        <v>34</v>
      </c>
      <c r="C138" s="128">
        <v>1</v>
      </c>
      <c r="D138" s="128" t="s">
        <v>23</v>
      </c>
      <c r="E138" s="128">
        <v>108</v>
      </c>
      <c r="F138" s="128">
        <v>55.17</v>
      </c>
      <c r="G138" s="128">
        <f>5.16+1.42</f>
        <v>6.58</v>
      </c>
      <c r="H138" s="128">
        <v>2.62</v>
      </c>
      <c r="I138" s="129">
        <v>5.8399999999999892</v>
      </c>
      <c r="J138" s="129">
        <f t="shared" si="11"/>
        <v>70.209999999999994</v>
      </c>
      <c r="K138" s="129">
        <f t="shared" si="12"/>
        <v>26.435124067440714</v>
      </c>
      <c r="L138" s="130">
        <f t="shared" si="13"/>
        <v>96.645124067440705</v>
      </c>
      <c r="M138" s="130">
        <f t="shared" si="14"/>
        <v>15.721984422884825</v>
      </c>
      <c r="N138" s="130">
        <v>1</v>
      </c>
      <c r="O138" s="130">
        <v>0</v>
      </c>
    </row>
    <row r="139" spans="1:15" ht="17" x14ac:dyDescent="0.2">
      <c r="A139" s="126">
        <v>9</v>
      </c>
      <c r="B139" s="127" t="s">
        <v>34</v>
      </c>
      <c r="C139" s="128">
        <v>1</v>
      </c>
      <c r="D139" s="128" t="s">
        <v>23</v>
      </c>
      <c r="E139" s="128">
        <v>109</v>
      </c>
      <c r="F139" s="128">
        <v>55.12</v>
      </c>
      <c r="G139" s="128">
        <f>4.39+1.42</f>
        <v>5.81</v>
      </c>
      <c r="H139" s="128">
        <v>2.62</v>
      </c>
      <c r="I139" s="129">
        <v>5.769999999999996</v>
      </c>
      <c r="J139" s="129">
        <f t="shared" si="11"/>
        <v>69.319999999999993</v>
      </c>
      <c r="K139" s="129">
        <f t="shared" si="12"/>
        <v>26.100025642429717</v>
      </c>
      <c r="L139" s="130">
        <f t="shared" si="13"/>
        <v>95.420025642429707</v>
      </c>
      <c r="M139" s="130">
        <f t="shared" si="14"/>
        <v>15.522688508679334</v>
      </c>
      <c r="N139" s="130">
        <v>1</v>
      </c>
      <c r="O139" s="130">
        <v>0</v>
      </c>
    </row>
    <row r="140" spans="1:15" ht="17" x14ac:dyDescent="0.2">
      <c r="A140" s="126">
        <v>10</v>
      </c>
      <c r="B140" s="127" t="s">
        <v>34</v>
      </c>
      <c r="C140" s="128">
        <v>1</v>
      </c>
      <c r="D140" s="128" t="s">
        <v>23</v>
      </c>
      <c r="E140" s="128">
        <v>110</v>
      </c>
      <c r="F140" s="128">
        <v>53.91</v>
      </c>
      <c r="G140" s="128">
        <f>5.15+1.38</f>
        <v>6.53</v>
      </c>
      <c r="H140" s="128">
        <v>2.62</v>
      </c>
      <c r="I140" s="129">
        <v>5.5399999999999991</v>
      </c>
      <c r="J140" s="129">
        <f t="shared" si="11"/>
        <v>68.599999999999994</v>
      </c>
      <c r="K140" s="129">
        <f t="shared" si="12"/>
        <v>25.828934781746661</v>
      </c>
      <c r="L140" s="130">
        <f t="shared" si="13"/>
        <v>94.428934781746648</v>
      </c>
      <c r="M140" s="130">
        <f t="shared" si="14"/>
        <v>15.361460353367027</v>
      </c>
      <c r="N140" s="130">
        <v>1</v>
      </c>
      <c r="O140" s="130">
        <v>0</v>
      </c>
    </row>
    <row r="141" spans="1:15" ht="17" x14ac:dyDescent="0.2">
      <c r="A141" s="126">
        <v>11</v>
      </c>
      <c r="B141" s="127" t="s">
        <v>34</v>
      </c>
      <c r="C141" s="128">
        <v>1</v>
      </c>
      <c r="D141" s="128" t="s">
        <v>23</v>
      </c>
      <c r="E141" s="128">
        <v>112</v>
      </c>
      <c r="F141" s="128">
        <v>57.16</v>
      </c>
      <c r="G141" s="128">
        <f>4.18+1.37</f>
        <v>5.55</v>
      </c>
      <c r="H141" s="128">
        <v>2.62</v>
      </c>
      <c r="I141" s="129">
        <v>5.1800000000000068</v>
      </c>
      <c r="J141" s="129">
        <f t="shared" si="11"/>
        <v>70.510000000000005</v>
      </c>
      <c r="K141" s="129">
        <f t="shared" si="12"/>
        <v>26.548078592725325</v>
      </c>
      <c r="L141" s="130">
        <f t="shared" si="13"/>
        <v>97.058078592725337</v>
      </c>
      <c r="M141" s="130">
        <f t="shared" si="14"/>
        <v>15.789162820931622</v>
      </c>
      <c r="N141" s="130">
        <v>1</v>
      </c>
      <c r="O141" s="130">
        <v>0</v>
      </c>
    </row>
    <row r="142" spans="1:15" ht="17" x14ac:dyDescent="0.2">
      <c r="A142" s="126">
        <v>12</v>
      </c>
      <c r="B142" s="127" t="s">
        <v>34</v>
      </c>
      <c r="C142" s="128">
        <v>1</v>
      </c>
      <c r="D142" s="128" t="s">
        <v>23</v>
      </c>
      <c r="E142" s="128">
        <v>113</v>
      </c>
      <c r="F142" s="128">
        <v>55.12</v>
      </c>
      <c r="G142" s="128">
        <f>4.39+1.42</f>
        <v>5.81</v>
      </c>
      <c r="H142" s="128">
        <v>2.62</v>
      </c>
      <c r="I142" s="129">
        <v>5.210000000000008</v>
      </c>
      <c r="J142" s="129">
        <f t="shared" si="11"/>
        <v>68.760000000000005</v>
      </c>
      <c r="K142" s="129">
        <f t="shared" si="12"/>
        <v>25.889177195231792</v>
      </c>
      <c r="L142" s="130">
        <f t="shared" si="13"/>
        <v>94.6491771952318</v>
      </c>
      <c r="M142" s="130">
        <f t="shared" si="14"/>
        <v>15.397288832325321</v>
      </c>
      <c r="N142" s="130">
        <v>0</v>
      </c>
      <c r="O142" s="130">
        <v>1</v>
      </c>
    </row>
    <row r="143" spans="1:15" ht="17" x14ac:dyDescent="0.2">
      <c r="A143" s="126">
        <v>13</v>
      </c>
      <c r="B143" s="127" t="s">
        <v>34</v>
      </c>
      <c r="C143" s="128">
        <v>1</v>
      </c>
      <c r="D143" s="128" t="s">
        <v>23</v>
      </c>
      <c r="E143" s="128">
        <v>115</v>
      </c>
      <c r="F143" s="128">
        <v>55.12</v>
      </c>
      <c r="G143" s="128">
        <f>4.39+1.42</f>
        <v>5.81</v>
      </c>
      <c r="H143" s="128">
        <v>2.62</v>
      </c>
      <c r="I143" s="129">
        <v>5.7600000000000051</v>
      </c>
      <c r="J143" s="129">
        <f t="shared" si="11"/>
        <v>69.31</v>
      </c>
      <c r="K143" s="129">
        <f t="shared" si="12"/>
        <v>26.096260491586904</v>
      </c>
      <c r="L143" s="130">
        <f t="shared" si="13"/>
        <v>95.406260491586906</v>
      </c>
      <c r="M143" s="130">
        <f t="shared" si="14"/>
        <v>15.520449228744445</v>
      </c>
      <c r="N143" s="130">
        <v>0</v>
      </c>
      <c r="O143" s="130">
        <v>1</v>
      </c>
    </row>
    <row r="144" spans="1:15" ht="17" x14ac:dyDescent="0.2">
      <c r="A144" s="126">
        <v>14</v>
      </c>
      <c r="B144" s="127" t="s">
        <v>34</v>
      </c>
      <c r="C144" s="128">
        <v>1</v>
      </c>
      <c r="D144" s="128" t="s">
        <v>23</v>
      </c>
      <c r="E144" s="128">
        <v>116</v>
      </c>
      <c r="F144" s="128">
        <v>57.16</v>
      </c>
      <c r="G144" s="128">
        <f>4.18+1.38</f>
        <v>5.56</v>
      </c>
      <c r="H144" s="128">
        <v>2.62</v>
      </c>
      <c r="I144" s="129">
        <v>5.6400000000000006</v>
      </c>
      <c r="J144" s="129">
        <f t="shared" si="11"/>
        <v>70.98</v>
      </c>
      <c r="K144" s="129">
        <f t="shared" si="12"/>
        <v>26.725040682337877</v>
      </c>
      <c r="L144" s="130">
        <f t="shared" si="13"/>
        <v>97.705040682337881</v>
      </c>
      <c r="M144" s="130">
        <f t="shared" si="14"/>
        <v>15.894408977871601</v>
      </c>
      <c r="N144" s="130">
        <v>0</v>
      </c>
      <c r="O144" s="130">
        <v>1</v>
      </c>
    </row>
    <row r="145" spans="1:15" ht="17" x14ac:dyDescent="0.2">
      <c r="A145" s="126">
        <v>15</v>
      </c>
      <c r="B145" s="127" t="s">
        <v>34</v>
      </c>
      <c r="C145" s="128">
        <v>2</v>
      </c>
      <c r="D145" s="128" t="s">
        <v>23</v>
      </c>
      <c r="E145" s="128">
        <v>201</v>
      </c>
      <c r="F145" s="128">
        <v>57.14</v>
      </c>
      <c r="G145" s="128">
        <f>5.01+1.38</f>
        <v>6.39</v>
      </c>
      <c r="H145" s="128">
        <v>2.62</v>
      </c>
      <c r="I145" s="129">
        <v>5.69</v>
      </c>
      <c r="J145" s="129">
        <f t="shared" si="11"/>
        <v>71.84</v>
      </c>
      <c r="K145" s="129">
        <f t="shared" si="12"/>
        <v>27.048843654820416</v>
      </c>
      <c r="L145" s="130">
        <f t="shared" si="13"/>
        <v>98.88884365482042</v>
      </c>
      <c r="M145" s="130">
        <f t="shared" si="14"/>
        <v>16.086987052272413</v>
      </c>
      <c r="N145" s="130">
        <v>0</v>
      </c>
      <c r="O145" s="130">
        <v>1</v>
      </c>
    </row>
    <row r="146" spans="1:15" ht="17" x14ac:dyDescent="0.2">
      <c r="A146" s="126">
        <v>16</v>
      </c>
      <c r="B146" s="127" t="s">
        <v>34</v>
      </c>
      <c r="C146" s="128">
        <v>2</v>
      </c>
      <c r="D146" s="128" t="s">
        <v>23</v>
      </c>
      <c r="E146" s="128">
        <v>202</v>
      </c>
      <c r="F146" s="128">
        <v>55.17</v>
      </c>
      <c r="G146" s="128">
        <f>5.15+1.42</f>
        <v>6.57</v>
      </c>
      <c r="H146" s="128">
        <v>2.62</v>
      </c>
      <c r="I146" s="129">
        <v>5.84</v>
      </c>
      <c r="J146" s="129">
        <f t="shared" si="11"/>
        <v>70.2</v>
      </c>
      <c r="K146" s="129">
        <f t="shared" si="12"/>
        <v>26.431358916597901</v>
      </c>
      <c r="L146" s="130">
        <f t="shared" si="13"/>
        <v>96.631358916597904</v>
      </c>
      <c r="M146" s="130">
        <f t="shared" si="14"/>
        <v>15.719745142949934</v>
      </c>
      <c r="N146" s="130">
        <v>1</v>
      </c>
      <c r="O146" s="130">
        <v>0</v>
      </c>
    </row>
    <row r="147" spans="1:15" ht="17" x14ac:dyDescent="0.2">
      <c r="A147" s="126">
        <v>17</v>
      </c>
      <c r="B147" s="127" t="s">
        <v>34</v>
      </c>
      <c r="C147" s="128">
        <v>2</v>
      </c>
      <c r="D147" s="128" t="s">
        <v>23</v>
      </c>
      <c r="E147" s="128">
        <v>203</v>
      </c>
      <c r="F147" s="128">
        <v>57.14</v>
      </c>
      <c r="G147" s="128">
        <f>5.01+1.38</f>
        <v>6.39</v>
      </c>
      <c r="H147" s="128">
        <v>2.62</v>
      </c>
      <c r="I147" s="129">
        <v>5.69</v>
      </c>
      <c r="J147" s="129">
        <f t="shared" si="11"/>
        <v>71.84</v>
      </c>
      <c r="K147" s="129">
        <f t="shared" si="12"/>
        <v>27.048843654820416</v>
      </c>
      <c r="L147" s="130">
        <f t="shared" si="13"/>
        <v>98.88884365482042</v>
      </c>
      <c r="M147" s="130">
        <f t="shared" si="14"/>
        <v>16.086987052272413</v>
      </c>
      <c r="N147" s="130">
        <v>1</v>
      </c>
      <c r="O147" s="130">
        <v>0</v>
      </c>
    </row>
    <row r="148" spans="1:15" ht="17" x14ac:dyDescent="0.2">
      <c r="A148" s="126">
        <v>18</v>
      </c>
      <c r="B148" s="127" t="s">
        <v>34</v>
      </c>
      <c r="C148" s="128">
        <v>2</v>
      </c>
      <c r="D148" s="128" t="s">
        <v>23</v>
      </c>
      <c r="E148" s="128">
        <v>204</v>
      </c>
      <c r="F148" s="128">
        <v>55.17</v>
      </c>
      <c r="G148" s="128">
        <f>5.16+1.42</f>
        <v>6.58</v>
      </c>
      <c r="H148" s="128">
        <v>2.62</v>
      </c>
      <c r="I148" s="129">
        <v>5.25</v>
      </c>
      <c r="J148" s="129">
        <f t="shared" si="11"/>
        <v>69.62</v>
      </c>
      <c r="K148" s="129">
        <f t="shared" si="12"/>
        <v>26.212980167714328</v>
      </c>
      <c r="L148" s="130">
        <f t="shared" si="13"/>
        <v>95.832980167714339</v>
      </c>
      <c r="M148" s="130">
        <f t="shared" si="14"/>
        <v>15.589866906726131</v>
      </c>
      <c r="N148" s="130">
        <v>1</v>
      </c>
      <c r="O148" s="130">
        <v>0</v>
      </c>
    </row>
    <row r="149" spans="1:15" ht="17" x14ac:dyDescent="0.2">
      <c r="A149" s="126">
        <v>19</v>
      </c>
      <c r="B149" s="127" t="s">
        <v>34</v>
      </c>
      <c r="C149" s="128">
        <v>2</v>
      </c>
      <c r="D149" s="128" t="s">
        <v>23</v>
      </c>
      <c r="E149" s="128">
        <v>205</v>
      </c>
      <c r="F149" s="128">
        <v>57.14</v>
      </c>
      <c r="G149" s="128">
        <f>5.01+1.38</f>
        <v>6.39</v>
      </c>
      <c r="H149" s="128">
        <v>2.62</v>
      </c>
      <c r="I149" s="129">
        <v>5.21</v>
      </c>
      <c r="J149" s="129">
        <f t="shared" si="11"/>
        <v>71.36</v>
      </c>
      <c r="K149" s="129">
        <f t="shared" si="12"/>
        <v>26.868116414365044</v>
      </c>
      <c r="L149" s="130">
        <f t="shared" si="13"/>
        <v>98.228116414365047</v>
      </c>
      <c r="M149" s="130">
        <f t="shared" si="14"/>
        <v>15.97950161539754</v>
      </c>
      <c r="N149" s="130">
        <v>1</v>
      </c>
      <c r="O149" s="130">
        <v>0</v>
      </c>
    </row>
    <row r="150" spans="1:15" ht="17" x14ac:dyDescent="0.2">
      <c r="A150" s="126">
        <v>20</v>
      </c>
      <c r="B150" s="127" t="s">
        <v>34</v>
      </c>
      <c r="C150" s="128">
        <v>2</v>
      </c>
      <c r="D150" s="128" t="s">
        <v>23</v>
      </c>
      <c r="E150" s="128">
        <v>206</v>
      </c>
      <c r="F150" s="128">
        <v>55.17</v>
      </c>
      <c r="G150" s="128">
        <f>5.15+1.42</f>
        <v>6.57</v>
      </c>
      <c r="H150" s="128">
        <v>2.62</v>
      </c>
      <c r="I150" s="129">
        <v>5.84</v>
      </c>
      <c r="J150" s="129">
        <f t="shared" si="11"/>
        <v>70.2</v>
      </c>
      <c r="K150" s="129">
        <f t="shared" si="12"/>
        <v>26.431358916597901</v>
      </c>
      <c r="L150" s="130">
        <f t="shared" si="13"/>
        <v>96.631358916597904</v>
      </c>
      <c r="M150" s="130">
        <f t="shared" si="14"/>
        <v>15.719745142949934</v>
      </c>
      <c r="N150" s="130">
        <v>1</v>
      </c>
      <c r="O150" s="130">
        <v>0</v>
      </c>
    </row>
    <row r="151" spans="1:15" ht="17" x14ac:dyDescent="0.2">
      <c r="A151" s="126">
        <v>21</v>
      </c>
      <c r="B151" s="127" t="s">
        <v>34</v>
      </c>
      <c r="C151" s="128">
        <v>2</v>
      </c>
      <c r="D151" s="128" t="s">
        <v>23</v>
      </c>
      <c r="E151" s="128">
        <v>207</v>
      </c>
      <c r="F151" s="128">
        <v>57.14</v>
      </c>
      <c r="G151" s="128">
        <f>5.01+1.38</f>
        <v>6.39</v>
      </c>
      <c r="H151" s="128">
        <v>2.62</v>
      </c>
      <c r="I151" s="129">
        <v>5.68</v>
      </c>
      <c r="J151" s="129">
        <f t="shared" si="11"/>
        <v>71.830000000000013</v>
      </c>
      <c r="K151" s="129">
        <f t="shared" si="12"/>
        <v>27.045078503977599</v>
      </c>
      <c r="L151" s="130">
        <f t="shared" si="13"/>
        <v>98.875078503977619</v>
      </c>
      <c r="M151" s="130">
        <f t="shared" si="14"/>
        <v>16.084747772337519</v>
      </c>
      <c r="N151" s="130">
        <v>1</v>
      </c>
      <c r="O151" s="130">
        <v>0</v>
      </c>
    </row>
    <row r="152" spans="1:15" ht="17" x14ac:dyDescent="0.2">
      <c r="A152" s="126">
        <v>22</v>
      </c>
      <c r="B152" s="127" t="s">
        <v>34</v>
      </c>
      <c r="C152" s="128">
        <v>2</v>
      </c>
      <c r="D152" s="128" t="s">
        <v>23</v>
      </c>
      <c r="E152" s="128">
        <v>208</v>
      </c>
      <c r="F152" s="128">
        <v>55.17</v>
      </c>
      <c r="G152" s="128">
        <f>5.16+1.42</f>
        <v>6.58</v>
      </c>
      <c r="H152" s="128">
        <v>2.62</v>
      </c>
      <c r="I152" s="129">
        <v>5.84</v>
      </c>
      <c r="J152" s="129">
        <f t="shared" si="11"/>
        <v>70.210000000000008</v>
      </c>
      <c r="K152" s="129">
        <f t="shared" si="12"/>
        <v>26.435124067440722</v>
      </c>
      <c r="L152" s="130">
        <f t="shared" si="13"/>
        <v>96.645124067440733</v>
      </c>
      <c r="M152" s="130">
        <f t="shared" si="14"/>
        <v>15.721984422884828</v>
      </c>
      <c r="N152" s="130">
        <v>1</v>
      </c>
      <c r="O152" s="130">
        <v>0</v>
      </c>
    </row>
    <row r="153" spans="1:15" ht="17" x14ac:dyDescent="0.2">
      <c r="A153" s="126">
        <v>23</v>
      </c>
      <c r="B153" s="127" t="s">
        <v>34</v>
      </c>
      <c r="C153" s="128">
        <v>2</v>
      </c>
      <c r="D153" s="128" t="s">
        <v>23</v>
      </c>
      <c r="E153" s="128">
        <v>209</v>
      </c>
      <c r="F153" s="128">
        <v>55.12</v>
      </c>
      <c r="G153" s="128">
        <f>4.39+1.42</f>
        <v>5.81</v>
      </c>
      <c r="H153" s="128">
        <v>2.62</v>
      </c>
      <c r="I153" s="129">
        <v>5.77</v>
      </c>
      <c r="J153" s="129">
        <f t="shared" si="11"/>
        <v>69.319999999999993</v>
      </c>
      <c r="K153" s="129">
        <f t="shared" si="12"/>
        <v>26.100025642429717</v>
      </c>
      <c r="L153" s="130">
        <f t="shared" si="13"/>
        <v>95.420025642429707</v>
      </c>
      <c r="M153" s="130">
        <f t="shared" si="14"/>
        <v>15.522688508679334</v>
      </c>
      <c r="N153" s="130">
        <v>1</v>
      </c>
      <c r="O153" s="130">
        <v>0</v>
      </c>
    </row>
    <row r="154" spans="1:15" ht="17" x14ac:dyDescent="0.2">
      <c r="A154" s="126">
        <v>24</v>
      </c>
      <c r="B154" s="127" t="s">
        <v>34</v>
      </c>
      <c r="C154" s="128">
        <v>2</v>
      </c>
      <c r="D154" s="128" t="s">
        <v>23</v>
      </c>
      <c r="E154" s="128">
        <v>210</v>
      </c>
      <c r="F154" s="128">
        <v>53.91</v>
      </c>
      <c r="G154" s="128">
        <f>5.15+1.38</f>
        <v>6.53</v>
      </c>
      <c r="H154" s="128">
        <v>2.62</v>
      </c>
      <c r="I154" s="129">
        <v>5.54</v>
      </c>
      <c r="J154" s="129">
        <f t="shared" si="11"/>
        <v>68.599999999999994</v>
      </c>
      <c r="K154" s="129">
        <f t="shared" si="12"/>
        <v>25.828934781746661</v>
      </c>
      <c r="L154" s="130">
        <f t="shared" si="13"/>
        <v>94.428934781746648</v>
      </c>
      <c r="M154" s="130">
        <f t="shared" si="14"/>
        <v>15.361460353367027</v>
      </c>
      <c r="N154" s="130">
        <v>1</v>
      </c>
      <c r="O154" s="130">
        <v>0</v>
      </c>
    </row>
    <row r="155" spans="1:15" ht="17" x14ac:dyDescent="0.2">
      <c r="A155" s="126">
        <v>25</v>
      </c>
      <c r="B155" s="127" t="s">
        <v>34</v>
      </c>
      <c r="C155" s="128">
        <v>2</v>
      </c>
      <c r="D155" s="128" t="s">
        <v>23</v>
      </c>
      <c r="E155" s="128">
        <v>211</v>
      </c>
      <c r="F155" s="128">
        <v>55.12</v>
      </c>
      <c r="G155" s="128">
        <f>4.39+1.42</f>
        <v>5.81</v>
      </c>
      <c r="H155" s="128">
        <v>2.62</v>
      </c>
      <c r="I155" s="129">
        <v>5.769999999999996</v>
      </c>
      <c r="J155" s="129">
        <f t="shared" si="11"/>
        <v>69.319999999999993</v>
      </c>
      <c r="K155" s="129">
        <f t="shared" si="12"/>
        <v>26.100025642429717</v>
      </c>
      <c r="L155" s="130">
        <f t="shared" si="13"/>
        <v>95.420025642429707</v>
      </c>
      <c r="M155" s="130">
        <f t="shared" si="14"/>
        <v>15.522688508679334</v>
      </c>
      <c r="N155" s="130">
        <v>1</v>
      </c>
      <c r="O155" s="130">
        <v>0</v>
      </c>
    </row>
    <row r="156" spans="1:15" ht="17" x14ac:dyDescent="0.2">
      <c r="A156" s="126">
        <v>26</v>
      </c>
      <c r="B156" s="127" t="s">
        <v>34</v>
      </c>
      <c r="C156" s="128">
        <v>2</v>
      </c>
      <c r="D156" s="128" t="s">
        <v>23</v>
      </c>
      <c r="E156" s="128">
        <v>212</v>
      </c>
      <c r="F156" s="128">
        <v>57.16</v>
      </c>
      <c r="G156" s="128">
        <f>4.18+1.37</f>
        <v>5.55</v>
      </c>
      <c r="H156" s="128">
        <v>2.62</v>
      </c>
      <c r="I156" s="129">
        <v>5.18</v>
      </c>
      <c r="J156" s="129">
        <f t="shared" si="11"/>
        <v>70.509999999999991</v>
      </c>
      <c r="K156" s="129">
        <f t="shared" si="12"/>
        <v>26.548078592725322</v>
      </c>
      <c r="L156" s="130">
        <f t="shared" si="13"/>
        <v>97.058078592725309</v>
      </c>
      <c r="M156" s="130">
        <f t="shared" si="14"/>
        <v>15.789162820931619</v>
      </c>
      <c r="N156" s="130">
        <v>1</v>
      </c>
      <c r="O156" s="130">
        <v>0</v>
      </c>
    </row>
    <row r="157" spans="1:15" ht="17" x14ac:dyDescent="0.2">
      <c r="A157" s="126">
        <v>27</v>
      </c>
      <c r="B157" s="127" t="s">
        <v>34</v>
      </c>
      <c r="C157" s="128">
        <v>2</v>
      </c>
      <c r="D157" s="128" t="s">
        <v>23</v>
      </c>
      <c r="E157" s="128">
        <v>213</v>
      </c>
      <c r="F157" s="128">
        <v>55.12</v>
      </c>
      <c r="G157" s="128">
        <f>4.39+1.42</f>
        <v>5.81</v>
      </c>
      <c r="H157" s="128">
        <v>2.62</v>
      </c>
      <c r="I157" s="129">
        <v>5.21</v>
      </c>
      <c r="J157" s="129">
        <f t="shared" si="11"/>
        <v>68.759999999999991</v>
      </c>
      <c r="K157" s="129">
        <f t="shared" si="12"/>
        <v>25.889177195231785</v>
      </c>
      <c r="L157" s="130">
        <f t="shared" si="13"/>
        <v>94.649177195231772</v>
      </c>
      <c r="M157" s="130">
        <f t="shared" si="14"/>
        <v>15.397288832325318</v>
      </c>
      <c r="N157" s="130">
        <v>1</v>
      </c>
      <c r="O157" s="130">
        <v>0</v>
      </c>
    </row>
    <row r="158" spans="1:15" ht="17" x14ac:dyDescent="0.2">
      <c r="A158" s="126">
        <v>28</v>
      </c>
      <c r="B158" s="127" t="s">
        <v>34</v>
      </c>
      <c r="C158" s="128">
        <v>2</v>
      </c>
      <c r="D158" s="128" t="s">
        <v>23</v>
      </c>
      <c r="E158" s="128">
        <v>214</v>
      </c>
      <c r="F158" s="128">
        <v>53.9</v>
      </c>
      <c r="G158" s="128">
        <f>5.15+1.38</f>
        <v>6.53</v>
      </c>
      <c r="H158" s="128">
        <v>2.62</v>
      </c>
      <c r="I158" s="129">
        <v>5.2199999999999989</v>
      </c>
      <c r="J158" s="129">
        <f t="shared" si="11"/>
        <v>68.27</v>
      </c>
      <c r="K158" s="129">
        <f t="shared" si="12"/>
        <v>25.704684803933599</v>
      </c>
      <c r="L158" s="130">
        <f t="shared" si="13"/>
        <v>93.974684803933599</v>
      </c>
      <c r="M158" s="130">
        <f t="shared" si="14"/>
        <v>15.287564115515554</v>
      </c>
      <c r="N158" s="130">
        <v>1</v>
      </c>
      <c r="O158" s="130">
        <v>0</v>
      </c>
    </row>
    <row r="159" spans="1:15" ht="17" x14ac:dyDescent="0.2">
      <c r="A159" s="126">
        <v>29</v>
      </c>
      <c r="B159" s="127" t="s">
        <v>34</v>
      </c>
      <c r="C159" s="128">
        <v>2</v>
      </c>
      <c r="D159" s="128" t="s">
        <v>23</v>
      </c>
      <c r="E159" s="128">
        <v>215</v>
      </c>
      <c r="F159" s="128">
        <v>55.12</v>
      </c>
      <c r="G159" s="128">
        <f>4.39+1.42</f>
        <v>5.81</v>
      </c>
      <c r="H159" s="128">
        <v>2.62</v>
      </c>
      <c r="I159" s="129">
        <v>5.76</v>
      </c>
      <c r="J159" s="129">
        <f t="shared" si="11"/>
        <v>69.31</v>
      </c>
      <c r="K159" s="129">
        <f t="shared" si="12"/>
        <v>26.096260491586904</v>
      </c>
      <c r="L159" s="130">
        <f t="shared" si="13"/>
        <v>95.406260491586906</v>
      </c>
      <c r="M159" s="130">
        <f t="shared" si="14"/>
        <v>15.520449228744445</v>
      </c>
      <c r="N159" s="130">
        <v>1</v>
      </c>
      <c r="O159" s="130">
        <v>0</v>
      </c>
    </row>
    <row r="160" spans="1:15" ht="17" x14ac:dyDescent="0.2">
      <c r="A160" s="126">
        <v>30</v>
      </c>
      <c r="B160" s="127" t="s">
        <v>34</v>
      </c>
      <c r="C160" s="128">
        <v>2</v>
      </c>
      <c r="D160" s="128" t="s">
        <v>23</v>
      </c>
      <c r="E160" s="128">
        <v>216</v>
      </c>
      <c r="F160" s="128">
        <v>57.16</v>
      </c>
      <c r="G160" s="128">
        <f>4.18+1.38</f>
        <v>5.56</v>
      </c>
      <c r="H160" s="128">
        <v>2.62</v>
      </c>
      <c r="I160" s="129">
        <v>5.64</v>
      </c>
      <c r="J160" s="129">
        <f t="shared" si="11"/>
        <v>70.98</v>
      </c>
      <c r="K160" s="129">
        <f t="shared" si="12"/>
        <v>26.725040682337877</v>
      </c>
      <c r="L160" s="130">
        <f t="shared" si="13"/>
        <v>97.705040682337881</v>
      </c>
      <c r="M160" s="130">
        <f t="shared" si="14"/>
        <v>15.894408977871601</v>
      </c>
      <c r="N160" s="130">
        <v>1</v>
      </c>
      <c r="O160" s="130">
        <v>0</v>
      </c>
    </row>
    <row r="161" spans="1:15" ht="17" x14ac:dyDescent="0.2">
      <c r="A161" s="126">
        <v>31</v>
      </c>
      <c r="B161" s="127" t="s">
        <v>34</v>
      </c>
      <c r="C161" s="128">
        <v>3</v>
      </c>
      <c r="D161" s="128" t="s">
        <v>23</v>
      </c>
      <c r="E161" s="128">
        <v>301</v>
      </c>
      <c r="F161" s="128">
        <v>57.14</v>
      </c>
      <c r="G161" s="128">
        <f>5.01+1.38</f>
        <v>6.39</v>
      </c>
      <c r="H161" s="128">
        <v>2.62</v>
      </c>
      <c r="I161" s="129">
        <v>5.69</v>
      </c>
      <c r="J161" s="129">
        <f t="shared" si="11"/>
        <v>71.84</v>
      </c>
      <c r="K161" s="129">
        <f t="shared" si="12"/>
        <v>27.048843654820416</v>
      </c>
      <c r="L161" s="130">
        <f t="shared" si="13"/>
        <v>98.88884365482042</v>
      </c>
      <c r="M161" s="130">
        <f t="shared" si="14"/>
        <v>16.086987052272413</v>
      </c>
      <c r="N161" s="130">
        <v>1</v>
      </c>
      <c r="O161" s="130">
        <v>0</v>
      </c>
    </row>
    <row r="162" spans="1:15" ht="17" x14ac:dyDescent="0.2">
      <c r="A162" s="126">
        <v>32</v>
      </c>
      <c r="B162" s="127" t="s">
        <v>34</v>
      </c>
      <c r="C162" s="128">
        <v>3</v>
      </c>
      <c r="D162" s="128" t="s">
        <v>23</v>
      </c>
      <c r="E162" s="128">
        <v>302</v>
      </c>
      <c r="F162" s="128">
        <v>55.17</v>
      </c>
      <c r="G162" s="128">
        <f>5.15+1.42</f>
        <v>6.57</v>
      </c>
      <c r="H162" s="128">
        <v>2.62</v>
      </c>
      <c r="I162" s="129">
        <v>5.84</v>
      </c>
      <c r="J162" s="129">
        <f t="shared" si="11"/>
        <v>70.2</v>
      </c>
      <c r="K162" s="129">
        <f t="shared" si="12"/>
        <v>26.431358916597901</v>
      </c>
      <c r="L162" s="130">
        <f t="shared" si="13"/>
        <v>96.631358916597904</v>
      </c>
      <c r="M162" s="130">
        <f t="shared" si="14"/>
        <v>15.719745142949934</v>
      </c>
      <c r="N162" s="130">
        <v>1</v>
      </c>
      <c r="O162" s="130">
        <v>0</v>
      </c>
    </row>
    <row r="163" spans="1:15" ht="17" x14ac:dyDescent="0.2">
      <c r="A163" s="126">
        <v>33</v>
      </c>
      <c r="B163" s="127" t="s">
        <v>34</v>
      </c>
      <c r="C163" s="128">
        <v>3</v>
      </c>
      <c r="D163" s="128" t="s">
        <v>23</v>
      </c>
      <c r="E163" s="128">
        <v>303</v>
      </c>
      <c r="F163" s="128">
        <v>57.14</v>
      </c>
      <c r="G163" s="128">
        <f>5.01+1.38</f>
        <v>6.39</v>
      </c>
      <c r="H163" s="128">
        <v>2.62</v>
      </c>
      <c r="I163" s="129">
        <v>5.69</v>
      </c>
      <c r="J163" s="129">
        <f t="shared" si="11"/>
        <v>71.84</v>
      </c>
      <c r="K163" s="129">
        <f t="shared" si="12"/>
        <v>27.048843654820416</v>
      </c>
      <c r="L163" s="130">
        <f t="shared" si="13"/>
        <v>98.88884365482042</v>
      </c>
      <c r="M163" s="130">
        <f t="shared" si="14"/>
        <v>16.086987052272413</v>
      </c>
      <c r="N163" s="130">
        <v>1</v>
      </c>
      <c r="O163" s="130">
        <v>0</v>
      </c>
    </row>
    <row r="164" spans="1:15" ht="17" x14ac:dyDescent="0.2">
      <c r="A164" s="126">
        <v>34</v>
      </c>
      <c r="B164" s="127" t="s">
        <v>34</v>
      </c>
      <c r="C164" s="128">
        <v>3</v>
      </c>
      <c r="D164" s="128" t="s">
        <v>23</v>
      </c>
      <c r="E164" s="128">
        <v>304</v>
      </c>
      <c r="F164" s="128">
        <v>55.17</v>
      </c>
      <c r="G164" s="128">
        <f>5.16+1.42</f>
        <v>6.58</v>
      </c>
      <c r="H164" s="128">
        <v>2.62</v>
      </c>
      <c r="I164" s="129">
        <v>5.25</v>
      </c>
      <c r="J164" s="129">
        <f t="shared" si="11"/>
        <v>69.62</v>
      </c>
      <c r="K164" s="129">
        <f t="shared" si="12"/>
        <v>26.212980167714328</v>
      </c>
      <c r="L164" s="130">
        <f t="shared" si="13"/>
        <v>95.832980167714339</v>
      </c>
      <c r="M164" s="130">
        <f t="shared" si="14"/>
        <v>15.589866906726131</v>
      </c>
      <c r="N164" s="130">
        <v>1</v>
      </c>
      <c r="O164" s="130">
        <v>0</v>
      </c>
    </row>
    <row r="165" spans="1:15" ht="17" x14ac:dyDescent="0.2">
      <c r="A165" s="126">
        <v>35</v>
      </c>
      <c r="B165" s="127" t="s">
        <v>34</v>
      </c>
      <c r="C165" s="128">
        <v>3</v>
      </c>
      <c r="D165" s="128" t="s">
        <v>23</v>
      </c>
      <c r="E165" s="128">
        <v>305</v>
      </c>
      <c r="F165" s="128">
        <v>57.14</v>
      </c>
      <c r="G165" s="128">
        <f>5.01+1.38</f>
        <v>6.39</v>
      </c>
      <c r="H165" s="128">
        <v>2.62</v>
      </c>
      <c r="I165" s="129">
        <v>5.21</v>
      </c>
      <c r="J165" s="129">
        <f t="shared" si="11"/>
        <v>71.36</v>
      </c>
      <c r="K165" s="129">
        <f t="shared" si="12"/>
        <v>26.868116414365044</v>
      </c>
      <c r="L165" s="130">
        <f t="shared" si="13"/>
        <v>98.228116414365047</v>
      </c>
      <c r="M165" s="130">
        <f t="shared" si="14"/>
        <v>15.97950161539754</v>
      </c>
      <c r="N165" s="130">
        <v>1</v>
      </c>
      <c r="O165" s="130">
        <v>0</v>
      </c>
    </row>
    <row r="166" spans="1:15" ht="17" x14ac:dyDescent="0.2">
      <c r="A166" s="126">
        <v>36</v>
      </c>
      <c r="B166" s="127" t="s">
        <v>34</v>
      </c>
      <c r="C166" s="128">
        <v>3</v>
      </c>
      <c r="D166" s="128" t="s">
        <v>23</v>
      </c>
      <c r="E166" s="128">
        <v>306</v>
      </c>
      <c r="F166" s="128">
        <v>55.17</v>
      </c>
      <c r="G166" s="128">
        <f>5.15+1.42</f>
        <v>6.57</v>
      </c>
      <c r="H166" s="128">
        <v>2.62</v>
      </c>
      <c r="I166" s="129">
        <v>5.84</v>
      </c>
      <c r="J166" s="129">
        <f t="shared" si="11"/>
        <v>70.2</v>
      </c>
      <c r="K166" s="129">
        <f t="shared" si="12"/>
        <v>26.431358916597901</v>
      </c>
      <c r="L166" s="130">
        <f t="shared" si="13"/>
        <v>96.631358916597904</v>
      </c>
      <c r="M166" s="130">
        <f t="shared" si="14"/>
        <v>15.719745142949934</v>
      </c>
      <c r="N166" s="130">
        <v>1</v>
      </c>
      <c r="O166" s="130">
        <v>0</v>
      </c>
    </row>
    <row r="167" spans="1:15" ht="17" x14ac:dyDescent="0.2">
      <c r="A167" s="126">
        <v>37</v>
      </c>
      <c r="B167" s="127" t="s">
        <v>34</v>
      </c>
      <c r="C167" s="128">
        <v>3</v>
      </c>
      <c r="D167" s="128" t="s">
        <v>23</v>
      </c>
      <c r="E167" s="128">
        <v>307</v>
      </c>
      <c r="F167" s="128">
        <v>57.14</v>
      </c>
      <c r="G167" s="128">
        <f>5.01+1.38</f>
        <v>6.39</v>
      </c>
      <c r="H167" s="128">
        <v>2.62</v>
      </c>
      <c r="I167" s="129">
        <v>5.68</v>
      </c>
      <c r="J167" s="129">
        <f t="shared" si="11"/>
        <v>71.830000000000013</v>
      </c>
      <c r="K167" s="129">
        <f t="shared" si="12"/>
        <v>27.045078503977599</v>
      </c>
      <c r="L167" s="130">
        <f t="shared" si="13"/>
        <v>98.875078503977619</v>
      </c>
      <c r="M167" s="130">
        <f t="shared" si="14"/>
        <v>16.084747772337519</v>
      </c>
      <c r="N167" s="130">
        <v>1</v>
      </c>
      <c r="O167" s="130">
        <v>0</v>
      </c>
    </row>
    <row r="168" spans="1:15" ht="17" x14ac:dyDescent="0.2">
      <c r="A168" s="126">
        <v>38</v>
      </c>
      <c r="B168" s="127" t="s">
        <v>34</v>
      </c>
      <c r="C168" s="128">
        <v>3</v>
      </c>
      <c r="D168" s="128" t="s">
        <v>23</v>
      </c>
      <c r="E168" s="128">
        <v>308</v>
      </c>
      <c r="F168" s="128">
        <v>55.17</v>
      </c>
      <c r="G168" s="128">
        <f>5.16+1.42</f>
        <v>6.58</v>
      </c>
      <c r="H168" s="128">
        <v>2.62</v>
      </c>
      <c r="I168" s="129">
        <v>5.84</v>
      </c>
      <c r="J168" s="129">
        <f t="shared" si="11"/>
        <v>70.210000000000008</v>
      </c>
      <c r="K168" s="129">
        <f t="shared" si="12"/>
        <v>26.435124067440722</v>
      </c>
      <c r="L168" s="130">
        <f t="shared" si="13"/>
        <v>96.645124067440733</v>
      </c>
      <c r="M168" s="130">
        <f t="shared" si="14"/>
        <v>15.721984422884828</v>
      </c>
      <c r="N168" s="130">
        <v>1</v>
      </c>
      <c r="O168" s="130">
        <v>0</v>
      </c>
    </row>
    <row r="169" spans="1:15" ht="17" x14ac:dyDescent="0.2">
      <c r="A169" s="126">
        <v>39</v>
      </c>
      <c r="B169" s="127" t="s">
        <v>34</v>
      </c>
      <c r="C169" s="128">
        <v>3</v>
      </c>
      <c r="D169" s="128" t="s">
        <v>23</v>
      </c>
      <c r="E169" s="128">
        <v>309</v>
      </c>
      <c r="F169" s="128">
        <v>55.12</v>
      </c>
      <c r="G169" s="128">
        <f>4.39+1.42</f>
        <v>5.81</v>
      </c>
      <c r="H169" s="128">
        <v>2.62</v>
      </c>
      <c r="I169" s="129">
        <v>5.77</v>
      </c>
      <c r="J169" s="129">
        <f t="shared" si="11"/>
        <v>69.319999999999993</v>
      </c>
      <c r="K169" s="129">
        <f t="shared" si="12"/>
        <v>26.100025642429717</v>
      </c>
      <c r="L169" s="130">
        <f t="shared" si="13"/>
        <v>95.420025642429707</v>
      </c>
      <c r="M169" s="130">
        <f t="shared" si="14"/>
        <v>15.522688508679334</v>
      </c>
      <c r="N169" s="130">
        <v>1</v>
      </c>
      <c r="O169" s="130">
        <v>0</v>
      </c>
    </row>
    <row r="170" spans="1:15" ht="17" x14ac:dyDescent="0.2">
      <c r="A170" s="126">
        <v>40</v>
      </c>
      <c r="B170" s="127" t="s">
        <v>34</v>
      </c>
      <c r="C170" s="128">
        <v>3</v>
      </c>
      <c r="D170" s="128" t="s">
        <v>23</v>
      </c>
      <c r="E170" s="128">
        <v>310</v>
      </c>
      <c r="F170" s="128">
        <v>53.91</v>
      </c>
      <c r="G170" s="128">
        <f>5.15+1.38</f>
        <v>6.53</v>
      </c>
      <c r="H170" s="128">
        <v>2.62</v>
      </c>
      <c r="I170" s="129">
        <v>5.54</v>
      </c>
      <c r="J170" s="129">
        <f t="shared" si="11"/>
        <v>68.599999999999994</v>
      </c>
      <c r="K170" s="129">
        <f t="shared" si="12"/>
        <v>25.828934781746661</v>
      </c>
      <c r="L170" s="130">
        <f t="shared" si="13"/>
        <v>94.428934781746648</v>
      </c>
      <c r="M170" s="130">
        <f t="shared" si="14"/>
        <v>15.361460353367027</v>
      </c>
      <c r="N170" s="130">
        <v>1</v>
      </c>
      <c r="O170" s="130">
        <v>0</v>
      </c>
    </row>
    <row r="171" spans="1:15" ht="17" x14ac:dyDescent="0.2">
      <c r="A171" s="126">
        <v>41</v>
      </c>
      <c r="B171" s="127" t="s">
        <v>34</v>
      </c>
      <c r="C171" s="128">
        <v>3</v>
      </c>
      <c r="D171" s="128" t="s">
        <v>23</v>
      </c>
      <c r="E171" s="128">
        <v>311</v>
      </c>
      <c r="F171" s="128">
        <v>55.12</v>
      </c>
      <c r="G171" s="128">
        <f>4.39+1.42</f>
        <v>5.81</v>
      </c>
      <c r="H171" s="128">
        <v>2.62</v>
      </c>
      <c r="I171" s="129">
        <v>5.77</v>
      </c>
      <c r="J171" s="129">
        <f t="shared" si="11"/>
        <v>69.319999999999993</v>
      </c>
      <c r="K171" s="129">
        <f t="shared" si="12"/>
        <v>26.100025642429717</v>
      </c>
      <c r="L171" s="130">
        <f t="shared" si="13"/>
        <v>95.420025642429707</v>
      </c>
      <c r="M171" s="130">
        <f t="shared" si="14"/>
        <v>15.522688508679334</v>
      </c>
      <c r="N171" s="130">
        <v>1</v>
      </c>
      <c r="O171" s="130">
        <v>0</v>
      </c>
    </row>
    <row r="172" spans="1:15" ht="17" x14ac:dyDescent="0.2">
      <c r="A172" s="126">
        <v>42</v>
      </c>
      <c r="B172" s="127" t="s">
        <v>34</v>
      </c>
      <c r="C172" s="128">
        <v>3</v>
      </c>
      <c r="D172" s="128" t="s">
        <v>23</v>
      </c>
      <c r="E172" s="128">
        <v>312</v>
      </c>
      <c r="F172" s="128">
        <v>57.16</v>
      </c>
      <c r="G172" s="128">
        <f>4.18+1.37</f>
        <v>5.55</v>
      </c>
      <c r="H172" s="128">
        <v>2.62</v>
      </c>
      <c r="I172" s="129">
        <v>5.18</v>
      </c>
      <c r="J172" s="129">
        <f t="shared" si="11"/>
        <v>70.509999999999991</v>
      </c>
      <c r="K172" s="129">
        <f t="shared" si="12"/>
        <v>26.548078592725322</v>
      </c>
      <c r="L172" s="130">
        <f t="shared" si="13"/>
        <v>97.058078592725309</v>
      </c>
      <c r="M172" s="130">
        <f t="shared" si="14"/>
        <v>15.789162820931619</v>
      </c>
      <c r="N172" s="130">
        <v>1</v>
      </c>
      <c r="O172" s="130">
        <v>0</v>
      </c>
    </row>
    <row r="173" spans="1:15" ht="17" x14ac:dyDescent="0.2">
      <c r="A173" s="126">
        <v>43</v>
      </c>
      <c r="B173" s="127" t="s">
        <v>34</v>
      </c>
      <c r="C173" s="128">
        <v>3</v>
      </c>
      <c r="D173" s="128" t="s">
        <v>23</v>
      </c>
      <c r="E173" s="128">
        <v>313</v>
      </c>
      <c r="F173" s="128">
        <v>55.12</v>
      </c>
      <c r="G173" s="128">
        <f>4.39+1.42</f>
        <v>5.81</v>
      </c>
      <c r="H173" s="128">
        <v>2.62</v>
      </c>
      <c r="I173" s="129">
        <v>5.21</v>
      </c>
      <c r="J173" s="129">
        <f t="shared" si="11"/>
        <v>68.759999999999991</v>
      </c>
      <c r="K173" s="129">
        <f t="shared" si="12"/>
        <v>25.889177195231785</v>
      </c>
      <c r="L173" s="130">
        <f t="shared" si="13"/>
        <v>94.649177195231772</v>
      </c>
      <c r="M173" s="130">
        <f t="shared" si="14"/>
        <v>15.397288832325318</v>
      </c>
      <c r="N173" s="130">
        <v>1</v>
      </c>
      <c r="O173" s="130">
        <v>0</v>
      </c>
    </row>
    <row r="174" spans="1:15" ht="17" x14ac:dyDescent="0.2">
      <c r="A174" s="126">
        <v>44</v>
      </c>
      <c r="B174" s="127" t="s">
        <v>34</v>
      </c>
      <c r="C174" s="128">
        <v>3</v>
      </c>
      <c r="D174" s="128" t="s">
        <v>23</v>
      </c>
      <c r="E174" s="128">
        <v>314</v>
      </c>
      <c r="F174" s="128">
        <v>53.9</v>
      </c>
      <c r="G174" s="128">
        <f>5.15+1.38</f>
        <v>6.53</v>
      </c>
      <c r="H174" s="128">
        <v>2.62</v>
      </c>
      <c r="I174" s="129">
        <v>5.22</v>
      </c>
      <c r="J174" s="129">
        <f t="shared" si="11"/>
        <v>68.27</v>
      </c>
      <c r="K174" s="129">
        <f t="shared" si="12"/>
        <v>25.704684803933599</v>
      </c>
      <c r="L174" s="130">
        <f t="shared" si="13"/>
        <v>93.974684803933599</v>
      </c>
      <c r="M174" s="130">
        <f t="shared" si="14"/>
        <v>15.287564115515554</v>
      </c>
      <c r="N174" s="130">
        <v>1</v>
      </c>
      <c r="O174" s="130">
        <v>0</v>
      </c>
    </row>
    <row r="175" spans="1:15" ht="17" x14ac:dyDescent="0.2">
      <c r="A175" s="126">
        <v>45</v>
      </c>
      <c r="B175" s="127" t="s">
        <v>34</v>
      </c>
      <c r="C175" s="128">
        <v>3</v>
      </c>
      <c r="D175" s="128" t="s">
        <v>23</v>
      </c>
      <c r="E175" s="128">
        <v>315</v>
      </c>
      <c r="F175" s="128">
        <v>55.12</v>
      </c>
      <c r="G175" s="128">
        <f>4.39+1.42</f>
        <v>5.81</v>
      </c>
      <c r="H175" s="128">
        <v>2.62</v>
      </c>
      <c r="I175" s="129">
        <v>5.76</v>
      </c>
      <c r="J175" s="129">
        <f t="shared" si="11"/>
        <v>69.31</v>
      </c>
      <c r="K175" s="129">
        <f t="shared" si="12"/>
        <v>26.096260491586904</v>
      </c>
      <c r="L175" s="130">
        <f t="shared" si="13"/>
        <v>95.406260491586906</v>
      </c>
      <c r="M175" s="130">
        <f t="shared" si="14"/>
        <v>15.520449228744445</v>
      </c>
      <c r="N175" s="130">
        <v>1</v>
      </c>
      <c r="O175" s="130">
        <v>0</v>
      </c>
    </row>
    <row r="176" spans="1:15" ht="17" x14ac:dyDescent="0.2">
      <c r="A176" s="126">
        <v>46</v>
      </c>
      <c r="B176" s="127" t="s">
        <v>34</v>
      </c>
      <c r="C176" s="128">
        <v>3</v>
      </c>
      <c r="D176" s="128" t="s">
        <v>23</v>
      </c>
      <c r="E176" s="128">
        <v>316</v>
      </c>
      <c r="F176" s="128">
        <v>57.16</v>
      </c>
      <c r="G176" s="128">
        <f>4.18+1.38</f>
        <v>5.56</v>
      </c>
      <c r="H176" s="128">
        <v>2.62</v>
      </c>
      <c r="I176" s="129">
        <v>5.64</v>
      </c>
      <c r="J176" s="129">
        <f t="shared" si="11"/>
        <v>70.98</v>
      </c>
      <c r="K176" s="129">
        <f t="shared" si="12"/>
        <v>26.725040682337877</v>
      </c>
      <c r="L176" s="130">
        <f t="shared" si="13"/>
        <v>97.705040682337881</v>
      </c>
      <c r="M176" s="130">
        <f t="shared" si="14"/>
        <v>15.894408977871601</v>
      </c>
      <c r="N176" s="130">
        <v>1</v>
      </c>
      <c r="O176" s="130">
        <v>0</v>
      </c>
    </row>
    <row r="177" spans="1:15" ht="17" x14ac:dyDescent="0.2">
      <c r="A177" s="126">
        <v>47</v>
      </c>
      <c r="B177" s="127" t="s">
        <v>34</v>
      </c>
      <c r="C177" s="128">
        <v>4</v>
      </c>
      <c r="D177" s="128" t="s">
        <v>23</v>
      </c>
      <c r="E177" s="128">
        <v>401</v>
      </c>
      <c r="F177" s="128">
        <v>57.14</v>
      </c>
      <c r="G177" s="128">
        <f>5.01+1.38</f>
        <v>6.39</v>
      </c>
      <c r="H177" s="128">
        <v>2.62</v>
      </c>
      <c r="I177" s="129">
        <v>5.69</v>
      </c>
      <c r="J177" s="129">
        <f t="shared" si="11"/>
        <v>71.84</v>
      </c>
      <c r="K177" s="129">
        <f t="shared" si="12"/>
        <v>27.048843654820416</v>
      </c>
      <c r="L177" s="130">
        <f t="shared" si="13"/>
        <v>98.88884365482042</v>
      </c>
      <c r="M177" s="130">
        <f t="shared" si="14"/>
        <v>16.086987052272413</v>
      </c>
      <c r="N177" s="130">
        <v>1</v>
      </c>
      <c r="O177" s="130">
        <v>0</v>
      </c>
    </row>
    <row r="178" spans="1:15" ht="17" x14ac:dyDescent="0.2">
      <c r="A178" s="126">
        <v>48</v>
      </c>
      <c r="B178" s="127" t="s">
        <v>34</v>
      </c>
      <c r="C178" s="128">
        <v>4</v>
      </c>
      <c r="D178" s="128" t="s">
        <v>23</v>
      </c>
      <c r="E178" s="128">
        <v>402</v>
      </c>
      <c r="F178" s="128">
        <v>55.17</v>
      </c>
      <c r="G178" s="128">
        <f>5.15+1.42</f>
        <v>6.57</v>
      </c>
      <c r="H178" s="128">
        <v>2.62</v>
      </c>
      <c r="I178" s="129">
        <v>5.84</v>
      </c>
      <c r="J178" s="129">
        <f t="shared" si="11"/>
        <v>70.2</v>
      </c>
      <c r="K178" s="129">
        <f t="shared" si="12"/>
        <v>26.431358916597901</v>
      </c>
      <c r="L178" s="130">
        <f t="shared" si="13"/>
        <v>96.631358916597904</v>
      </c>
      <c r="M178" s="130">
        <f t="shared" si="14"/>
        <v>15.719745142949934</v>
      </c>
      <c r="N178" s="130">
        <v>1</v>
      </c>
      <c r="O178" s="130">
        <v>0</v>
      </c>
    </row>
    <row r="179" spans="1:15" ht="17" x14ac:dyDescent="0.2">
      <c r="A179" s="126">
        <v>49</v>
      </c>
      <c r="B179" s="127" t="s">
        <v>34</v>
      </c>
      <c r="C179" s="128">
        <v>4</v>
      </c>
      <c r="D179" s="128" t="s">
        <v>23</v>
      </c>
      <c r="E179" s="128">
        <v>403</v>
      </c>
      <c r="F179" s="128">
        <v>57.14</v>
      </c>
      <c r="G179" s="128">
        <f>5.01+1.38</f>
        <v>6.39</v>
      </c>
      <c r="H179" s="128">
        <v>2.62</v>
      </c>
      <c r="I179" s="129">
        <v>5.69</v>
      </c>
      <c r="J179" s="129">
        <f t="shared" si="11"/>
        <v>71.84</v>
      </c>
      <c r="K179" s="129">
        <f t="shared" si="12"/>
        <v>27.048843654820416</v>
      </c>
      <c r="L179" s="130">
        <f t="shared" si="13"/>
        <v>98.88884365482042</v>
      </c>
      <c r="M179" s="130">
        <f t="shared" si="14"/>
        <v>16.086987052272413</v>
      </c>
      <c r="N179" s="130">
        <v>1</v>
      </c>
      <c r="O179" s="130">
        <v>0</v>
      </c>
    </row>
    <row r="180" spans="1:15" ht="17" x14ac:dyDescent="0.2">
      <c r="A180" s="126">
        <v>50</v>
      </c>
      <c r="B180" s="127" t="s">
        <v>34</v>
      </c>
      <c r="C180" s="128">
        <v>4</v>
      </c>
      <c r="D180" s="128" t="s">
        <v>23</v>
      </c>
      <c r="E180" s="128">
        <v>404</v>
      </c>
      <c r="F180" s="128">
        <v>55.17</v>
      </c>
      <c r="G180" s="128">
        <f>5.16+1.42</f>
        <v>6.58</v>
      </c>
      <c r="H180" s="128">
        <v>2.62</v>
      </c>
      <c r="I180" s="129">
        <v>5.25</v>
      </c>
      <c r="J180" s="129">
        <f t="shared" si="11"/>
        <v>69.62</v>
      </c>
      <c r="K180" s="129">
        <f t="shared" si="12"/>
        <v>26.212980167714328</v>
      </c>
      <c r="L180" s="130">
        <f t="shared" si="13"/>
        <v>95.832980167714339</v>
      </c>
      <c r="M180" s="130">
        <f t="shared" si="14"/>
        <v>15.589866906726131</v>
      </c>
      <c r="N180" s="130">
        <v>1</v>
      </c>
      <c r="O180" s="130">
        <v>0</v>
      </c>
    </row>
    <row r="181" spans="1:15" ht="17" x14ac:dyDescent="0.2">
      <c r="A181" s="126">
        <v>51</v>
      </c>
      <c r="B181" s="127" t="s">
        <v>34</v>
      </c>
      <c r="C181" s="128">
        <v>4</v>
      </c>
      <c r="D181" s="128" t="s">
        <v>23</v>
      </c>
      <c r="E181" s="128">
        <v>405</v>
      </c>
      <c r="F181" s="128">
        <v>57.14</v>
      </c>
      <c r="G181" s="128">
        <f>5.01+1.38</f>
        <v>6.39</v>
      </c>
      <c r="H181" s="128">
        <v>2.62</v>
      </c>
      <c r="I181" s="129">
        <v>5.21</v>
      </c>
      <c r="J181" s="129">
        <f t="shared" si="11"/>
        <v>71.36</v>
      </c>
      <c r="K181" s="129">
        <f t="shared" si="12"/>
        <v>26.868116414365044</v>
      </c>
      <c r="L181" s="130">
        <f t="shared" si="13"/>
        <v>98.228116414365047</v>
      </c>
      <c r="M181" s="130">
        <f t="shared" si="14"/>
        <v>15.97950161539754</v>
      </c>
      <c r="N181" s="130">
        <v>1</v>
      </c>
      <c r="O181" s="130">
        <v>0</v>
      </c>
    </row>
    <row r="182" spans="1:15" ht="17" x14ac:dyDescent="0.2">
      <c r="A182" s="126">
        <v>52</v>
      </c>
      <c r="B182" s="127" t="s">
        <v>34</v>
      </c>
      <c r="C182" s="128">
        <v>4</v>
      </c>
      <c r="D182" s="128" t="s">
        <v>23</v>
      </c>
      <c r="E182" s="128">
        <v>406</v>
      </c>
      <c r="F182" s="128">
        <v>55.17</v>
      </c>
      <c r="G182" s="128">
        <f>5.15+1.42</f>
        <v>6.57</v>
      </c>
      <c r="H182" s="128">
        <v>2.62</v>
      </c>
      <c r="I182" s="129">
        <v>5.84</v>
      </c>
      <c r="J182" s="129">
        <f t="shared" si="11"/>
        <v>70.2</v>
      </c>
      <c r="K182" s="129">
        <f t="shared" si="12"/>
        <v>26.431358916597901</v>
      </c>
      <c r="L182" s="130">
        <f t="shared" si="13"/>
        <v>96.631358916597904</v>
      </c>
      <c r="M182" s="130">
        <f t="shared" si="14"/>
        <v>15.719745142949934</v>
      </c>
      <c r="N182" s="130">
        <v>1</v>
      </c>
      <c r="O182" s="130">
        <v>0</v>
      </c>
    </row>
    <row r="183" spans="1:15" ht="17" x14ac:dyDescent="0.2">
      <c r="A183" s="126">
        <v>53</v>
      </c>
      <c r="B183" s="127" t="s">
        <v>34</v>
      </c>
      <c r="C183" s="128">
        <v>4</v>
      </c>
      <c r="D183" s="128" t="s">
        <v>23</v>
      </c>
      <c r="E183" s="128">
        <v>407</v>
      </c>
      <c r="F183" s="128">
        <v>57.14</v>
      </c>
      <c r="G183" s="128">
        <f>5.01+1.38</f>
        <v>6.39</v>
      </c>
      <c r="H183" s="128">
        <v>2.62</v>
      </c>
      <c r="I183" s="129">
        <v>5.68</v>
      </c>
      <c r="J183" s="129">
        <f t="shared" si="11"/>
        <v>71.830000000000013</v>
      </c>
      <c r="K183" s="129">
        <f t="shared" si="12"/>
        <v>27.045078503977599</v>
      </c>
      <c r="L183" s="130">
        <f t="shared" si="13"/>
        <v>98.875078503977619</v>
      </c>
      <c r="M183" s="130">
        <f t="shared" si="14"/>
        <v>16.084747772337519</v>
      </c>
      <c r="N183" s="130">
        <v>1</v>
      </c>
      <c r="O183" s="130">
        <v>0</v>
      </c>
    </row>
    <row r="184" spans="1:15" ht="17" x14ac:dyDescent="0.2">
      <c r="A184" s="126">
        <v>54</v>
      </c>
      <c r="B184" s="127" t="s">
        <v>34</v>
      </c>
      <c r="C184" s="128">
        <v>4</v>
      </c>
      <c r="D184" s="128" t="s">
        <v>23</v>
      </c>
      <c r="E184" s="128">
        <v>408</v>
      </c>
      <c r="F184" s="128">
        <v>55.17</v>
      </c>
      <c r="G184" s="128">
        <f>5.16+1.42</f>
        <v>6.58</v>
      </c>
      <c r="H184" s="128">
        <v>2.62</v>
      </c>
      <c r="I184" s="129">
        <v>5.84</v>
      </c>
      <c r="J184" s="129">
        <f t="shared" si="11"/>
        <v>70.210000000000008</v>
      </c>
      <c r="K184" s="129">
        <f t="shared" si="12"/>
        <v>26.435124067440722</v>
      </c>
      <c r="L184" s="130">
        <f t="shared" si="13"/>
        <v>96.645124067440733</v>
      </c>
      <c r="M184" s="130">
        <f t="shared" si="14"/>
        <v>15.721984422884828</v>
      </c>
      <c r="N184" s="130">
        <v>1</v>
      </c>
      <c r="O184" s="130">
        <v>0</v>
      </c>
    </row>
    <row r="185" spans="1:15" ht="17" x14ac:dyDescent="0.2">
      <c r="A185" s="126">
        <v>55</v>
      </c>
      <c r="B185" s="127" t="s">
        <v>34</v>
      </c>
      <c r="C185" s="128">
        <v>4</v>
      </c>
      <c r="D185" s="128" t="s">
        <v>23</v>
      </c>
      <c r="E185" s="128">
        <v>409</v>
      </c>
      <c r="F185" s="128">
        <v>55.12</v>
      </c>
      <c r="G185" s="128">
        <f>4.39+1.42</f>
        <v>5.81</v>
      </c>
      <c r="H185" s="128">
        <v>2.62</v>
      </c>
      <c r="I185" s="129">
        <v>5.77</v>
      </c>
      <c r="J185" s="129">
        <f t="shared" si="11"/>
        <v>69.319999999999993</v>
      </c>
      <c r="K185" s="129">
        <f t="shared" si="12"/>
        <v>26.100025642429717</v>
      </c>
      <c r="L185" s="130">
        <f t="shared" si="13"/>
        <v>95.420025642429707</v>
      </c>
      <c r="M185" s="130">
        <f t="shared" si="14"/>
        <v>15.522688508679334</v>
      </c>
      <c r="N185" s="130">
        <v>1</v>
      </c>
      <c r="O185" s="130">
        <v>0</v>
      </c>
    </row>
    <row r="186" spans="1:15" ht="17" x14ac:dyDescent="0.2">
      <c r="A186" s="126">
        <v>56</v>
      </c>
      <c r="B186" s="127" t="s">
        <v>34</v>
      </c>
      <c r="C186" s="128">
        <v>4</v>
      </c>
      <c r="D186" s="128" t="s">
        <v>23</v>
      </c>
      <c r="E186" s="128">
        <v>410</v>
      </c>
      <c r="F186" s="128">
        <v>53.91</v>
      </c>
      <c r="G186" s="128">
        <f>5.15+1.38</f>
        <v>6.53</v>
      </c>
      <c r="H186" s="128">
        <v>2.62</v>
      </c>
      <c r="I186" s="129">
        <v>5.54</v>
      </c>
      <c r="J186" s="129">
        <f t="shared" si="11"/>
        <v>68.599999999999994</v>
      </c>
      <c r="K186" s="129">
        <f t="shared" si="12"/>
        <v>25.828934781746661</v>
      </c>
      <c r="L186" s="130">
        <f t="shared" si="13"/>
        <v>94.428934781746648</v>
      </c>
      <c r="M186" s="130">
        <f t="shared" si="14"/>
        <v>15.361460353367027</v>
      </c>
      <c r="N186" s="130">
        <v>1</v>
      </c>
      <c r="O186" s="130">
        <v>0</v>
      </c>
    </row>
    <row r="187" spans="1:15" ht="17" x14ac:dyDescent="0.2">
      <c r="A187" s="126">
        <v>57</v>
      </c>
      <c r="B187" s="127" t="s">
        <v>34</v>
      </c>
      <c r="C187" s="128">
        <v>4</v>
      </c>
      <c r="D187" s="128" t="s">
        <v>23</v>
      </c>
      <c r="E187" s="128">
        <v>411</v>
      </c>
      <c r="F187" s="128">
        <v>55.12</v>
      </c>
      <c r="G187" s="128">
        <f>4.39+1.42</f>
        <v>5.81</v>
      </c>
      <c r="H187" s="128">
        <v>2.62</v>
      </c>
      <c r="I187" s="129">
        <v>5.77</v>
      </c>
      <c r="J187" s="129">
        <f t="shared" si="11"/>
        <v>69.319999999999993</v>
      </c>
      <c r="K187" s="129">
        <f t="shared" si="12"/>
        <v>26.100025642429717</v>
      </c>
      <c r="L187" s="130">
        <f t="shared" si="13"/>
        <v>95.420025642429707</v>
      </c>
      <c r="M187" s="130">
        <f t="shared" si="14"/>
        <v>15.522688508679334</v>
      </c>
      <c r="N187" s="130">
        <v>1</v>
      </c>
      <c r="O187" s="130">
        <v>0</v>
      </c>
    </row>
    <row r="188" spans="1:15" ht="17" x14ac:dyDescent="0.2">
      <c r="A188" s="126">
        <v>58</v>
      </c>
      <c r="B188" s="127" t="s">
        <v>34</v>
      </c>
      <c r="C188" s="128">
        <v>4</v>
      </c>
      <c r="D188" s="128" t="s">
        <v>23</v>
      </c>
      <c r="E188" s="128">
        <v>412</v>
      </c>
      <c r="F188" s="128">
        <v>57.16</v>
      </c>
      <c r="G188" s="128">
        <f>4.18+1.37</f>
        <v>5.55</v>
      </c>
      <c r="H188" s="128">
        <v>2.62</v>
      </c>
      <c r="I188" s="129">
        <v>5.18</v>
      </c>
      <c r="J188" s="129">
        <f t="shared" si="11"/>
        <v>70.509999999999991</v>
      </c>
      <c r="K188" s="129">
        <f t="shared" si="12"/>
        <v>26.548078592725322</v>
      </c>
      <c r="L188" s="130">
        <f t="shared" si="13"/>
        <v>97.058078592725309</v>
      </c>
      <c r="M188" s="130">
        <f t="shared" si="14"/>
        <v>15.789162820931619</v>
      </c>
      <c r="N188" s="130">
        <v>1</v>
      </c>
      <c r="O188" s="130">
        <v>0</v>
      </c>
    </row>
    <row r="189" spans="1:15" ht="17" x14ac:dyDescent="0.2">
      <c r="A189" s="126">
        <v>59</v>
      </c>
      <c r="B189" s="127" t="s">
        <v>34</v>
      </c>
      <c r="C189" s="128">
        <v>4</v>
      </c>
      <c r="D189" s="128" t="s">
        <v>23</v>
      </c>
      <c r="E189" s="128">
        <v>413</v>
      </c>
      <c r="F189" s="128">
        <v>55.12</v>
      </c>
      <c r="G189" s="128">
        <f>4.39+1.42</f>
        <v>5.81</v>
      </c>
      <c r="H189" s="128">
        <v>2.62</v>
      </c>
      <c r="I189" s="129">
        <v>5.21</v>
      </c>
      <c r="J189" s="129">
        <f t="shared" si="11"/>
        <v>68.759999999999991</v>
      </c>
      <c r="K189" s="129">
        <f t="shared" si="12"/>
        <v>25.889177195231785</v>
      </c>
      <c r="L189" s="130">
        <f t="shared" si="13"/>
        <v>94.649177195231772</v>
      </c>
      <c r="M189" s="130">
        <f t="shared" si="14"/>
        <v>15.397288832325318</v>
      </c>
      <c r="N189" s="130">
        <v>1</v>
      </c>
      <c r="O189" s="130">
        <v>0</v>
      </c>
    </row>
    <row r="190" spans="1:15" ht="17" x14ac:dyDescent="0.2">
      <c r="A190" s="126">
        <v>60</v>
      </c>
      <c r="B190" s="127" t="s">
        <v>34</v>
      </c>
      <c r="C190" s="128">
        <v>4</v>
      </c>
      <c r="D190" s="128" t="s">
        <v>23</v>
      </c>
      <c r="E190" s="128">
        <v>414</v>
      </c>
      <c r="F190" s="128">
        <v>53.9</v>
      </c>
      <c r="G190" s="128">
        <f>5.15+1.38</f>
        <v>6.53</v>
      </c>
      <c r="H190" s="128">
        <v>2.62</v>
      </c>
      <c r="I190" s="129">
        <v>5.22</v>
      </c>
      <c r="J190" s="129">
        <f t="shared" si="11"/>
        <v>68.27</v>
      </c>
      <c r="K190" s="129">
        <f t="shared" si="12"/>
        <v>25.704684803933599</v>
      </c>
      <c r="L190" s="130">
        <f t="shared" si="13"/>
        <v>93.974684803933599</v>
      </c>
      <c r="M190" s="130">
        <f t="shared" si="14"/>
        <v>15.287564115515554</v>
      </c>
      <c r="N190" s="130">
        <v>1</v>
      </c>
      <c r="O190" s="130">
        <v>0</v>
      </c>
    </row>
    <row r="191" spans="1:15" ht="17" x14ac:dyDescent="0.2">
      <c r="A191" s="126">
        <v>61</v>
      </c>
      <c r="B191" s="127" t="s">
        <v>34</v>
      </c>
      <c r="C191" s="128">
        <v>4</v>
      </c>
      <c r="D191" s="128" t="s">
        <v>23</v>
      </c>
      <c r="E191" s="128">
        <v>415</v>
      </c>
      <c r="F191" s="128">
        <v>55.12</v>
      </c>
      <c r="G191" s="128">
        <f>4.39+1.42</f>
        <v>5.81</v>
      </c>
      <c r="H191" s="128">
        <v>2.62</v>
      </c>
      <c r="I191" s="129">
        <v>5.76</v>
      </c>
      <c r="J191" s="129">
        <f t="shared" si="11"/>
        <v>69.31</v>
      </c>
      <c r="K191" s="129">
        <f t="shared" si="12"/>
        <v>26.096260491586904</v>
      </c>
      <c r="L191" s="130">
        <f t="shared" si="13"/>
        <v>95.406260491586906</v>
      </c>
      <c r="M191" s="130">
        <f t="shared" si="14"/>
        <v>15.520449228744445</v>
      </c>
      <c r="N191" s="130">
        <v>1</v>
      </c>
      <c r="O191" s="130">
        <v>0</v>
      </c>
    </row>
    <row r="192" spans="1:15" ht="17" x14ac:dyDescent="0.2">
      <c r="A192" s="126">
        <v>62</v>
      </c>
      <c r="B192" s="127" t="s">
        <v>34</v>
      </c>
      <c r="C192" s="128">
        <v>4</v>
      </c>
      <c r="D192" s="128" t="s">
        <v>23</v>
      </c>
      <c r="E192" s="128">
        <v>416</v>
      </c>
      <c r="F192" s="128">
        <v>57.16</v>
      </c>
      <c r="G192" s="128">
        <f>4.18+1.38</f>
        <v>5.56</v>
      </c>
      <c r="H192" s="128">
        <v>2.62</v>
      </c>
      <c r="I192" s="129">
        <v>5.64</v>
      </c>
      <c r="J192" s="129">
        <f t="shared" si="11"/>
        <v>70.98</v>
      </c>
      <c r="K192" s="129">
        <f t="shared" si="12"/>
        <v>26.725040682337877</v>
      </c>
      <c r="L192" s="130">
        <f t="shared" si="13"/>
        <v>97.705040682337881</v>
      </c>
      <c r="M192" s="130">
        <f t="shared" si="14"/>
        <v>15.894408977871601</v>
      </c>
      <c r="N192" s="130">
        <v>1</v>
      </c>
      <c r="O192" s="130">
        <v>0</v>
      </c>
    </row>
    <row r="193" spans="1:15" ht="17" x14ac:dyDescent="0.2">
      <c r="A193" s="126">
        <v>63</v>
      </c>
      <c r="B193" s="127" t="s">
        <v>34</v>
      </c>
      <c r="C193" s="128">
        <v>5</v>
      </c>
      <c r="D193" s="128" t="s">
        <v>23</v>
      </c>
      <c r="E193" s="128">
        <v>501</v>
      </c>
      <c r="F193" s="128">
        <v>57.14</v>
      </c>
      <c r="G193" s="128">
        <f>5.01+1.38</f>
        <v>6.39</v>
      </c>
      <c r="H193" s="128">
        <v>2.62</v>
      </c>
      <c r="I193" s="129">
        <v>5.69</v>
      </c>
      <c r="J193" s="129">
        <f t="shared" si="11"/>
        <v>71.84</v>
      </c>
      <c r="K193" s="129">
        <f t="shared" si="12"/>
        <v>27.048843654820416</v>
      </c>
      <c r="L193" s="130">
        <f t="shared" si="13"/>
        <v>98.88884365482042</v>
      </c>
      <c r="M193" s="130">
        <f t="shared" si="14"/>
        <v>16.086987052272413</v>
      </c>
      <c r="N193" s="130">
        <v>1</v>
      </c>
      <c r="O193" s="130">
        <v>0</v>
      </c>
    </row>
    <row r="194" spans="1:15" ht="17" x14ac:dyDescent="0.2">
      <c r="A194" s="126">
        <v>64</v>
      </c>
      <c r="B194" s="127" t="s">
        <v>34</v>
      </c>
      <c r="C194" s="128">
        <v>5</v>
      </c>
      <c r="D194" s="128" t="s">
        <v>23</v>
      </c>
      <c r="E194" s="128">
        <v>502</v>
      </c>
      <c r="F194" s="128">
        <v>55.17</v>
      </c>
      <c r="G194" s="128">
        <f>5.15+1.42</f>
        <v>6.57</v>
      </c>
      <c r="H194" s="128">
        <v>2.62</v>
      </c>
      <c r="I194" s="129">
        <v>5.84</v>
      </c>
      <c r="J194" s="129">
        <f t="shared" ref="J194:J257" si="15">F194+G194+H194+I194</f>
        <v>70.2</v>
      </c>
      <c r="K194" s="129">
        <f t="shared" si="12"/>
        <v>26.431358916597901</v>
      </c>
      <c r="L194" s="130">
        <f t="shared" ref="L194:L257" si="16">J194+K194</f>
        <v>96.631358916597904</v>
      </c>
      <c r="M194" s="130">
        <f t="shared" si="14"/>
        <v>15.719745142949934</v>
      </c>
      <c r="N194" s="130">
        <v>1</v>
      </c>
      <c r="O194" s="130">
        <v>0</v>
      </c>
    </row>
    <row r="195" spans="1:15" ht="17" x14ac:dyDescent="0.2">
      <c r="A195" s="126">
        <v>65</v>
      </c>
      <c r="B195" s="127" t="s">
        <v>34</v>
      </c>
      <c r="C195" s="128">
        <v>5</v>
      </c>
      <c r="D195" s="128" t="s">
        <v>23</v>
      </c>
      <c r="E195" s="128">
        <v>503</v>
      </c>
      <c r="F195" s="128">
        <v>57.14</v>
      </c>
      <c r="G195" s="128">
        <f>5.01+1.38</f>
        <v>6.39</v>
      </c>
      <c r="H195" s="128">
        <v>2.62</v>
      </c>
      <c r="I195" s="129">
        <v>5.69</v>
      </c>
      <c r="J195" s="129">
        <f t="shared" si="15"/>
        <v>71.84</v>
      </c>
      <c r="K195" s="129">
        <f t="shared" si="12"/>
        <v>27.048843654820416</v>
      </c>
      <c r="L195" s="130">
        <f t="shared" si="16"/>
        <v>98.88884365482042</v>
      </c>
      <c r="M195" s="130">
        <f t="shared" si="14"/>
        <v>16.086987052272413</v>
      </c>
      <c r="N195" s="130">
        <v>1</v>
      </c>
      <c r="O195" s="130">
        <v>0</v>
      </c>
    </row>
    <row r="196" spans="1:15" ht="17" x14ac:dyDescent="0.2">
      <c r="A196" s="126">
        <v>66</v>
      </c>
      <c r="B196" s="127" t="s">
        <v>34</v>
      </c>
      <c r="C196" s="128">
        <v>5</v>
      </c>
      <c r="D196" s="128" t="s">
        <v>23</v>
      </c>
      <c r="E196" s="128">
        <v>504</v>
      </c>
      <c r="F196" s="128">
        <v>55.17</v>
      </c>
      <c r="G196" s="128">
        <f>5.16+1.42</f>
        <v>6.58</v>
      </c>
      <c r="H196" s="128">
        <v>2.62</v>
      </c>
      <c r="I196" s="129">
        <v>5.25</v>
      </c>
      <c r="J196" s="129">
        <f t="shared" si="15"/>
        <v>69.62</v>
      </c>
      <c r="K196" s="129">
        <f t="shared" ref="K196:K259" si="17">J196/J$433*7975.96</f>
        <v>26.212980167714328</v>
      </c>
      <c r="L196" s="130">
        <f t="shared" si="16"/>
        <v>95.832980167714339</v>
      </c>
      <c r="M196" s="130">
        <f t="shared" ref="M196:M259" si="18">J196/J$433*4743.61</f>
        <v>15.589866906726131</v>
      </c>
      <c r="N196" s="130">
        <v>1</v>
      </c>
      <c r="O196" s="130">
        <v>0</v>
      </c>
    </row>
    <row r="197" spans="1:15" ht="17" x14ac:dyDescent="0.2">
      <c r="A197" s="126">
        <v>67</v>
      </c>
      <c r="B197" s="127" t="s">
        <v>34</v>
      </c>
      <c r="C197" s="128">
        <v>5</v>
      </c>
      <c r="D197" s="128" t="s">
        <v>23</v>
      </c>
      <c r="E197" s="128">
        <v>505</v>
      </c>
      <c r="F197" s="128">
        <v>57.14</v>
      </c>
      <c r="G197" s="128">
        <f>5.01+1.38</f>
        <v>6.39</v>
      </c>
      <c r="H197" s="128">
        <v>2.62</v>
      </c>
      <c r="I197" s="129">
        <v>5.21</v>
      </c>
      <c r="J197" s="129">
        <f t="shared" si="15"/>
        <v>71.36</v>
      </c>
      <c r="K197" s="129">
        <f t="shared" si="17"/>
        <v>26.868116414365044</v>
      </c>
      <c r="L197" s="130">
        <f t="shared" si="16"/>
        <v>98.228116414365047</v>
      </c>
      <c r="M197" s="130">
        <f t="shared" si="18"/>
        <v>15.97950161539754</v>
      </c>
      <c r="N197" s="130">
        <v>1</v>
      </c>
      <c r="O197" s="130">
        <v>0</v>
      </c>
    </row>
    <row r="198" spans="1:15" ht="17" x14ac:dyDescent="0.2">
      <c r="A198" s="126">
        <v>68</v>
      </c>
      <c r="B198" s="127" t="s">
        <v>34</v>
      </c>
      <c r="C198" s="128">
        <v>5</v>
      </c>
      <c r="D198" s="128" t="s">
        <v>23</v>
      </c>
      <c r="E198" s="128">
        <v>506</v>
      </c>
      <c r="F198" s="128">
        <v>55.17</v>
      </c>
      <c r="G198" s="128">
        <f>5.15+1.42</f>
        <v>6.57</v>
      </c>
      <c r="H198" s="128">
        <v>2.62</v>
      </c>
      <c r="I198" s="129">
        <v>5.84</v>
      </c>
      <c r="J198" s="129">
        <f t="shared" si="15"/>
        <v>70.2</v>
      </c>
      <c r="K198" s="129">
        <f t="shared" si="17"/>
        <v>26.431358916597901</v>
      </c>
      <c r="L198" s="130">
        <f t="shared" si="16"/>
        <v>96.631358916597904</v>
      </c>
      <c r="M198" s="130">
        <f t="shared" si="18"/>
        <v>15.719745142949934</v>
      </c>
      <c r="N198" s="130">
        <v>1</v>
      </c>
      <c r="O198" s="130">
        <v>0</v>
      </c>
    </row>
    <row r="199" spans="1:15" ht="17" x14ac:dyDescent="0.2">
      <c r="A199" s="126">
        <v>69</v>
      </c>
      <c r="B199" s="127" t="s">
        <v>34</v>
      </c>
      <c r="C199" s="128">
        <v>5</v>
      </c>
      <c r="D199" s="128" t="s">
        <v>23</v>
      </c>
      <c r="E199" s="128">
        <v>507</v>
      </c>
      <c r="F199" s="128">
        <v>57.14</v>
      </c>
      <c r="G199" s="128">
        <f>5.01+1.38</f>
        <v>6.39</v>
      </c>
      <c r="H199" s="128">
        <v>2.62</v>
      </c>
      <c r="I199" s="129">
        <v>5.68</v>
      </c>
      <c r="J199" s="129">
        <f t="shared" si="15"/>
        <v>71.830000000000013</v>
      </c>
      <c r="K199" s="129">
        <f t="shared" si="17"/>
        <v>27.045078503977599</v>
      </c>
      <c r="L199" s="130">
        <f t="shared" si="16"/>
        <v>98.875078503977619</v>
      </c>
      <c r="M199" s="130">
        <f t="shared" si="18"/>
        <v>16.084747772337519</v>
      </c>
      <c r="N199" s="130">
        <v>1</v>
      </c>
      <c r="O199" s="130">
        <v>0</v>
      </c>
    </row>
    <row r="200" spans="1:15" ht="17" x14ac:dyDescent="0.2">
      <c r="A200" s="126">
        <v>70</v>
      </c>
      <c r="B200" s="127" t="s">
        <v>34</v>
      </c>
      <c r="C200" s="128">
        <v>5</v>
      </c>
      <c r="D200" s="128" t="s">
        <v>23</v>
      </c>
      <c r="E200" s="128">
        <v>508</v>
      </c>
      <c r="F200" s="128">
        <v>55.17</v>
      </c>
      <c r="G200" s="128">
        <f>5.16+1.42</f>
        <v>6.58</v>
      </c>
      <c r="H200" s="128">
        <v>2.62</v>
      </c>
      <c r="I200" s="129">
        <v>5.84</v>
      </c>
      <c r="J200" s="129">
        <f t="shared" si="15"/>
        <v>70.210000000000008</v>
      </c>
      <c r="K200" s="129">
        <f t="shared" si="17"/>
        <v>26.435124067440722</v>
      </c>
      <c r="L200" s="130">
        <f t="shared" si="16"/>
        <v>96.645124067440733</v>
      </c>
      <c r="M200" s="130">
        <f t="shared" si="18"/>
        <v>15.721984422884828</v>
      </c>
      <c r="N200" s="130">
        <v>1</v>
      </c>
      <c r="O200" s="130">
        <v>0</v>
      </c>
    </row>
    <row r="201" spans="1:15" ht="17" x14ac:dyDescent="0.2">
      <c r="A201" s="126">
        <v>71</v>
      </c>
      <c r="B201" s="127" t="s">
        <v>34</v>
      </c>
      <c r="C201" s="128">
        <v>5</v>
      </c>
      <c r="D201" s="128" t="s">
        <v>23</v>
      </c>
      <c r="E201" s="128">
        <v>509</v>
      </c>
      <c r="F201" s="128">
        <v>55.12</v>
      </c>
      <c r="G201" s="128">
        <f>4.39+1.42</f>
        <v>5.81</v>
      </c>
      <c r="H201" s="128">
        <v>2.62</v>
      </c>
      <c r="I201" s="129">
        <v>5.77</v>
      </c>
      <c r="J201" s="129">
        <f t="shared" si="15"/>
        <v>69.319999999999993</v>
      </c>
      <c r="K201" s="129">
        <f t="shared" si="17"/>
        <v>26.100025642429717</v>
      </c>
      <c r="L201" s="130">
        <f t="shared" si="16"/>
        <v>95.420025642429707</v>
      </c>
      <c r="M201" s="130">
        <f t="shared" si="18"/>
        <v>15.522688508679334</v>
      </c>
      <c r="N201" s="130">
        <v>1</v>
      </c>
      <c r="O201" s="130">
        <v>0</v>
      </c>
    </row>
    <row r="202" spans="1:15" ht="17" x14ac:dyDescent="0.2">
      <c r="A202" s="126">
        <v>72</v>
      </c>
      <c r="B202" s="127" t="s">
        <v>34</v>
      </c>
      <c r="C202" s="128">
        <v>5</v>
      </c>
      <c r="D202" s="128" t="s">
        <v>23</v>
      </c>
      <c r="E202" s="128">
        <v>510</v>
      </c>
      <c r="F202" s="128">
        <v>53.91</v>
      </c>
      <c r="G202" s="128">
        <f>5.15+1.38</f>
        <v>6.53</v>
      </c>
      <c r="H202" s="128">
        <v>2.62</v>
      </c>
      <c r="I202" s="129">
        <v>5.54</v>
      </c>
      <c r="J202" s="129">
        <f t="shared" si="15"/>
        <v>68.599999999999994</v>
      </c>
      <c r="K202" s="129">
        <f t="shared" si="17"/>
        <v>25.828934781746661</v>
      </c>
      <c r="L202" s="130">
        <f t="shared" si="16"/>
        <v>94.428934781746648</v>
      </c>
      <c r="M202" s="130">
        <f t="shared" si="18"/>
        <v>15.361460353367027</v>
      </c>
      <c r="N202" s="130">
        <v>1</v>
      </c>
      <c r="O202" s="130">
        <v>0</v>
      </c>
    </row>
    <row r="203" spans="1:15" ht="17" x14ac:dyDescent="0.2">
      <c r="A203" s="126">
        <v>73</v>
      </c>
      <c r="B203" s="127" t="s">
        <v>34</v>
      </c>
      <c r="C203" s="128">
        <v>5</v>
      </c>
      <c r="D203" s="128" t="s">
        <v>23</v>
      </c>
      <c r="E203" s="128">
        <v>511</v>
      </c>
      <c r="F203" s="128">
        <v>55.12</v>
      </c>
      <c r="G203" s="128">
        <f>4.39+1.42</f>
        <v>5.81</v>
      </c>
      <c r="H203" s="128">
        <v>2.62</v>
      </c>
      <c r="I203" s="129">
        <v>5.77</v>
      </c>
      <c r="J203" s="129">
        <f t="shared" si="15"/>
        <v>69.319999999999993</v>
      </c>
      <c r="K203" s="129">
        <f t="shared" si="17"/>
        <v>26.100025642429717</v>
      </c>
      <c r="L203" s="130">
        <f t="shared" si="16"/>
        <v>95.420025642429707</v>
      </c>
      <c r="M203" s="130">
        <f t="shared" si="18"/>
        <v>15.522688508679334</v>
      </c>
      <c r="N203" s="130">
        <v>1</v>
      </c>
      <c r="O203" s="130">
        <v>0</v>
      </c>
    </row>
    <row r="204" spans="1:15" ht="17" x14ac:dyDescent="0.2">
      <c r="A204" s="126">
        <v>74</v>
      </c>
      <c r="B204" s="127" t="s">
        <v>34</v>
      </c>
      <c r="C204" s="128">
        <v>5</v>
      </c>
      <c r="D204" s="128" t="s">
        <v>23</v>
      </c>
      <c r="E204" s="128">
        <v>512</v>
      </c>
      <c r="F204" s="128">
        <v>57.16</v>
      </c>
      <c r="G204" s="128">
        <f>4.18+1.37</f>
        <v>5.55</v>
      </c>
      <c r="H204" s="128">
        <v>2.62</v>
      </c>
      <c r="I204" s="129">
        <v>5.18</v>
      </c>
      <c r="J204" s="129">
        <f t="shared" si="15"/>
        <v>70.509999999999991</v>
      </c>
      <c r="K204" s="129">
        <f t="shared" si="17"/>
        <v>26.548078592725322</v>
      </c>
      <c r="L204" s="130">
        <f t="shared" si="16"/>
        <v>97.058078592725309</v>
      </c>
      <c r="M204" s="130">
        <f t="shared" si="18"/>
        <v>15.789162820931619</v>
      </c>
      <c r="N204" s="130">
        <v>1</v>
      </c>
      <c r="O204" s="130">
        <v>0</v>
      </c>
    </row>
    <row r="205" spans="1:15" ht="17" x14ac:dyDescent="0.2">
      <c r="A205" s="126">
        <v>75</v>
      </c>
      <c r="B205" s="127" t="s">
        <v>34</v>
      </c>
      <c r="C205" s="128">
        <v>5</v>
      </c>
      <c r="D205" s="128" t="s">
        <v>23</v>
      </c>
      <c r="E205" s="128">
        <v>513</v>
      </c>
      <c r="F205" s="128">
        <v>55.12</v>
      </c>
      <c r="G205" s="128">
        <f>4.39+1.42</f>
        <v>5.81</v>
      </c>
      <c r="H205" s="128">
        <v>2.62</v>
      </c>
      <c r="I205" s="129">
        <v>5.21</v>
      </c>
      <c r="J205" s="129">
        <f t="shared" si="15"/>
        <v>68.759999999999991</v>
      </c>
      <c r="K205" s="129">
        <f t="shared" si="17"/>
        <v>25.889177195231785</v>
      </c>
      <c r="L205" s="130">
        <f t="shared" si="16"/>
        <v>94.649177195231772</v>
      </c>
      <c r="M205" s="130">
        <f t="shared" si="18"/>
        <v>15.397288832325318</v>
      </c>
      <c r="N205" s="130">
        <v>1</v>
      </c>
      <c r="O205" s="130">
        <v>0</v>
      </c>
    </row>
    <row r="206" spans="1:15" ht="17" x14ac:dyDescent="0.2">
      <c r="A206" s="126">
        <v>76</v>
      </c>
      <c r="B206" s="127" t="s">
        <v>34</v>
      </c>
      <c r="C206" s="128">
        <v>5</v>
      </c>
      <c r="D206" s="128" t="s">
        <v>23</v>
      </c>
      <c r="E206" s="128">
        <v>514</v>
      </c>
      <c r="F206" s="128">
        <v>53.9</v>
      </c>
      <c r="G206" s="128">
        <f>5.15+1.38</f>
        <v>6.53</v>
      </c>
      <c r="H206" s="128">
        <v>2.62</v>
      </c>
      <c r="I206" s="129">
        <v>5.22</v>
      </c>
      <c r="J206" s="129">
        <f t="shared" si="15"/>
        <v>68.27</v>
      </c>
      <c r="K206" s="129">
        <f t="shared" si="17"/>
        <v>25.704684803933599</v>
      </c>
      <c r="L206" s="130">
        <f t="shared" si="16"/>
        <v>93.974684803933599</v>
      </c>
      <c r="M206" s="130">
        <f t="shared" si="18"/>
        <v>15.287564115515554</v>
      </c>
      <c r="N206" s="130">
        <v>1</v>
      </c>
      <c r="O206" s="130">
        <v>0</v>
      </c>
    </row>
    <row r="207" spans="1:15" ht="17" x14ac:dyDescent="0.2">
      <c r="A207" s="126">
        <v>77</v>
      </c>
      <c r="B207" s="127" t="s">
        <v>34</v>
      </c>
      <c r="C207" s="128">
        <v>5</v>
      </c>
      <c r="D207" s="128" t="s">
        <v>23</v>
      </c>
      <c r="E207" s="128">
        <v>515</v>
      </c>
      <c r="F207" s="128">
        <v>55.12</v>
      </c>
      <c r="G207" s="128">
        <f>4.39+1.42</f>
        <v>5.81</v>
      </c>
      <c r="H207" s="128">
        <v>2.62</v>
      </c>
      <c r="I207" s="129">
        <v>5.76</v>
      </c>
      <c r="J207" s="129">
        <f t="shared" si="15"/>
        <v>69.31</v>
      </c>
      <c r="K207" s="129">
        <f t="shared" si="17"/>
        <v>26.096260491586904</v>
      </c>
      <c r="L207" s="130">
        <f t="shared" si="16"/>
        <v>95.406260491586906</v>
      </c>
      <c r="M207" s="130">
        <f t="shared" si="18"/>
        <v>15.520449228744445</v>
      </c>
      <c r="N207" s="130">
        <v>1</v>
      </c>
      <c r="O207" s="130">
        <v>0</v>
      </c>
    </row>
    <row r="208" spans="1:15" ht="17" x14ac:dyDescent="0.2">
      <c r="A208" s="126">
        <v>78</v>
      </c>
      <c r="B208" s="127" t="s">
        <v>34</v>
      </c>
      <c r="C208" s="128">
        <v>5</v>
      </c>
      <c r="D208" s="128" t="s">
        <v>23</v>
      </c>
      <c r="E208" s="128">
        <v>516</v>
      </c>
      <c r="F208" s="128">
        <v>57.16</v>
      </c>
      <c r="G208" s="128">
        <f>4.18+1.38</f>
        <v>5.56</v>
      </c>
      <c r="H208" s="128">
        <v>2.62</v>
      </c>
      <c r="I208" s="129">
        <v>5.64</v>
      </c>
      <c r="J208" s="129">
        <f t="shared" si="15"/>
        <v>70.98</v>
      </c>
      <c r="K208" s="129">
        <f t="shared" si="17"/>
        <v>26.725040682337877</v>
      </c>
      <c r="L208" s="130">
        <f t="shared" si="16"/>
        <v>97.705040682337881</v>
      </c>
      <c r="M208" s="130">
        <f t="shared" si="18"/>
        <v>15.894408977871601</v>
      </c>
      <c r="N208" s="130">
        <v>1</v>
      </c>
      <c r="O208" s="130">
        <v>0</v>
      </c>
    </row>
    <row r="209" spans="1:15" ht="17" x14ac:dyDescent="0.2">
      <c r="A209" s="126">
        <v>79</v>
      </c>
      <c r="B209" s="127" t="s">
        <v>34</v>
      </c>
      <c r="C209" s="128">
        <v>6</v>
      </c>
      <c r="D209" s="128" t="s">
        <v>23</v>
      </c>
      <c r="E209" s="128">
        <v>601</v>
      </c>
      <c r="F209" s="128">
        <v>57.14</v>
      </c>
      <c r="G209" s="128">
        <f>5.01+1.38</f>
        <v>6.39</v>
      </c>
      <c r="H209" s="128">
        <v>2.62</v>
      </c>
      <c r="I209" s="129">
        <v>5.69</v>
      </c>
      <c r="J209" s="129">
        <f t="shared" si="15"/>
        <v>71.84</v>
      </c>
      <c r="K209" s="129">
        <f t="shared" si="17"/>
        <v>27.048843654820416</v>
      </c>
      <c r="L209" s="130">
        <f t="shared" si="16"/>
        <v>98.88884365482042</v>
      </c>
      <c r="M209" s="130">
        <f t="shared" si="18"/>
        <v>16.086987052272413</v>
      </c>
      <c r="N209" s="130">
        <v>1</v>
      </c>
      <c r="O209" s="130">
        <v>0</v>
      </c>
    </row>
    <row r="210" spans="1:15" ht="17" x14ac:dyDescent="0.2">
      <c r="A210" s="126">
        <v>80</v>
      </c>
      <c r="B210" s="127" t="s">
        <v>34</v>
      </c>
      <c r="C210" s="128">
        <v>6</v>
      </c>
      <c r="D210" s="128" t="s">
        <v>23</v>
      </c>
      <c r="E210" s="128">
        <v>602</v>
      </c>
      <c r="F210" s="128">
        <v>55.17</v>
      </c>
      <c r="G210" s="128">
        <f>5.15+1.42</f>
        <v>6.57</v>
      </c>
      <c r="H210" s="128">
        <v>2.62</v>
      </c>
      <c r="I210" s="129">
        <v>5.84</v>
      </c>
      <c r="J210" s="129">
        <f t="shared" si="15"/>
        <v>70.2</v>
      </c>
      <c r="K210" s="129">
        <f t="shared" si="17"/>
        <v>26.431358916597901</v>
      </c>
      <c r="L210" s="130">
        <f t="shared" si="16"/>
        <v>96.631358916597904</v>
      </c>
      <c r="M210" s="130">
        <f t="shared" si="18"/>
        <v>15.719745142949934</v>
      </c>
      <c r="N210" s="130">
        <v>1</v>
      </c>
      <c r="O210" s="130">
        <v>0</v>
      </c>
    </row>
    <row r="211" spans="1:15" ht="17" x14ac:dyDescent="0.2">
      <c r="A211" s="126">
        <v>81</v>
      </c>
      <c r="B211" s="127" t="s">
        <v>34</v>
      </c>
      <c r="C211" s="128">
        <v>6</v>
      </c>
      <c r="D211" s="128" t="s">
        <v>23</v>
      </c>
      <c r="E211" s="128">
        <v>603</v>
      </c>
      <c r="F211" s="128">
        <v>57.14</v>
      </c>
      <c r="G211" s="128">
        <f>5.01+1.38</f>
        <v>6.39</v>
      </c>
      <c r="H211" s="128">
        <v>2.62</v>
      </c>
      <c r="I211" s="129">
        <v>5.69</v>
      </c>
      <c r="J211" s="129">
        <f t="shared" si="15"/>
        <v>71.84</v>
      </c>
      <c r="K211" s="129">
        <f t="shared" si="17"/>
        <v>27.048843654820416</v>
      </c>
      <c r="L211" s="130">
        <f t="shared" si="16"/>
        <v>98.88884365482042</v>
      </c>
      <c r="M211" s="130">
        <f t="shared" si="18"/>
        <v>16.086987052272413</v>
      </c>
      <c r="N211" s="130">
        <v>1</v>
      </c>
      <c r="O211" s="130">
        <v>0</v>
      </c>
    </row>
    <row r="212" spans="1:15" ht="17" x14ac:dyDescent="0.2">
      <c r="A212" s="126">
        <v>82</v>
      </c>
      <c r="B212" s="127" t="s">
        <v>34</v>
      </c>
      <c r="C212" s="128">
        <v>6</v>
      </c>
      <c r="D212" s="128" t="s">
        <v>23</v>
      </c>
      <c r="E212" s="128">
        <v>604</v>
      </c>
      <c r="F212" s="128">
        <v>55.17</v>
      </c>
      <c r="G212" s="128">
        <f>5.16+1.42</f>
        <v>6.58</v>
      </c>
      <c r="H212" s="128">
        <v>2.62</v>
      </c>
      <c r="I212" s="129">
        <v>5.25</v>
      </c>
      <c r="J212" s="129">
        <f t="shared" si="15"/>
        <v>69.62</v>
      </c>
      <c r="K212" s="129">
        <f t="shared" si="17"/>
        <v>26.212980167714328</v>
      </c>
      <c r="L212" s="130">
        <f t="shared" si="16"/>
        <v>95.832980167714339</v>
      </c>
      <c r="M212" s="130">
        <f t="shared" si="18"/>
        <v>15.589866906726131</v>
      </c>
      <c r="N212" s="130">
        <v>1</v>
      </c>
      <c r="O212" s="130">
        <v>0</v>
      </c>
    </row>
    <row r="213" spans="1:15" ht="17" x14ac:dyDescent="0.2">
      <c r="A213" s="126">
        <v>83</v>
      </c>
      <c r="B213" s="127" t="s">
        <v>34</v>
      </c>
      <c r="C213" s="128">
        <v>6</v>
      </c>
      <c r="D213" s="128" t="s">
        <v>23</v>
      </c>
      <c r="E213" s="128">
        <v>605</v>
      </c>
      <c r="F213" s="128">
        <v>57.14</v>
      </c>
      <c r="G213" s="128">
        <f>5.01+1.38</f>
        <v>6.39</v>
      </c>
      <c r="H213" s="128">
        <v>2.62</v>
      </c>
      <c r="I213" s="129">
        <v>5.21</v>
      </c>
      <c r="J213" s="129">
        <f t="shared" si="15"/>
        <v>71.36</v>
      </c>
      <c r="K213" s="129">
        <f t="shared" si="17"/>
        <v>26.868116414365044</v>
      </c>
      <c r="L213" s="130">
        <f t="shared" si="16"/>
        <v>98.228116414365047</v>
      </c>
      <c r="M213" s="130">
        <f t="shared" si="18"/>
        <v>15.97950161539754</v>
      </c>
      <c r="N213" s="130">
        <v>1</v>
      </c>
      <c r="O213" s="130">
        <v>0</v>
      </c>
    </row>
    <row r="214" spans="1:15" ht="17" x14ac:dyDescent="0.2">
      <c r="A214" s="126">
        <v>84</v>
      </c>
      <c r="B214" s="127" t="s">
        <v>34</v>
      </c>
      <c r="C214" s="128">
        <v>6</v>
      </c>
      <c r="D214" s="128" t="s">
        <v>23</v>
      </c>
      <c r="E214" s="128">
        <v>606</v>
      </c>
      <c r="F214" s="128">
        <v>55.17</v>
      </c>
      <c r="G214" s="128">
        <f>5.15+1.42</f>
        <v>6.57</v>
      </c>
      <c r="H214" s="128">
        <v>2.62</v>
      </c>
      <c r="I214" s="129">
        <v>5.84</v>
      </c>
      <c r="J214" s="129">
        <f t="shared" si="15"/>
        <v>70.2</v>
      </c>
      <c r="K214" s="129">
        <f t="shared" si="17"/>
        <v>26.431358916597901</v>
      </c>
      <c r="L214" s="130">
        <f t="shared" si="16"/>
        <v>96.631358916597904</v>
      </c>
      <c r="M214" s="130">
        <f t="shared" si="18"/>
        <v>15.719745142949934</v>
      </c>
      <c r="N214" s="130">
        <v>1</v>
      </c>
      <c r="O214" s="130">
        <v>0</v>
      </c>
    </row>
    <row r="215" spans="1:15" ht="17" x14ac:dyDescent="0.2">
      <c r="A215" s="126">
        <v>85</v>
      </c>
      <c r="B215" s="127" t="s">
        <v>34</v>
      </c>
      <c r="C215" s="128">
        <v>6</v>
      </c>
      <c r="D215" s="128" t="s">
        <v>23</v>
      </c>
      <c r="E215" s="128">
        <v>607</v>
      </c>
      <c r="F215" s="128">
        <v>57.14</v>
      </c>
      <c r="G215" s="128">
        <f>5.01+1.38</f>
        <v>6.39</v>
      </c>
      <c r="H215" s="128">
        <v>2.62</v>
      </c>
      <c r="I215" s="129">
        <v>5.68</v>
      </c>
      <c r="J215" s="129">
        <f t="shared" si="15"/>
        <v>71.830000000000013</v>
      </c>
      <c r="K215" s="129">
        <f t="shared" si="17"/>
        <v>27.045078503977599</v>
      </c>
      <c r="L215" s="130">
        <f t="shared" si="16"/>
        <v>98.875078503977619</v>
      </c>
      <c r="M215" s="130">
        <f t="shared" si="18"/>
        <v>16.084747772337519</v>
      </c>
      <c r="N215" s="130">
        <v>1</v>
      </c>
      <c r="O215" s="130">
        <v>0</v>
      </c>
    </row>
    <row r="216" spans="1:15" ht="17" x14ac:dyDescent="0.2">
      <c r="A216" s="126">
        <v>86</v>
      </c>
      <c r="B216" s="127" t="s">
        <v>34</v>
      </c>
      <c r="C216" s="128">
        <v>6</v>
      </c>
      <c r="D216" s="128" t="s">
        <v>23</v>
      </c>
      <c r="E216" s="128">
        <v>608</v>
      </c>
      <c r="F216" s="128">
        <v>55.17</v>
      </c>
      <c r="G216" s="128">
        <f>5.16+1.42</f>
        <v>6.58</v>
      </c>
      <c r="H216" s="128">
        <v>2.62</v>
      </c>
      <c r="I216" s="129">
        <v>5.84</v>
      </c>
      <c r="J216" s="129">
        <f t="shared" si="15"/>
        <v>70.210000000000008</v>
      </c>
      <c r="K216" s="129">
        <f t="shared" si="17"/>
        <v>26.435124067440722</v>
      </c>
      <c r="L216" s="130">
        <f t="shared" si="16"/>
        <v>96.645124067440733</v>
      </c>
      <c r="M216" s="130">
        <f t="shared" si="18"/>
        <v>15.721984422884828</v>
      </c>
      <c r="N216" s="130">
        <v>1</v>
      </c>
      <c r="O216" s="130">
        <v>0</v>
      </c>
    </row>
    <row r="217" spans="1:15" ht="17" x14ac:dyDescent="0.2">
      <c r="A217" s="126">
        <v>87</v>
      </c>
      <c r="B217" s="127" t="s">
        <v>34</v>
      </c>
      <c r="C217" s="128">
        <v>6</v>
      </c>
      <c r="D217" s="128" t="s">
        <v>23</v>
      </c>
      <c r="E217" s="128">
        <v>609</v>
      </c>
      <c r="F217" s="128">
        <v>55.12</v>
      </c>
      <c r="G217" s="128">
        <f>4.39+1.42</f>
        <v>5.81</v>
      </c>
      <c r="H217" s="128">
        <v>2.62</v>
      </c>
      <c r="I217" s="129">
        <v>5.77</v>
      </c>
      <c r="J217" s="129">
        <f t="shared" si="15"/>
        <v>69.319999999999993</v>
      </c>
      <c r="K217" s="129">
        <f t="shared" si="17"/>
        <v>26.100025642429717</v>
      </c>
      <c r="L217" s="130">
        <f t="shared" si="16"/>
        <v>95.420025642429707</v>
      </c>
      <c r="M217" s="130">
        <f t="shared" si="18"/>
        <v>15.522688508679334</v>
      </c>
      <c r="N217" s="130">
        <v>1</v>
      </c>
      <c r="O217" s="130">
        <v>0</v>
      </c>
    </row>
    <row r="218" spans="1:15" ht="17" x14ac:dyDescent="0.2">
      <c r="A218" s="126">
        <v>88</v>
      </c>
      <c r="B218" s="127" t="s">
        <v>34</v>
      </c>
      <c r="C218" s="128">
        <v>6</v>
      </c>
      <c r="D218" s="128" t="s">
        <v>23</v>
      </c>
      <c r="E218" s="128">
        <v>610</v>
      </c>
      <c r="F218" s="128">
        <v>53.91</v>
      </c>
      <c r="G218" s="128">
        <f>5.15+1.38</f>
        <v>6.53</v>
      </c>
      <c r="H218" s="128">
        <v>2.62</v>
      </c>
      <c r="I218" s="129">
        <v>5.54</v>
      </c>
      <c r="J218" s="129">
        <f t="shared" si="15"/>
        <v>68.599999999999994</v>
      </c>
      <c r="K218" s="129">
        <f t="shared" si="17"/>
        <v>25.828934781746661</v>
      </c>
      <c r="L218" s="130">
        <f t="shared" si="16"/>
        <v>94.428934781746648</v>
      </c>
      <c r="M218" s="130">
        <f t="shared" si="18"/>
        <v>15.361460353367027</v>
      </c>
      <c r="N218" s="130">
        <v>1</v>
      </c>
      <c r="O218" s="130">
        <v>0</v>
      </c>
    </row>
    <row r="219" spans="1:15" ht="17" x14ac:dyDescent="0.2">
      <c r="A219" s="126">
        <v>89</v>
      </c>
      <c r="B219" s="127" t="s">
        <v>34</v>
      </c>
      <c r="C219" s="128">
        <v>6</v>
      </c>
      <c r="D219" s="128" t="s">
        <v>23</v>
      </c>
      <c r="E219" s="128">
        <v>611</v>
      </c>
      <c r="F219" s="128">
        <v>55.12</v>
      </c>
      <c r="G219" s="128">
        <f>4.39+1.42</f>
        <v>5.81</v>
      </c>
      <c r="H219" s="128">
        <v>2.62</v>
      </c>
      <c r="I219" s="129">
        <v>5.77</v>
      </c>
      <c r="J219" s="129">
        <f t="shared" si="15"/>
        <v>69.319999999999993</v>
      </c>
      <c r="K219" s="129">
        <f t="shared" si="17"/>
        <v>26.100025642429717</v>
      </c>
      <c r="L219" s="130">
        <f t="shared" si="16"/>
        <v>95.420025642429707</v>
      </c>
      <c r="M219" s="130">
        <f t="shared" si="18"/>
        <v>15.522688508679334</v>
      </c>
      <c r="N219" s="130">
        <v>1</v>
      </c>
      <c r="O219" s="130">
        <v>0</v>
      </c>
    </row>
    <row r="220" spans="1:15" ht="17" x14ac:dyDescent="0.2">
      <c r="A220" s="126">
        <v>90</v>
      </c>
      <c r="B220" s="127" t="s">
        <v>34</v>
      </c>
      <c r="C220" s="128">
        <v>6</v>
      </c>
      <c r="D220" s="128" t="s">
        <v>23</v>
      </c>
      <c r="E220" s="128">
        <v>612</v>
      </c>
      <c r="F220" s="128">
        <v>57.16</v>
      </c>
      <c r="G220" s="128">
        <f>4.18+1.37</f>
        <v>5.55</v>
      </c>
      <c r="H220" s="128">
        <v>2.62</v>
      </c>
      <c r="I220" s="129">
        <v>5.18</v>
      </c>
      <c r="J220" s="129">
        <f t="shared" si="15"/>
        <v>70.509999999999991</v>
      </c>
      <c r="K220" s="129">
        <f t="shared" si="17"/>
        <v>26.548078592725322</v>
      </c>
      <c r="L220" s="130">
        <f t="shared" si="16"/>
        <v>97.058078592725309</v>
      </c>
      <c r="M220" s="130">
        <f t="shared" si="18"/>
        <v>15.789162820931619</v>
      </c>
      <c r="N220" s="130">
        <v>1</v>
      </c>
      <c r="O220" s="130">
        <v>0</v>
      </c>
    </row>
    <row r="221" spans="1:15" ht="17" x14ac:dyDescent="0.2">
      <c r="A221" s="126">
        <v>91</v>
      </c>
      <c r="B221" s="127" t="s">
        <v>34</v>
      </c>
      <c r="C221" s="128">
        <v>6</v>
      </c>
      <c r="D221" s="128" t="s">
        <v>23</v>
      </c>
      <c r="E221" s="128">
        <v>613</v>
      </c>
      <c r="F221" s="128">
        <v>55.12</v>
      </c>
      <c r="G221" s="128">
        <f>4.39+1.42</f>
        <v>5.81</v>
      </c>
      <c r="H221" s="128">
        <v>2.62</v>
      </c>
      <c r="I221" s="129">
        <v>5.21</v>
      </c>
      <c r="J221" s="129">
        <f t="shared" si="15"/>
        <v>68.759999999999991</v>
      </c>
      <c r="K221" s="129">
        <f t="shared" si="17"/>
        <v>25.889177195231785</v>
      </c>
      <c r="L221" s="130">
        <f t="shared" si="16"/>
        <v>94.649177195231772</v>
      </c>
      <c r="M221" s="130">
        <f t="shared" si="18"/>
        <v>15.397288832325318</v>
      </c>
      <c r="N221" s="130">
        <v>1</v>
      </c>
      <c r="O221" s="130">
        <v>0</v>
      </c>
    </row>
    <row r="222" spans="1:15" ht="17" x14ac:dyDescent="0.2">
      <c r="A222" s="126">
        <v>92</v>
      </c>
      <c r="B222" s="127" t="s">
        <v>34</v>
      </c>
      <c r="C222" s="128">
        <v>6</v>
      </c>
      <c r="D222" s="128" t="s">
        <v>23</v>
      </c>
      <c r="E222" s="128">
        <v>614</v>
      </c>
      <c r="F222" s="128">
        <v>53.9</v>
      </c>
      <c r="G222" s="128">
        <f>5.15+1.38</f>
        <v>6.53</v>
      </c>
      <c r="H222" s="128">
        <v>2.62</v>
      </c>
      <c r="I222" s="129">
        <v>5.22</v>
      </c>
      <c r="J222" s="129">
        <f t="shared" si="15"/>
        <v>68.27</v>
      </c>
      <c r="K222" s="129">
        <f t="shared" si="17"/>
        <v>25.704684803933599</v>
      </c>
      <c r="L222" s="130">
        <f t="shared" si="16"/>
        <v>93.974684803933599</v>
      </c>
      <c r="M222" s="130">
        <f t="shared" si="18"/>
        <v>15.287564115515554</v>
      </c>
      <c r="N222" s="130">
        <v>1</v>
      </c>
      <c r="O222" s="130">
        <v>0</v>
      </c>
    </row>
    <row r="223" spans="1:15" ht="17" x14ac:dyDescent="0.2">
      <c r="A223" s="126">
        <v>93</v>
      </c>
      <c r="B223" s="127" t="s">
        <v>34</v>
      </c>
      <c r="C223" s="128">
        <v>6</v>
      </c>
      <c r="D223" s="128" t="s">
        <v>23</v>
      </c>
      <c r="E223" s="128">
        <v>615</v>
      </c>
      <c r="F223" s="128">
        <v>55.12</v>
      </c>
      <c r="G223" s="128">
        <f>4.39+1.42</f>
        <v>5.81</v>
      </c>
      <c r="H223" s="128">
        <v>2.62</v>
      </c>
      <c r="I223" s="129">
        <v>5.76</v>
      </c>
      <c r="J223" s="129">
        <f t="shared" si="15"/>
        <v>69.31</v>
      </c>
      <c r="K223" s="129">
        <f t="shared" si="17"/>
        <v>26.096260491586904</v>
      </c>
      <c r="L223" s="130">
        <f t="shared" si="16"/>
        <v>95.406260491586906</v>
      </c>
      <c r="M223" s="130">
        <f t="shared" si="18"/>
        <v>15.520449228744445</v>
      </c>
      <c r="N223" s="130">
        <v>1</v>
      </c>
      <c r="O223" s="130">
        <v>0</v>
      </c>
    </row>
    <row r="224" spans="1:15" ht="17" x14ac:dyDescent="0.2">
      <c r="A224" s="126">
        <v>94</v>
      </c>
      <c r="B224" s="127" t="s">
        <v>34</v>
      </c>
      <c r="C224" s="128">
        <v>6</v>
      </c>
      <c r="D224" s="128" t="s">
        <v>23</v>
      </c>
      <c r="E224" s="128">
        <v>616</v>
      </c>
      <c r="F224" s="128">
        <v>57.16</v>
      </c>
      <c r="G224" s="128">
        <f>4.18+1.38</f>
        <v>5.56</v>
      </c>
      <c r="H224" s="128">
        <v>2.62</v>
      </c>
      <c r="I224" s="129">
        <v>5.64</v>
      </c>
      <c r="J224" s="129">
        <f t="shared" si="15"/>
        <v>70.98</v>
      </c>
      <c r="K224" s="129">
        <f t="shared" si="17"/>
        <v>26.725040682337877</v>
      </c>
      <c r="L224" s="130">
        <f t="shared" si="16"/>
        <v>97.705040682337881</v>
      </c>
      <c r="M224" s="130">
        <f t="shared" si="18"/>
        <v>15.894408977871601</v>
      </c>
      <c r="N224" s="130">
        <v>1</v>
      </c>
      <c r="O224" s="130">
        <v>0</v>
      </c>
    </row>
    <row r="225" spans="1:15" ht="17" x14ac:dyDescent="0.2">
      <c r="A225" s="126">
        <v>95</v>
      </c>
      <c r="B225" s="127" t="s">
        <v>34</v>
      </c>
      <c r="C225" s="128">
        <v>7</v>
      </c>
      <c r="D225" s="128" t="s">
        <v>23</v>
      </c>
      <c r="E225" s="128">
        <v>701</v>
      </c>
      <c r="F225" s="128">
        <v>57.14</v>
      </c>
      <c r="G225" s="128">
        <f>5.01+1.38</f>
        <v>6.39</v>
      </c>
      <c r="H225" s="128">
        <v>2.62</v>
      </c>
      <c r="I225" s="129">
        <v>5.69</v>
      </c>
      <c r="J225" s="129">
        <f t="shared" si="15"/>
        <v>71.84</v>
      </c>
      <c r="K225" s="129">
        <f t="shared" si="17"/>
        <v>27.048843654820416</v>
      </c>
      <c r="L225" s="130">
        <f t="shared" si="16"/>
        <v>98.88884365482042</v>
      </c>
      <c r="M225" s="130">
        <f t="shared" si="18"/>
        <v>16.086987052272413</v>
      </c>
      <c r="N225" s="130">
        <v>1</v>
      </c>
      <c r="O225" s="130">
        <v>0</v>
      </c>
    </row>
    <row r="226" spans="1:15" ht="17" x14ac:dyDescent="0.2">
      <c r="A226" s="126">
        <v>96</v>
      </c>
      <c r="B226" s="127" t="s">
        <v>34</v>
      </c>
      <c r="C226" s="128">
        <v>7</v>
      </c>
      <c r="D226" s="128" t="s">
        <v>23</v>
      </c>
      <c r="E226" s="128">
        <v>702</v>
      </c>
      <c r="F226" s="128">
        <v>55.17</v>
      </c>
      <c r="G226" s="128">
        <f>5.15+1.42</f>
        <v>6.57</v>
      </c>
      <c r="H226" s="128">
        <v>2.62</v>
      </c>
      <c r="I226" s="129">
        <v>5.84</v>
      </c>
      <c r="J226" s="129">
        <f t="shared" si="15"/>
        <v>70.2</v>
      </c>
      <c r="K226" s="129">
        <f t="shared" si="17"/>
        <v>26.431358916597901</v>
      </c>
      <c r="L226" s="130">
        <f t="shared" si="16"/>
        <v>96.631358916597904</v>
      </c>
      <c r="M226" s="130">
        <f t="shared" si="18"/>
        <v>15.719745142949934</v>
      </c>
      <c r="N226" s="130">
        <v>1</v>
      </c>
      <c r="O226" s="130">
        <v>0</v>
      </c>
    </row>
    <row r="227" spans="1:15" ht="17" x14ac:dyDescent="0.2">
      <c r="A227" s="126">
        <v>97</v>
      </c>
      <c r="B227" s="127" t="s">
        <v>34</v>
      </c>
      <c r="C227" s="128">
        <v>7</v>
      </c>
      <c r="D227" s="128" t="s">
        <v>23</v>
      </c>
      <c r="E227" s="128">
        <v>703</v>
      </c>
      <c r="F227" s="128">
        <v>57.14</v>
      </c>
      <c r="G227" s="128">
        <f>5.01+1.38</f>
        <v>6.39</v>
      </c>
      <c r="H227" s="128">
        <v>2.62</v>
      </c>
      <c r="I227" s="129">
        <v>5.69</v>
      </c>
      <c r="J227" s="129">
        <f t="shared" si="15"/>
        <v>71.84</v>
      </c>
      <c r="K227" s="129">
        <f t="shared" si="17"/>
        <v>27.048843654820416</v>
      </c>
      <c r="L227" s="130">
        <f t="shared" si="16"/>
        <v>98.88884365482042</v>
      </c>
      <c r="M227" s="130">
        <f t="shared" si="18"/>
        <v>16.086987052272413</v>
      </c>
      <c r="N227" s="130">
        <v>1</v>
      </c>
      <c r="O227" s="130">
        <v>0</v>
      </c>
    </row>
    <row r="228" spans="1:15" ht="17" x14ac:dyDescent="0.2">
      <c r="A228" s="126">
        <v>98</v>
      </c>
      <c r="B228" s="127" t="s">
        <v>34</v>
      </c>
      <c r="C228" s="128">
        <v>7</v>
      </c>
      <c r="D228" s="128" t="s">
        <v>23</v>
      </c>
      <c r="E228" s="128">
        <v>704</v>
      </c>
      <c r="F228" s="128">
        <v>55.17</v>
      </c>
      <c r="G228" s="128">
        <f>5.16+1.42</f>
        <v>6.58</v>
      </c>
      <c r="H228" s="128">
        <v>2.62</v>
      </c>
      <c r="I228" s="129">
        <v>5.25</v>
      </c>
      <c r="J228" s="129">
        <f t="shared" si="15"/>
        <v>69.62</v>
      </c>
      <c r="K228" s="129">
        <f t="shared" si="17"/>
        <v>26.212980167714328</v>
      </c>
      <c r="L228" s="130">
        <f t="shared" si="16"/>
        <v>95.832980167714339</v>
      </c>
      <c r="M228" s="130">
        <f t="shared" si="18"/>
        <v>15.589866906726131</v>
      </c>
      <c r="N228" s="130">
        <v>1</v>
      </c>
      <c r="O228" s="130">
        <v>0</v>
      </c>
    </row>
    <row r="229" spans="1:15" ht="17" x14ac:dyDescent="0.2">
      <c r="A229" s="126">
        <v>99</v>
      </c>
      <c r="B229" s="127" t="s">
        <v>34</v>
      </c>
      <c r="C229" s="128">
        <v>7</v>
      </c>
      <c r="D229" s="128" t="s">
        <v>23</v>
      </c>
      <c r="E229" s="128">
        <v>705</v>
      </c>
      <c r="F229" s="128">
        <v>57.14</v>
      </c>
      <c r="G229" s="128">
        <f>5.01+1.38</f>
        <v>6.39</v>
      </c>
      <c r="H229" s="128">
        <v>2.62</v>
      </c>
      <c r="I229" s="129">
        <v>5.21</v>
      </c>
      <c r="J229" s="129">
        <f t="shared" si="15"/>
        <v>71.36</v>
      </c>
      <c r="K229" s="129">
        <f t="shared" si="17"/>
        <v>26.868116414365044</v>
      </c>
      <c r="L229" s="130">
        <f t="shared" si="16"/>
        <v>98.228116414365047</v>
      </c>
      <c r="M229" s="130">
        <f t="shared" si="18"/>
        <v>15.97950161539754</v>
      </c>
      <c r="N229" s="130">
        <v>1</v>
      </c>
      <c r="O229" s="130">
        <v>0</v>
      </c>
    </row>
    <row r="230" spans="1:15" ht="17" x14ac:dyDescent="0.2">
      <c r="A230" s="126">
        <v>100</v>
      </c>
      <c r="B230" s="127" t="s">
        <v>34</v>
      </c>
      <c r="C230" s="128">
        <v>7</v>
      </c>
      <c r="D230" s="128" t="s">
        <v>23</v>
      </c>
      <c r="E230" s="128">
        <v>706</v>
      </c>
      <c r="F230" s="128">
        <v>55.17</v>
      </c>
      <c r="G230" s="128">
        <f>5.15+1.42</f>
        <v>6.57</v>
      </c>
      <c r="H230" s="128">
        <v>2.62</v>
      </c>
      <c r="I230" s="129">
        <v>5.84</v>
      </c>
      <c r="J230" s="129">
        <f t="shared" si="15"/>
        <v>70.2</v>
      </c>
      <c r="K230" s="129">
        <f t="shared" si="17"/>
        <v>26.431358916597901</v>
      </c>
      <c r="L230" s="130">
        <f t="shared" si="16"/>
        <v>96.631358916597904</v>
      </c>
      <c r="M230" s="130">
        <f t="shared" si="18"/>
        <v>15.719745142949934</v>
      </c>
      <c r="N230" s="130">
        <v>1</v>
      </c>
      <c r="O230" s="130">
        <v>0</v>
      </c>
    </row>
    <row r="231" spans="1:15" ht="17" x14ac:dyDescent="0.2">
      <c r="A231" s="126">
        <v>101</v>
      </c>
      <c r="B231" s="127" t="s">
        <v>34</v>
      </c>
      <c r="C231" s="128">
        <v>7</v>
      </c>
      <c r="D231" s="128" t="s">
        <v>23</v>
      </c>
      <c r="E231" s="128">
        <v>707</v>
      </c>
      <c r="F231" s="128">
        <v>57.14</v>
      </c>
      <c r="G231" s="128">
        <f>5.01+1.38</f>
        <v>6.39</v>
      </c>
      <c r="H231" s="128">
        <v>2.62</v>
      </c>
      <c r="I231" s="129">
        <v>5.68</v>
      </c>
      <c r="J231" s="129">
        <f t="shared" si="15"/>
        <v>71.830000000000013</v>
      </c>
      <c r="K231" s="129">
        <f t="shared" si="17"/>
        <v>27.045078503977599</v>
      </c>
      <c r="L231" s="130">
        <f t="shared" si="16"/>
        <v>98.875078503977619</v>
      </c>
      <c r="M231" s="130">
        <f t="shared" si="18"/>
        <v>16.084747772337519</v>
      </c>
      <c r="N231" s="130">
        <v>1</v>
      </c>
      <c r="O231" s="130">
        <v>0</v>
      </c>
    </row>
    <row r="232" spans="1:15" ht="17" x14ac:dyDescent="0.2">
      <c r="A232" s="126">
        <v>102</v>
      </c>
      <c r="B232" s="127" t="s">
        <v>34</v>
      </c>
      <c r="C232" s="128">
        <v>7</v>
      </c>
      <c r="D232" s="128" t="s">
        <v>23</v>
      </c>
      <c r="E232" s="128">
        <v>708</v>
      </c>
      <c r="F232" s="128">
        <v>55.17</v>
      </c>
      <c r="G232" s="128">
        <f>5.16+1.42</f>
        <v>6.58</v>
      </c>
      <c r="H232" s="128">
        <v>2.62</v>
      </c>
      <c r="I232" s="129">
        <v>5.84</v>
      </c>
      <c r="J232" s="129">
        <f t="shared" si="15"/>
        <v>70.210000000000008</v>
      </c>
      <c r="K232" s="129">
        <f t="shared" si="17"/>
        <v>26.435124067440722</v>
      </c>
      <c r="L232" s="130">
        <f t="shared" si="16"/>
        <v>96.645124067440733</v>
      </c>
      <c r="M232" s="130">
        <f t="shared" si="18"/>
        <v>15.721984422884828</v>
      </c>
      <c r="N232" s="130">
        <v>1</v>
      </c>
      <c r="O232" s="130">
        <v>0</v>
      </c>
    </row>
    <row r="233" spans="1:15" ht="17" x14ac:dyDescent="0.2">
      <c r="A233" s="126">
        <v>103</v>
      </c>
      <c r="B233" s="127" t="s">
        <v>34</v>
      </c>
      <c r="C233" s="128">
        <v>7</v>
      </c>
      <c r="D233" s="128" t="s">
        <v>23</v>
      </c>
      <c r="E233" s="128">
        <v>709</v>
      </c>
      <c r="F233" s="128">
        <v>55.12</v>
      </c>
      <c r="G233" s="128">
        <f>4.39+1.42</f>
        <v>5.81</v>
      </c>
      <c r="H233" s="128">
        <v>2.62</v>
      </c>
      <c r="I233" s="129">
        <v>5.77</v>
      </c>
      <c r="J233" s="129">
        <f t="shared" si="15"/>
        <v>69.319999999999993</v>
      </c>
      <c r="K233" s="129">
        <f t="shared" si="17"/>
        <v>26.100025642429717</v>
      </c>
      <c r="L233" s="130">
        <f t="shared" si="16"/>
        <v>95.420025642429707</v>
      </c>
      <c r="M233" s="130">
        <f t="shared" si="18"/>
        <v>15.522688508679334</v>
      </c>
      <c r="N233" s="130">
        <v>1</v>
      </c>
      <c r="O233" s="130">
        <v>0</v>
      </c>
    </row>
    <row r="234" spans="1:15" ht="17" x14ac:dyDescent="0.2">
      <c r="A234" s="126">
        <v>104</v>
      </c>
      <c r="B234" s="127" t="s">
        <v>34</v>
      </c>
      <c r="C234" s="128">
        <v>7</v>
      </c>
      <c r="D234" s="128" t="s">
        <v>23</v>
      </c>
      <c r="E234" s="128">
        <v>710</v>
      </c>
      <c r="F234" s="128">
        <v>53.91</v>
      </c>
      <c r="G234" s="128">
        <f>5.15+1.38</f>
        <v>6.53</v>
      </c>
      <c r="H234" s="128">
        <v>2.62</v>
      </c>
      <c r="I234" s="129">
        <v>5.54</v>
      </c>
      <c r="J234" s="129">
        <f t="shared" si="15"/>
        <v>68.599999999999994</v>
      </c>
      <c r="K234" s="129">
        <f t="shared" si="17"/>
        <v>25.828934781746661</v>
      </c>
      <c r="L234" s="130">
        <f t="shared" si="16"/>
        <v>94.428934781746648</v>
      </c>
      <c r="M234" s="130">
        <f t="shared" si="18"/>
        <v>15.361460353367027</v>
      </c>
      <c r="N234" s="130">
        <v>1</v>
      </c>
      <c r="O234" s="130">
        <v>0</v>
      </c>
    </row>
    <row r="235" spans="1:15" ht="17" x14ac:dyDescent="0.2">
      <c r="A235" s="126">
        <v>105</v>
      </c>
      <c r="B235" s="127" t="s">
        <v>34</v>
      </c>
      <c r="C235" s="128">
        <v>7</v>
      </c>
      <c r="D235" s="128" t="s">
        <v>23</v>
      </c>
      <c r="E235" s="128">
        <v>711</v>
      </c>
      <c r="F235" s="128">
        <v>55.12</v>
      </c>
      <c r="G235" s="128">
        <f>4.39+1.42</f>
        <v>5.81</v>
      </c>
      <c r="H235" s="128">
        <v>2.62</v>
      </c>
      <c r="I235" s="129">
        <v>5.77</v>
      </c>
      <c r="J235" s="129">
        <f t="shared" si="15"/>
        <v>69.319999999999993</v>
      </c>
      <c r="K235" s="129">
        <f t="shared" si="17"/>
        <v>26.100025642429717</v>
      </c>
      <c r="L235" s="130">
        <f t="shared" si="16"/>
        <v>95.420025642429707</v>
      </c>
      <c r="M235" s="130">
        <f t="shared" si="18"/>
        <v>15.522688508679334</v>
      </c>
      <c r="N235" s="130">
        <v>1</v>
      </c>
      <c r="O235" s="130">
        <v>0</v>
      </c>
    </row>
    <row r="236" spans="1:15" ht="17" x14ac:dyDescent="0.2">
      <c r="A236" s="126">
        <v>106</v>
      </c>
      <c r="B236" s="127" t="s">
        <v>34</v>
      </c>
      <c r="C236" s="128">
        <v>7</v>
      </c>
      <c r="D236" s="128" t="s">
        <v>23</v>
      </c>
      <c r="E236" s="128">
        <v>712</v>
      </c>
      <c r="F236" s="128">
        <v>57.16</v>
      </c>
      <c r="G236" s="128">
        <f>4.18+1.37</f>
        <v>5.55</v>
      </c>
      <c r="H236" s="128">
        <v>2.62</v>
      </c>
      <c r="I236" s="129">
        <v>5.18</v>
      </c>
      <c r="J236" s="129">
        <f t="shared" si="15"/>
        <v>70.509999999999991</v>
      </c>
      <c r="K236" s="129">
        <f t="shared" si="17"/>
        <v>26.548078592725322</v>
      </c>
      <c r="L236" s="130">
        <f t="shared" si="16"/>
        <v>97.058078592725309</v>
      </c>
      <c r="M236" s="130">
        <f t="shared" si="18"/>
        <v>15.789162820931619</v>
      </c>
      <c r="N236" s="130">
        <v>1</v>
      </c>
      <c r="O236" s="130">
        <v>0</v>
      </c>
    </row>
    <row r="237" spans="1:15" ht="17" x14ac:dyDescent="0.2">
      <c r="A237" s="126">
        <v>107</v>
      </c>
      <c r="B237" s="127" t="s">
        <v>34</v>
      </c>
      <c r="C237" s="128">
        <v>7</v>
      </c>
      <c r="D237" s="128" t="s">
        <v>23</v>
      </c>
      <c r="E237" s="128">
        <v>713</v>
      </c>
      <c r="F237" s="128">
        <v>55.12</v>
      </c>
      <c r="G237" s="128">
        <f>4.39+1.42</f>
        <v>5.81</v>
      </c>
      <c r="H237" s="128">
        <v>2.62</v>
      </c>
      <c r="I237" s="129">
        <v>5.21</v>
      </c>
      <c r="J237" s="129">
        <f t="shared" si="15"/>
        <v>68.759999999999991</v>
      </c>
      <c r="K237" s="129">
        <f t="shared" si="17"/>
        <v>25.889177195231785</v>
      </c>
      <c r="L237" s="130">
        <f t="shared" si="16"/>
        <v>94.649177195231772</v>
      </c>
      <c r="M237" s="130">
        <f t="shared" si="18"/>
        <v>15.397288832325318</v>
      </c>
      <c r="N237" s="130">
        <v>1</v>
      </c>
      <c r="O237" s="130">
        <v>0</v>
      </c>
    </row>
    <row r="238" spans="1:15" ht="17" x14ac:dyDescent="0.2">
      <c r="A238" s="126">
        <v>108</v>
      </c>
      <c r="B238" s="127" t="s">
        <v>34</v>
      </c>
      <c r="C238" s="128">
        <v>7</v>
      </c>
      <c r="D238" s="128" t="s">
        <v>23</v>
      </c>
      <c r="E238" s="128">
        <v>714</v>
      </c>
      <c r="F238" s="128">
        <v>53.9</v>
      </c>
      <c r="G238" s="128">
        <f>5.15+1.38</f>
        <v>6.53</v>
      </c>
      <c r="H238" s="128">
        <v>2.62</v>
      </c>
      <c r="I238" s="129">
        <v>5.22</v>
      </c>
      <c r="J238" s="129">
        <f t="shared" si="15"/>
        <v>68.27</v>
      </c>
      <c r="K238" s="129">
        <f t="shared" si="17"/>
        <v>25.704684803933599</v>
      </c>
      <c r="L238" s="130">
        <f t="shared" si="16"/>
        <v>93.974684803933599</v>
      </c>
      <c r="M238" s="130">
        <f t="shared" si="18"/>
        <v>15.287564115515554</v>
      </c>
      <c r="N238" s="130">
        <v>1</v>
      </c>
      <c r="O238" s="130">
        <v>0</v>
      </c>
    </row>
    <row r="239" spans="1:15" ht="17" x14ac:dyDescent="0.2">
      <c r="A239" s="126">
        <v>109</v>
      </c>
      <c r="B239" s="127" t="s">
        <v>34</v>
      </c>
      <c r="C239" s="128">
        <v>7</v>
      </c>
      <c r="D239" s="128" t="s">
        <v>23</v>
      </c>
      <c r="E239" s="128">
        <v>715</v>
      </c>
      <c r="F239" s="128">
        <v>55.12</v>
      </c>
      <c r="G239" s="128">
        <f>4.39+1.42</f>
        <v>5.81</v>
      </c>
      <c r="H239" s="128">
        <v>2.62</v>
      </c>
      <c r="I239" s="129">
        <v>5.76</v>
      </c>
      <c r="J239" s="129">
        <f t="shared" si="15"/>
        <v>69.31</v>
      </c>
      <c r="K239" s="129">
        <f t="shared" si="17"/>
        <v>26.096260491586904</v>
      </c>
      <c r="L239" s="130">
        <f t="shared" si="16"/>
        <v>95.406260491586906</v>
      </c>
      <c r="M239" s="130">
        <f t="shared" si="18"/>
        <v>15.520449228744445</v>
      </c>
      <c r="N239" s="130">
        <v>1</v>
      </c>
      <c r="O239" s="130">
        <v>0</v>
      </c>
    </row>
    <row r="240" spans="1:15" ht="17" x14ac:dyDescent="0.2">
      <c r="A240" s="126">
        <v>110</v>
      </c>
      <c r="B240" s="127" t="s">
        <v>34</v>
      </c>
      <c r="C240" s="128">
        <v>7</v>
      </c>
      <c r="D240" s="128" t="s">
        <v>23</v>
      </c>
      <c r="E240" s="128">
        <v>716</v>
      </c>
      <c r="F240" s="128">
        <v>57.16</v>
      </c>
      <c r="G240" s="128">
        <f>4.18+1.38</f>
        <v>5.56</v>
      </c>
      <c r="H240" s="128">
        <v>2.62</v>
      </c>
      <c r="I240" s="129">
        <v>5.64</v>
      </c>
      <c r="J240" s="129">
        <f t="shared" si="15"/>
        <v>70.98</v>
      </c>
      <c r="K240" s="129">
        <f t="shared" si="17"/>
        <v>26.725040682337877</v>
      </c>
      <c r="L240" s="130">
        <f t="shared" si="16"/>
        <v>97.705040682337881</v>
      </c>
      <c r="M240" s="130">
        <f t="shared" si="18"/>
        <v>15.894408977871601</v>
      </c>
      <c r="N240" s="130">
        <v>1</v>
      </c>
      <c r="O240" s="130">
        <v>0</v>
      </c>
    </row>
    <row r="241" spans="1:15" ht="17" x14ac:dyDescent="0.2">
      <c r="A241" s="126">
        <v>111</v>
      </c>
      <c r="B241" s="127" t="s">
        <v>34</v>
      </c>
      <c r="C241" s="128">
        <v>8</v>
      </c>
      <c r="D241" s="128" t="s">
        <v>23</v>
      </c>
      <c r="E241" s="128">
        <v>801</v>
      </c>
      <c r="F241" s="128">
        <v>57.14</v>
      </c>
      <c r="G241" s="128">
        <f>5.01+1.38</f>
        <v>6.39</v>
      </c>
      <c r="H241" s="128">
        <v>2.62</v>
      </c>
      <c r="I241" s="129">
        <v>5.69</v>
      </c>
      <c r="J241" s="129">
        <f t="shared" si="15"/>
        <v>71.84</v>
      </c>
      <c r="K241" s="129">
        <f t="shared" si="17"/>
        <v>27.048843654820416</v>
      </c>
      <c r="L241" s="130">
        <f t="shared" si="16"/>
        <v>98.88884365482042</v>
      </c>
      <c r="M241" s="130">
        <f t="shared" si="18"/>
        <v>16.086987052272413</v>
      </c>
      <c r="N241" s="130">
        <v>1</v>
      </c>
      <c r="O241" s="130">
        <v>0</v>
      </c>
    </row>
    <row r="242" spans="1:15" ht="17" x14ac:dyDescent="0.2">
      <c r="A242" s="126">
        <v>112</v>
      </c>
      <c r="B242" s="127" t="s">
        <v>34</v>
      </c>
      <c r="C242" s="128">
        <v>8</v>
      </c>
      <c r="D242" s="128" t="s">
        <v>23</v>
      </c>
      <c r="E242" s="128">
        <v>802</v>
      </c>
      <c r="F242" s="128">
        <v>55.17</v>
      </c>
      <c r="G242" s="128">
        <f>5.15+1.42</f>
        <v>6.57</v>
      </c>
      <c r="H242" s="128">
        <v>2.62</v>
      </c>
      <c r="I242" s="129">
        <v>5.84</v>
      </c>
      <c r="J242" s="129">
        <f t="shared" si="15"/>
        <v>70.2</v>
      </c>
      <c r="K242" s="129">
        <f t="shared" si="17"/>
        <v>26.431358916597901</v>
      </c>
      <c r="L242" s="130">
        <f t="shared" si="16"/>
        <v>96.631358916597904</v>
      </c>
      <c r="M242" s="130">
        <f t="shared" si="18"/>
        <v>15.719745142949934</v>
      </c>
      <c r="N242" s="130">
        <v>1</v>
      </c>
      <c r="O242" s="130">
        <v>0</v>
      </c>
    </row>
    <row r="243" spans="1:15" ht="17" x14ac:dyDescent="0.2">
      <c r="A243" s="126">
        <v>113</v>
      </c>
      <c r="B243" s="127" t="s">
        <v>34</v>
      </c>
      <c r="C243" s="128">
        <v>8</v>
      </c>
      <c r="D243" s="128" t="s">
        <v>23</v>
      </c>
      <c r="E243" s="128">
        <v>803</v>
      </c>
      <c r="F243" s="128">
        <v>57.14</v>
      </c>
      <c r="G243" s="128">
        <f>5.01+1.38</f>
        <v>6.39</v>
      </c>
      <c r="H243" s="128">
        <v>2.62</v>
      </c>
      <c r="I243" s="129">
        <v>5.69</v>
      </c>
      <c r="J243" s="129">
        <f t="shared" si="15"/>
        <v>71.84</v>
      </c>
      <c r="K243" s="129">
        <f t="shared" si="17"/>
        <v>27.048843654820416</v>
      </c>
      <c r="L243" s="130">
        <f t="shared" si="16"/>
        <v>98.88884365482042</v>
      </c>
      <c r="M243" s="130">
        <f t="shared" si="18"/>
        <v>16.086987052272413</v>
      </c>
      <c r="N243" s="130">
        <v>1</v>
      </c>
      <c r="O243" s="130">
        <v>0</v>
      </c>
    </row>
    <row r="244" spans="1:15" ht="17" x14ac:dyDescent="0.2">
      <c r="A244" s="126">
        <v>114</v>
      </c>
      <c r="B244" s="127" t="s">
        <v>34</v>
      </c>
      <c r="C244" s="128">
        <v>8</v>
      </c>
      <c r="D244" s="128" t="s">
        <v>23</v>
      </c>
      <c r="E244" s="128">
        <v>804</v>
      </c>
      <c r="F244" s="128">
        <v>55.17</v>
      </c>
      <c r="G244" s="128">
        <f>5.16+1.42</f>
        <v>6.58</v>
      </c>
      <c r="H244" s="128">
        <v>2.62</v>
      </c>
      <c r="I244" s="129">
        <v>5.25</v>
      </c>
      <c r="J244" s="129">
        <f t="shared" si="15"/>
        <v>69.62</v>
      </c>
      <c r="K244" s="129">
        <f t="shared" si="17"/>
        <v>26.212980167714328</v>
      </c>
      <c r="L244" s="130">
        <f t="shared" si="16"/>
        <v>95.832980167714339</v>
      </c>
      <c r="M244" s="130">
        <f t="shared" si="18"/>
        <v>15.589866906726131</v>
      </c>
      <c r="N244" s="130">
        <v>1</v>
      </c>
      <c r="O244" s="130">
        <v>0</v>
      </c>
    </row>
    <row r="245" spans="1:15" ht="17" x14ac:dyDescent="0.2">
      <c r="A245" s="126">
        <v>115</v>
      </c>
      <c r="B245" s="127" t="s">
        <v>34</v>
      </c>
      <c r="C245" s="128">
        <v>8</v>
      </c>
      <c r="D245" s="128" t="s">
        <v>23</v>
      </c>
      <c r="E245" s="128">
        <v>805</v>
      </c>
      <c r="F245" s="128">
        <v>57.14</v>
      </c>
      <c r="G245" s="128">
        <f>5.01+1.38</f>
        <v>6.39</v>
      </c>
      <c r="H245" s="128">
        <v>2.62</v>
      </c>
      <c r="I245" s="129">
        <v>5.21</v>
      </c>
      <c r="J245" s="129">
        <f t="shared" si="15"/>
        <v>71.36</v>
      </c>
      <c r="K245" s="129">
        <f t="shared" si="17"/>
        <v>26.868116414365044</v>
      </c>
      <c r="L245" s="130">
        <f t="shared" si="16"/>
        <v>98.228116414365047</v>
      </c>
      <c r="M245" s="130">
        <f t="shared" si="18"/>
        <v>15.97950161539754</v>
      </c>
      <c r="N245" s="130">
        <v>1</v>
      </c>
      <c r="O245" s="130">
        <v>0</v>
      </c>
    </row>
    <row r="246" spans="1:15" ht="17" x14ac:dyDescent="0.2">
      <c r="A246" s="126">
        <v>116</v>
      </c>
      <c r="B246" s="127" t="s">
        <v>34</v>
      </c>
      <c r="C246" s="128">
        <v>8</v>
      </c>
      <c r="D246" s="128" t="s">
        <v>23</v>
      </c>
      <c r="E246" s="128">
        <v>806</v>
      </c>
      <c r="F246" s="128">
        <v>55.17</v>
      </c>
      <c r="G246" s="128">
        <f>5.15+1.42</f>
        <v>6.57</v>
      </c>
      <c r="H246" s="128">
        <v>2.62</v>
      </c>
      <c r="I246" s="129">
        <v>5.84</v>
      </c>
      <c r="J246" s="129">
        <f t="shared" si="15"/>
        <v>70.2</v>
      </c>
      <c r="K246" s="129">
        <f t="shared" si="17"/>
        <v>26.431358916597901</v>
      </c>
      <c r="L246" s="130">
        <f t="shared" si="16"/>
        <v>96.631358916597904</v>
      </c>
      <c r="M246" s="130">
        <f t="shared" si="18"/>
        <v>15.719745142949934</v>
      </c>
      <c r="N246" s="130">
        <v>1</v>
      </c>
      <c r="O246" s="130">
        <v>0</v>
      </c>
    </row>
    <row r="247" spans="1:15" ht="17" x14ac:dyDescent="0.2">
      <c r="A247" s="126">
        <v>117</v>
      </c>
      <c r="B247" s="127" t="s">
        <v>34</v>
      </c>
      <c r="C247" s="128">
        <v>8</v>
      </c>
      <c r="D247" s="128" t="s">
        <v>23</v>
      </c>
      <c r="E247" s="128">
        <v>807</v>
      </c>
      <c r="F247" s="128">
        <v>57.14</v>
      </c>
      <c r="G247" s="128">
        <f>5.01+1.38</f>
        <v>6.39</v>
      </c>
      <c r="H247" s="128">
        <v>2.62</v>
      </c>
      <c r="I247" s="129">
        <v>5.68</v>
      </c>
      <c r="J247" s="129">
        <f t="shared" si="15"/>
        <v>71.830000000000013</v>
      </c>
      <c r="K247" s="129">
        <f t="shared" si="17"/>
        <v>27.045078503977599</v>
      </c>
      <c r="L247" s="130">
        <f t="shared" si="16"/>
        <v>98.875078503977619</v>
      </c>
      <c r="M247" s="130">
        <f t="shared" si="18"/>
        <v>16.084747772337519</v>
      </c>
      <c r="N247" s="130">
        <v>1</v>
      </c>
      <c r="O247" s="130">
        <v>0</v>
      </c>
    </row>
    <row r="248" spans="1:15" ht="17" x14ac:dyDescent="0.2">
      <c r="A248" s="126">
        <v>118</v>
      </c>
      <c r="B248" s="127" t="s">
        <v>34</v>
      </c>
      <c r="C248" s="128">
        <v>8</v>
      </c>
      <c r="D248" s="128" t="s">
        <v>23</v>
      </c>
      <c r="E248" s="128">
        <v>808</v>
      </c>
      <c r="F248" s="128">
        <v>55.17</v>
      </c>
      <c r="G248" s="128">
        <f>5.16+1.42</f>
        <v>6.58</v>
      </c>
      <c r="H248" s="128">
        <v>2.62</v>
      </c>
      <c r="I248" s="129">
        <v>5.84</v>
      </c>
      <c r="J248" s="129">
        <f t="shared" si="15"/>
        <v>70.210000000000008</v>
      </c>
      <c r="K248" s="129">
        <f t="shared" si="17"/>
        <v>26.435124067440722</v>
      </c>
      <c r="L248" s="130">
        <f t="shared" si="16"/>
        <v>96.645124067440733</v>
      </c>
      <c r="M248" s="130">
        <f t="shared" si="18"/>
        <v>15.721984422884828</v>
      </c>
      <c r="N248" s="130">
        <v>1</v>
      </c>
      <c r="O248" s="130">
        <v>0</v>
      </c>
    </row>
    <row r="249" spans="1:15" ht="17" x14ac:dyDescent="0.2">
      <c r="A249" s="126">
        <v>119</v>
      </c>
      <c r="B249" s="127" t="s">
        <v>34</v>
      </c>
      <c r="C249" s="128">
        <v>8</v>
      </c>
      <c r="D249" s="128" t="s">
        <v>23</v>
      </c>
      <c r="E249" s="128">
        <v>809</v>
      </c>
      <c r="F249" s="128">
        <v>55.12</v>
      </c>
      <c r="G249" s="128">
        <f>4.39+1.42</f>
        <v>5.81</v>
      </c>
      <c r="H249" s="128">
        <v>2.62</v>
      </c>
      <c r="I249" s="129">
        <v>5.77</v>
      </c>
      <c r="J249" s="129">
        <f t="shared" si="15"/>
        <v>69.319999999999993</v>
      </c>
      <c r="K249" s="129">
        <f t="shared" si="17"/>
        <v>26.100025642429717</v>
      </c>
      <c r="L249" s="130">
        <f t="shared" si="16"/>
        <v>95.420025642429707</v>
      </c>
      <c r="M249" s="130">
        <f t="shared" si="18"/>
        <v>15.522688508679334</v>
      </c>
      <c r="N249" s="130">
        <v>1</v>
      </c>
      <c r="O249" s="130">
        <v>0</v>
      </c>
    </row>
    <row r="250" spans="1:15" ht="17" x14ac:dyDescent="0.2">
      <c r="A250" s="126">
        <v>120</v>
      </c>
      <c r="B250" s="127" t="s">
        <v>34</v>
      </c>
      <c r="C250" s="128">
        <v>8</v>
      </c>
      <c r="D250" s="128" t="s">
        <v>23</v>
      </c>
      <c r="E250" s="128">
        <v>810</v>
      </c>
      <c r="F250" s="128">
        <v>53.91</v>
      </c>
      <c r="G250" s="128">
        <f>5.15+1.38</f>
        <v>6.53</v>
      </c>
      <c r="H250" s="128">
        <v>2.62</v>
      </c>
      <c r="I250" s="129">
        <v>5.54</v>
      </c>
      <c r="J250" s="129">
        <f t="shared" si="15"/>
        <v>68.599999999999994</v>
      </c>
      <c r="K250" s="129">
        <f t="shared" si="17"/>
        <v>25.828934781746661</v>
      </c>
      <c r="L250" s="130">
        <f t="shared" si="16"/>
        <v>94.428934781746648</v>
      </c>
      <c r="M250" s="130">
        <f t="shared" si="18"/>
        <v>15.361460353367027</v>
      </c>
      <c r="N250" s="130">
        <v>1</v>
      </c>
      <c r="O250" s="130">
        <v>0</v>
      </c>
    </row>
    <row r="251" spans="1:15" ht="17" x14ac:dyDescent="0.2">
      <c r="A251" s="126">
        <v>121</v>
      </c>
      <c r="B251" s="127" t="s">
        <v>34</v>
      </c>
      <c r="C251" s="128">
        <v>8</v>
      </c>
      <c r="D251" s="128" t="s">
        <v>23</v>
      </c>
      <c r="E251" s="128">
        <v>811</v>
      </c>
      <c r="F251" s="128">
        <v>55.12</v>
      </c>
      <c r="G251" s="128">
        <f>4.39+1.42</f>
        <v>5.81</v>
      </c>
      <c r="H251" s="128">
        <v>2.62</v>
      </c>
      <c r="I251" s="129">
        <v>5.77</v>
      </c>
      <c r="J251" s="129">
        <f t="shared" si="15"/>
        <v>69.319999999999993</v>
      </c>
      <c r="K251" s="129">
        <f t="shared" si="17"/>
        <v>26.100025642429717</v>
      </c>
      <c r="L251" s="130">
        <f t="shared" si="16"/>
        <v>95.420025642429707</v>
      </c>
      <c r="M251" s="130">
        <f t="shared" si="18"/>
        <v>15.522688508679334</v>
      </c>
      <c r="N251" s="130">
        <v>1</v>
      </c>
      <c r="O251" s="130">
        <v>0</v>
      </c>
    </row>
    <row r="252" spans="1:15" ht="17" x14ac:dyDescent="0.2">
      <c r="A252" s="126">
        <v>122</v>
      </c>
      <c r="B252" s="127" t="s">
        <v>34</v>
      </c>
      <c r="C252" s="128">
        <v>8</v>
      </c>
      <c r="D252" s="128" t="s">
        <v>23</v>
      </c>
      <c r="E252" s="128">
        <v>812</v>
      </c>
      <c r="F252" s="128">
        <v>57.16</v>
      </c>
      <c r="G252" s="128">
        <f>4.18+1.37</f>
        <v>5.55</v>
      </c>
      <c r="H252" s="128">
        <v>2.62</v>
      </c>
      <c r="I252" s="129">
        <v>5.18</v>
      </c>
      <c r="J252" s="129">
        <f t="shared" si="15"/>
        <v>70.509999999999991</v>
      </c>
      <c r="K252" s="129">
        <f t="shared" si="17"/>
        <v>26.548078592725322</v>
      </c>
      <c r="L252" s="130">
        <f t="shared" si="16"/>
        <v>97.058078592725309</v>
      </c>
      <c r="M252" s="130">
        <f t="shared" si="18"/>
        <v>15.789162820931619</v>
      </c>
      <c r="N252" s="130">
        <v>1</v>
      </c>
      <c r="O252" s="130">
        <v>0</v>
      </c>
    </row>
    <row r="253" spans="1:15" ht="17" x14ac:dyDescent="0.2">
      <c r="A253" s="126">
        <v>123</v>
      </c>
      <c r="B253" s="127" t="s">
        <v>34</v>
      </c>
      <c r="C253" s="128">
        <v>8</v>
      </c>
      <c r="D253" s="128" t="s">
        <v>23</v>
      </c>
      <c r="E253" s="128">
        <v>813</v>
      </c>
      <c r="F253" s="128">
        <v>55.12</v>
      </c>
      <c r="G253" s="128">
        <f>4.39+1.42</f>
        <v>5.81</v>
      </c>
      <c r="H253" s="128">
        <v>2.62</v>
      </c>
      <c r="I253" s="129">
        <v>5.21</v>
      </c>
      <c r="J253" s="129">
        <f t="shared" si="15"/>
        <v>68.759999999999991</v>
      </c>
      <c r="K253" s="129">
        <f t="shared" si="17"/>
        <v>25.889177195231785</v>
      </c>
      <c r="L253" s="130">
        <f t="shared" si="16"/>
        <v>94.649177195231772</v>
      </c>
      <c r="M253" s="130">
        <f t="shared" si="18"/>
        <v>15.397288832325318</v>
      </c>
      <c r="N253" s="130">
        <v>1</v>
      </c>
      <c r="O253" s="130">
        <v>0</v>
      </c>
    </row>
    <row r="254" spans="1:15" ht="17" x14ac:dyDescent="0.2">
      <c r="A254" s="126">
        <v>124</v>
      </c>
      <c r="B254" s="127" t="s">
        <v>34</v>
      </c>
      <c r="C254" s="128">
        <v>8</v>
      </c>
      <c r="D254" s="128" t="s">
        <v>23</v>
      </c>
      <c r="E254" s="128">
        <v>814</v>
      </c>
      <c r="F254" s="128">
        <v>53.9</v>
      </c>
      <c r="G254" s="128">
        <f>5.15+1.38</f>
        <v>6.53</v>
      </c>
      <c r="H254" s="128">
        <v>2.62</v>
      </c>
      <c r="I254" s="129">
        <v>5.22</v>
      </c>
      <c r="J254" s="129">
        <f t="shared" si="15"/>
        <v>68.27</v>
      </c>
      <c r="K254" s="129">
        <f t="shared" si="17"/>
        <v>25.704684803933599</v>
      </c>
      <c r="L254" s="130">
        <f t="shared" si="16"/>
        <v>93.974684803933599</v>
      </c>
      <c r="M254" s="130">
        <f t="shared" si="18"/>
        <v>15.287564115515554</v>
      </c>
      <c r="N254" s="130">
        <v>1</v>
      </c>
      <c r="O254" s="130">
        <v>0</v>
      </c>
    </row>
    <row r="255" spans="1:15" ht="17" x14ac:dyDescent="0.2">
      <c r="A255" s="126">
        <v>125</v>
      </c>
      <c r="B255" s="127" t="s">
        <v>34</v>
      </c>
      <c r="C255" s="128">
        <v>8</v>
      </c>
      <c r="D255" s="128" t="s">
        <v>23</v>
      </c>
      <c r="E255" s="128">
        <v>815</v>
      </c>
      <c r="F255" s="128">
        <v>55.12</v>
      </c>
      <c r="G255" s="128">
        <f>4.39+1.42</f>
        <v>5.81</v>
      </c>
      <c r="H255" s="128">
        <v>2.62</v>
      </c>
      <c r="I255" s="129">
        <v>5.76</v>
      </c>
      <c r="J255" s="129">
        <f t="shared" si="15"/>
        <v>69.31</v>
      </c>
      <c r="K255" s="129">
        <f t="shared" si="17"/>
        <v>26.096260491586904</v>
      </c>
      <c r="L255" s="130">
        <f t="shared" si="16"/>
        <v>95.406260491586906</v>
      </c>
      <c r="M255" s="130">
        <f t="shared" si="18"/>
        <v>15.520449228744445</v>
      </c>
      <c r="N255" s="130">
        <v>1</v>
      </c>
      <c r="O255" s="130">
        <v>0</v>
      </c>
    </row>
    <row r="256" spans="1:15" ht="17" x14ac:dyDescent="0.2">
      <c r="A256" s="126">
        <v>126</v>
      </c>
      <c r="B256" s="127" t="s">
        <v>34</v>
      </c>
      <c r="C256" s="128">
        <v>8</v>
      </c>
      <c r="D256" s="128" t="s">
        <v>23</v>
      </c>
      <c r="E256" s="128">
        <v>816</v>
      </c>
      <c r="F256" s="128">
        <v>57.16</v>
      </c>
      <c r="G256" s="128">
        <f>4.18+1.38</f>
        <v>5.56</v>
      </c>
      <c r="H256" s="128">
        <v>2.62</v>
      </c>
      <c r="I256" s="129">
        <v>5.64</v>
      </c>
      <c r="J256" s="129">
        <f t="shared" si="15"/>
        <v>70.98</v>
      </c>
      <c r="K256" s="129">
        <f t="shared" si="17"/>
        <v>26.725040682337877</v>
      </c>
      <c r="L256" s="130">
        <f t="shared" si="16"/>
        <v>97.705040682337881</v>
      </c>
      <c r="M256" s="130">
        <f t="shared" si="18"/>
        <v>15.894408977871601</v>
      </c>
      <c r="N256" s="130">
        <v>1</v>
      </c>
      <c r="O256" s="130">
        <v>0</v>
      </c>
    </row>
    <row r="257" spans="1:15" ht="17" x14ac:dyDescent="0.2">
      <c r="A257" s="126">
        <v>127</v>
      </c>
      <c r="B257" s="127" t="s">
        <v>34</v>
      </c>
      <c r="C257" s="128">
        <v>9</v>
      </c>
      <c r="D257" s="128" t="s">
        <v>23</v>
      </c>
      <c r="E257" s="128">
        <v>901</v>
      </c>
      <c r="F257" s="128">
        <v>57.14</v>
      </c>
      <c r="G257" s="128">
        <f>5.01+1.38</f>
        <v>6.39</v>
      </c>
      <c r="H257" s="128">
        <v>2.62</v>
      </c>
      <c r="I257" s="129">
        <v>5.69</v>
      </c>
      <c r="J257" s="129">
        <f t="shared" si="15"/>
        <v>71.84</v>
      </c>
      <c r="K257" s="129">
        <f t="shared" si="17"/>
        <v>27.048843654820416</v>
      </c>
      <c r="L257" s="130">
        <f t="shared" si="16"/>
        <v>98.88884365482042</v>
      </c>
      <c r="M257" s="130">
        <f t="shared" si="18"/>
        <v>16.086987052272413</v>
      </c>
      <c r="N257" s="130">
        <v>1</v>
      </c>
      <c r="O257" s="130">
        <v>0</v>
      </c>
    </row>
    <row r="258" spans="1:15" ht="17" x14ac:dyDescent="0.2">
      <c r="A258" s="126">
        <v>128</v>
      </c>
      <c r="B258" s="127" t="s">
        <v>34</v>
      </c>
      <c r="C258" s="128">
        <v>9</v>
      </c>
      <c r="D258" s="128" t="s">
        <v>23</v>
      </c>
      <c r="E258" s="128">
        <v>902</v>
      </c>
      <c r="F258" s="128">
        <v>55.17</v>
      </c>
      <c r="G258" s="128">
        <f>5.15+1.42</f>
        <v>6.57</v>
      </c>
      <c r="H258" s="128">
        <v>2.62</v>
      </c>
      <c r="I258" s="129">
        <v>5.84</v>
      </c>
      <c r="J258" s="129">
        <f t="shared" ref="J258:J321" si="19">F258+G258+H258+I258</f>
        <v>70.2</v>
      </c>
      <c r="K258" s="129">
        <f t="shared" si="17"/>
        <v>26.431358916597901</v>
      </c>
      <c r="L258" s="130">
        <f t="shared" ref="L258:L321" si="20">J258+K258</f>
        <v>96.631358916597904</v>
      </c>
      <c r="M258" s="130">
        <f t="shared" si="18"/>
        <v>15.719745142949934</v>
      </c>
      <c r="N258" s="130">
        <v>1</v>
      </c>
      <c r="O258" s="130">
        <v>0</v>
      </c>
    </row>
    <row r="259" spans="1:15" ht="17" x14ac:dyDescent="0.2">
      <c r="A259" s="126">
        <v>129</v>
      </c>
      <c r="B259" s="127" t="s">
        <v>34</v>
      </c>
      <c r="C259" s="128">
        <v>9</v>
      </c>
      <c r="D259" s="128" t="s">
        <v>23</v>
      </c>
      <c r="E259" s="128">
        <v>903</v>
      </c>
      <c r="F259" s="128">
        <v>57.14</v>
      </c>
      <c r="G259" s="128">
        <f>5.01+1.38</f>
        <v>6.39</v>
      </c>
      <c r="H259" s="128">
        <v>2.62</v>
      </c>
      <c r="I259" s="129">
        <v>5.69</v>
      </c>
      <c r="J259" s="129">
        <f t="shared" si="19"/>
        <v>71.84</v>
      </c>
      <c r="K259" s="129">
        <f t="shared" si="17"/>
        <v>27.048843654820416</v>
      </c>
      <c r="L259" s="130">
        <f t="shared" si="20"/>
        <v>98.88884365482042</v>
      </c>
      <c r="M259" s="130">
        <f t="shared" si="18"/>
        <v>16.086987052272413</v>
      </c>
      <c r="N259" s="130">
        <v>1</v>
      </c>
      <c r="O259" s="130">
        <v>0</v>
      </c>
    </row>
    <row r="260" spans="1:15" ht="17" x14ac:dyDescent="0.2">
      <c r="A260" s="126">
        <v>130</v>
      </c>
      <c r="B260" s="127" t="s">
        <v>34</v>
      </c>
      <c r="C260" s="128">
        <v>9</v>
      </c>
      <c r="D260" s="128" t="s">
        <v>23</v>
      </c>
      <c r="E260" s="128">
        <v>904</v>
      </c>
      <c r="F260" s="128">
        <v>55.17</v>
      </c>
      <c r="G260" s="128">
        <f>5.16+1.42</f>
        <v>6.58</v>
      </c>
      <c r="H260" s="128">
        <v>2.62</v>
      </c>
      <c r="I260" s="129">
        <v>5.25</v>
      </c>
      <c r="J260" s="129">
        <f t="shared" si="19"/>
        <v>69.62</v>
      </c>
      <c r="K260" s="129">
        <f t="shared" ref="K260:K323" si="21">J260/J$433*7975.96</f>
        <v>26.212980167714328</v>
      </c>
      <c r="L260" s="130">
        <f t="shared" si="20"/>
        <v>95.832980167714339</v>
      </c>
      <c r="M260" s="130">
        <f t="shared" ref="M260:M323" si="22">J260/J$433*4743.61</f>
        <v>15.589866906726131</v>
      </c>
      <c r="N260" s="130">
        <v>1</v>
      </c>
      <c r="O260" s="130">
        <v>0</v>
      </c>
    </row>
    <row r="261" spans="1:15" ht="17" x14ac:dyDescent="0.2">
      <c r="A261" s="126">
        <v>131</v>
      </c>
      <c r="B261" s="127" t="s">
        <v>34</v>
      </c>
      <c r="C261" s="128">
        <v>9</v>
      </c>
      <c r="D261" s="128" t="s">
        <v>23</v>
      </c>
      <c r="E261" s="128">
        <v>905</v>
      </c>
      <c r="F261" s="128">
        <v>57.14</v>
      </c>
      <c r="G261" s="128">
        <f>5.01+1.38</f>
        <v>6.39</v>
      </c>
      <c r="H261" s="128">
        <v>2.62</v>
      </c>
      <c r="I261" s="129">
        <v>5.21</v>
      </c>
      <c r="J261" s="129">
        <f t="shared" si="19"/>
        <v>71.36</v>
      </c>
      <c r="K261" s="129">
        <f t="shared" si="21"/>
        <v>26.868116414365044</v>
      </c>
      <c r="L261" s="130">
        <f t="shared" si="20"/>
        <v>98.228116414365047</v>
      </c>
      <c r="M261" s="130">
        <f t="shared" si="22"/>
        <v>15.97950161539754</v>
      </c>
      <c r="N261" s="130">
        <v>1</v>
      </c>
      <c r="O261" s="130">
        <v>0</v>
      </c>
    </row>
    <row r="262" spans="1:15" ht="17" x14ac:dyDescent="0.2">
      <c r="A262" s="126">
        <v>132</v>
      </c>
      <c r="B262" s="127" t="s">
        <v>34</v>
      </c>
      <c r="C262" s="128">
        <v>9</v>
      </c>
      <c r="D262" s="128" t="s">
        <v>23</v>
      </c>
      <c r="E262" s="128">
        <v>906</v>
      </c>
      <c r="F262" s="128">
        <v>55.17</v>
      </c>
      <c r="G262" s="128">
        <f>5.15+1.42</f>
        <v>6.57</v>
      </c>
      <c r="H262" s="128">
        <v>2.62</v>
      </c>
      <c r="I262" s="129">
        <v>5.84</v>
      </c>
      <c r="J262" s="129">
        <f t="shared" si="19"/>
        <v>70.2</v>
      </c>
      <c r="K262" s="129">
        <f t="shared" si="21"/>
        <v>26.431358916597901</v>
      </c>
      <c r="L262" s="130">
        <f t="shared" si="20"/>
        <v>96.631358916597904</v>
      </c>
      <c r="M262" s="130">
        <f t="shared" si="22"/>
        <v>15.719745142949934</v>
      </c>
      <c r="N262" s="130">
        <v>1</v>
      </c>
      <c r="O262" s="130">
        <v>0</v>
      </c>
    </row>
    <row r="263" spans="1:15" ht="17" x14ac:dyDescent="0.2">
      <c r="A263" s="126">
        <v>133</v>
      </c>
      <c r="B263" s="127" t="s">
        <v>34</v>
      </c>
      <c r="C263" s="128">
        <v>9</v>
      </c>
      <c r="D263" s="128" t="s">
        <v>23</v>
      </c>
      <c r="E263" s="128">
        <v>907</v>
      </c>
      <c r="F263" s="128">
        <v>57.14</v>
      </c>
      <c r="G263" s="128">
        <f>5.01+1.38</f>
        <v>6.39</v>
      </c>
      <c r="H263" s="128">
        <v>2.62</v>
      </c>
      <c r="I263" s="129">
        <v>5.68</v>
      </c>
      <c r="J263" s="129">
        <f t="shared" si="19"/>
        <v>71.830000000000013</v>
      </c>
      <c r="K263" s="129">
        <f t="shared" si="21"/>
        <v>27.045078503977599</v>
      </c>
      <c r="L263" s="130">
        <f t="shared" si="20"/>
        <v>98.875078503977619</v>
      </c>
      <c r="M263" s="130">
        <f t="shared" si="22"/>
        <v>16.084747772337519</v>
      </c>
      <c r="N263" s="130">
        <v>1</v>
      </c>
      <c r="O263" s="130">
        <v>0</v>
      </c>
    </row>
    <row r="264" spans="1:15" ht="17" x14ac:dyDescent="0.2">
      <c r="A264" s="126">
        <v>134</v>
      </c>
      <c r="B264" s="127" t="s">
        <v>34</v>
      </c>
      <c r="C264" s="128">
        <v>9</v>
      </c>
      <c r="D264" s="128" t="s">
        <v>23</v>
      </c>
      <c r="E264" s="128">
        <v>908</v>
      </c>
      <c r="F264" s="128">
        <v>55.17</v>
      </c>
      <c r="G264" s="128">
        <f>5.16+1.42</f>
        <v>6.58</v>
      </c>
      <c r="H264" s="128">
        <v>2.62</v>
      </c>
      <c r="I264" s="129">
        <v>5.84</v>
      </c>
      <c r="J264" s="129">
        <f t="shared" si="19"/>
        <v>70.210000000000008</v>
      </c>
      <c r="K264" s="129">
        <f t="shared" si="21"/>
        <v>26.435124067440722</v>
      </c>
      <c r="L264" s="130">
        <f t="shared" si="20"/>
        <v>96.645124067440733</v>
      </c>
      <c r="M264" s="130">
        <f t="shared" si="22"/>
        <v>15.721984422884828</v>
      </c>
      <c r="N264" s="130">
        <v>1</v>
      </c>
      <c r="O264" s="130">
        <v>0</v>
      </c>
    </row>
    <row r="265" spans="1:15" ht="17" x14ac:dyDescent="0.2">
      <c r="A265" s="126">
        <v>135</v>
      </c>
      <c r="B265" s="127" t="s">
        <v>34</v>
      </c>
      <c r="C265" s="128">
        <v>9</v>
      </c>
      <c r="D265" s="128" t="s">
        <v>23</v>
      </c>
      <c r="E265" s="128">
        <v>909</v>
      </c>
      <c r="F265" s="128">
        <v>55.12</v>
      </c>
      <c r="G265" s="128">
        <f>4.39+1.42</f>
        <v>5.81</v>
      </c>
      <c r="H265" s="128">
        <v>2.62</v>
      </c>
      <c r="I265" s="129">
        <v>5.77</v>
      </c>
      <c r="J265" s="129">
        <f t="shared" si="19"/>
        <v>69.319999999999993</v>
      </c>
      <c r="K265" s="129">
        <f t="shared" si="21"/>
        <v>26.100025642429717</v>
      </c>
      <c r="L265" s="130">
        <f t="shared" si="20"/>
        <v>95.420025642429707</v>
      </c>
      <c r="M265" s="130">
        <f t="shared" si="22"/>
        <v>15.522688508679334</v>
      </c>
      <c r="N265" s="130">
        <v>1</v>
      </c>
      <c r="O265" s="130">
        <v>0</v>
      </c>
    </row>
    <row r="266" spans="1:15" ht="17" x14ac:dyDescent="0.2">
      <c r="A266" s="126">
        <v>136</v>
      </c>
      <c r="B266" s="127" t="s">
        <v>34</v>
      </c>
      <c r="C266" s="128">
        <v>9</v>
      </c>
      <c r="D266" s="128" t="s">
        <v>23</v>
      </c>
      <c r="E266" s="128">
        <v>910</v>
      </c>
      <c r="F266" s="128">
        <v>53.91</v>
      </c>
      <c r="G266" s="128">
        <f>5.15+1.38</f>
        <v>6.53</v>
      </c>
      <c r="H266" s="128">
        <v>2.62</v>
      </c>
      <c r="I266" s="129">
        <v>5.54</v>
      </c>
      <c r="J266" s="129">
        <f t="shared" si="19"/>
        <v>68.599999999999994</v>
      </c>
      <c r="K266" s="129">
        <f t="shared" si="21"/>
        <v>25.828934781746661</v>
      </c>
      <c r="L266" s="130">
        <f t="shared" si="20"/>
        <v>94.428934781746648</v>
      </c>
      <c r="M266" s="130">
        <f t="shared" si="22"/>
        <v>15.361460353367027</v>
      </c>
      <c r="N266" s="130">
        <v>1</v>
      </c>
      <c r="O266" s="130">
        <v>0</v>
      </c>
    </row>
    <row r="267" spans="1:15" ht="17" x14ac:dyDescent="0.2">
      <c r="A267" s="126">
        <v>137</v>
      </c>
      <c r="B267" s="127" t="s">
        <v>34</v>
      </c>
      <c r="C267" s="128">
        <v>9</v>
      </c>
      <c r="D267" s="128" t="s">
        <v>23</v>
      </c>
      <c r="E267" s="128">
        <v>911</v>
      </c>
      <c r="F267" s="128">
        <v>55.12</v>
      </c>
      <c r="G267" s="128">
        <f>4.39+1.42</f>
        <v>5.81</v>
      </c>
      <c r="H267" s="128">
        <v>2.62</v>
      </c>
      <c r="I267" s="129">
        <v>5.77</v>
      </c>
      <c r="J267" s="129">
        <f t="shared" si="19"/>
        <v>69.319999999999993</v>
      </c>
      <c r="K267" s="129">
        <f t="shared" si="21"/>
        <v>26.100025642429717</v>
      </c>
      <c r="L267" s="130">
        <f t="shared" si="20"/>
        <v>95.420025642429707</v>
      </c>
      <c r="M267" s="130">
        <f t="shared" si="22"/>
        <v>15.522688508679334</v>
      </c>
      <c r="N267" s="130">
        <v>1</v>
      </c>
      <c r="O267" s="130">
        <v>0</v>
      </c>
    </row>
    <row r="268" spans="1:15" ht="17" x14ac:dyDescent="0.2">
      <c r="A268" s="126">
        <v>138</v>
      </c>
      <c r="B268" s="127" t="s">
        <v>34</v>
      </c>
      <c r="C268" s="128">
        <v>9</v>
      </c>
      <c r="D268" s="128" t="s">
        <v>23</v>
      </c>
      <c r="E268" s="128">
        <v>912</v>
      </c>
      <c r="F268" s="128">
        <v>57.16</v>
      </c>
      <c r="G268" s="128">
        <f>4.18+1.37</f>
        <v>5.55</v>
      </c>
      <c r="H268" s="128">
        <v>2.62</v>
      </c>
      <c r="I268" s="129">
        <v>5.18</v>
      </c>
      <c r="J268" s="129">
        <f t="shared" si="19"/>
        <v>70.509999999999991</v>
      </c>
      <c r="K268" s="129">
        <f t="shared" si="21"/>
        <v>26.548078592725322</v>
      </c>
      <c r="L268" s="130">
        <f t="shared" si="20"/>
        <v>97.058078592725309</v>
      </c>
      <c r="M268" s="130">
        <f t="shared" si="22"/>
        <v>15.789162820931619</v>
      </c>
      <c r="N268" s="130">
        <v>1</v>
      </c>
      <c r="O268" s="130">
        <v>0</v>
      </c>
    </row>
    <row r="269" spans="1:15" ht="17" x14ac:dyDescent="0.2">
      <c r="A269" s="126">
        <v>139</v>
      </c>
      <c r="B269" s="127" t="s">
        <v>34</v>
      </c>
      <c r="C269" s="128">
        <v>9</v>
      </c>
      <c r="D269" s="128" t="s">
        <v>23</v>
      </c>
      <c r="E269" s="128">
        <v>913</v>
      </c>
      <c r="F269" s="128">
        <v>55.12</v>
      </c>
      <c r="G269" s="128">
        <f>4.39+1.42</f>
        <v>5.81</v>
      </c>
      <c r="H269" s="128">
        <v>2.62</v>
      </c>
      <c r="I269" s="129">
        <v>5.21</v>
      </c>
      <c r="J269" s="129">
        <f t="shared" si="19"/>
        <v>68.759999999999991</v>
      </c>
      <c r="K269" s="129">
        <f t="shared" si="21"/>
        <v>25.889177195231785</v>
      </c>
      <c r="L269" s="130">
        <f t="shared" si="20"/>
        <v>94.649177195231772</v>
      </c>
      <c r="M269" s="130">
        <f t="shared" si="22"/>
        <v>15.397288832325318</v>
      </c>
      <c r="N269" s="130">
        <v>1</v>
      </c>
      <c r="O269" s="130">
        <v>0</v>
      </c>
    </row>
    <row r="270" spans="1:15" ht="17" x14ac:dyDescent="0.2">
      <c r="A270" s="126">
        <v>140</v>
      </c>
      <c r="B270" s="127" t="s">
        <v>34</v>
      </c>
      <c r="C270" s="128">
        <v>9</v>
      </c>
      <c r="D270" s="128" t="s">
        <v>23</v>
      </c>
      <c r="E270" s="128">
        <v>914</v>
      </c>
      <c r="F270" s="128">
        <v>53.9</v>
      </c>
      <c r="G270" s="128">
        <f>5.15+1.38</f>
        <v>6.53</v>
      </c>
      <c r="H270" s="128">
        <v>2.62</v>
      </c>
      <c r="I270" s="129">
        <v>5.22</v>
      </c>
      <c r="J270" s="129">
        <f t="shared" si="19"/>
        <v>68.27</v>
      </c>
      <c r="K270" s="129">
        <f t="shared" si="21"/>
        <v>25.704684803933599</v>
      </c>
      <c r="L270" s="130">
        <f t="shared" si="20"/>
        <v>93.974684803933599</v>
      </c>
      <c r="M270" s="130">
        <f t="shared" si="22"/>
        <v>15.287564115515554</v>
      </c>
      <c r="N270" s="130">
        <v>1</v>
      </c>
      <c r="O270" s="130">
        <v>0</v>
      </c>
    </row>
    <row r="271" spans="1:15" ht="17" x14ac:dyDescent="0.2">
      <c r="A271" s="126">
        <v>141</v>
      </c>
      <c r="B271" s="127" t="s">
        <v>34</v>
      </c>
      <c r="C271" s="128">
        <v>9</v>
      </c>
      <c r="D271" s="128" t="s">
        <v>23</v>
      </c>
      <c r="E271" s="128">
        <v>915</v>
      </c>
      <c r="F271" s="128">
        <v>55.12</v>
      </c>
      <c r="G271" s="128">
        <f>4.39+1.42</f>
        <v>5.81</v>
      </c>
      <c r="H271" s="128">
        <v>2.62</v>
      </c>
      <c r="I271" s="129">
        <v>5.76</v>
      </c>
      <c r="J271" s="129">
        <f t="shared" si="19"/>
        <v>69.31</v>
      </c>
      <c r="K271" s="129">
        <f t="shared" si="21"/>
        <v>26.096260491586904</v>
      </c>
      <c r="L271" s="130">
        <f t="shared" si="20"/>
        <v>95.406260491586906</v>
      </c>
      <c r="M271" s="130">
        <f t="shared" si="22"/>
        <v>15.520449228744445</v>
      </c>
      <c r="N271" s="130">
        <v>1</v>
      </c>
      <c r="O271" s="130">
        <v>0</v>
      </c>
    </row>
    <row r="272" spans="1:15" ht="17" x14ac:dyDescent="0.2">
      <c r="A272" s="126">
        <v>142</v>
      </c>
      <c r="B272" s="127" t="s">
        <v>34</v>
      </c>
      <c r="C272" s="128">
        <v>9</v>
      </c>
      <c r="D272" s="128" t="s">
        <v>23</v>
      </c>
      <c r="E272" s="128">
        <v>916</v>
      </c>
      <c r="F272" s="128">
        <v>57.16</v>
      </c>
      <c r="G272" s="128">
        <f>4.18+1.38</f>
        <v>5.56</v>
      </c>
      <c r="H272" s="128">
        <v>2.62</v>
      </c>
      <c r="I272" s="129">
        <v>5.64</v>
      </c>
      <c r="J272" s="129">
        <f t="shared" si="19"/>
        <v>70.98</v>
      </c>
      <c r="K272" s="129">
        <f t="shared" si="21"/>
        <v>26.725040682337877</v>
      </c>
      <c r="L272" s="130">
        <f t="shared" si="20"/>
        <v>97.705040682337881</v>
      </c>
      <c r="M272" s="130">
        <f t="shared" si="22"/>
        <v>15.894408977871601</v>
      </c>
      <c r="N272" s="130">
        <v>1</v>
      </c>
      <c r="O272" s="130">
        <v>0</v>
      </c>
    </row>
    <row r="273" spans="1:15" ht="17" x14ac:dyDescent="0.2">
      <c r="A273" s="126">
        <v>143</v>
      </c>
      <c r="B273" s="127" t="s">
        <v>34</v>
      </c>
      <c r="C273" s="128">
        <v>10</v>
      </c>
      <c r="D273" s="128" t="s">
        <v>23</v>
      </c>
      <c r="E273" s="128">
        <v>1001</v>
      </c>
      <c r="F273" s="128">
        <v>57.14</v>
      </c>
      <c r="G273" s="128">
        <f>5.01+1.38</f>
        <v>6.39</v>
      </c>
      <c r="H273" s="128">
        <v>2.62</v>
      </c>
      <c r="I273" s="129">
        <v>5.69</v>
      </c>
      <c r="J273" s="129">
        <f t="shared" si="19"/>
        <v>71.84</v>
      </c>
      <c r="K273" s="129">
        <f t="shared" si="21"/>
        <v>27.048843654820416</v>
      </c>
      <c r="L273" s="130">
        <f t="shared" si="20"/>
        <v>98.88884365482042</v>
      </c>
      <c r="M273" s="130">
        <f t="shared" si="22"/>
        <v>16.086987052272413</v>
      </c>
      <c r="N273" s="130">
        <v>1</v>
      </c>
      <c r="O273" s="130">
        <v>0</v>
      </c>
    </row>
    <row r="274" spans="1:15" ht="17" x14ac:dyDescent="0.2">
      <c r="A274" s="126">
        <v>144</v>
      </c>
      <c r="B274" s="127" t="s">
        <v>34</v>
      </c>
      <c r="C274" s="128">
        <v>10</v>
      </c>
      <c r="D274" s="128" t="s">
        <v>23</v>
      </c>
      <c r="E274" s="128">
        <v>1002</v>
      </c>
      <c r="F274" s="128">
        <v>55.17</v>
      </c>
      <c r="G274" s="128">
        <f>5.15+1.42</f>
        <v>6.57</v>
      </c>
      <c r="H274" s="128">
        <v>2.62</v>
      </c>
      <c r="I274" s="129">
        <v>5.84</v>
      </c>
      <c r="J274" s="129">
        <f t="shared" si="19"/>
        <v>70.2</v>
      </c>
      <c r="K274" s="129">
        <f t="shared" si="21"/>
        <v>26.431358916597901</v>
      </c>
      <c r="L274" s="130">
        <f t="shared" si="20"/>
        <v>96.631358916597904</v>
      </c>
      <c r="M274" s="130">
        <f t="shared" si="22"/>
        <v>15.719745142949934</v>
      </c>
      <c r="N274" s="130">
        <v>1</v>
      </c>
      <c r="O274" s="130">
        <v>0</v>
      </c>
    </row>
    <row r="275" spans="1:15" ht="17" x14ac:dyDescent="0.2">
      <c r="A275" s="126">
        <v>145</v>
      </c>
      <c r="B275" s="127" t="s">
        <v>34</v>
      </c>
      <c r="C275" s="128">
        <v>10</v>
      </c>
      <c r="D275" s="128" t="s">
        <v>23</v>
      </c>
      <c r="E275" s="128">
        <v>1003</v>
      </c>
      <c r="F275" s="128">
        <v>57.14</v>
      </c>
      <c r="G275" s="128">
        <f>5.01+1.38</f>
        <v>6.39</v>
      </c>
      <c r="H275" s="128">
        <v>2.62</v>
      </c>
      <c r="I275" s="129">
        <v>5.69</v>
      </c>
      <c r="J275" s="129">
        <f t="shared" si="19"/>
        <v>71.84</v>
      </c>
      <c r="K275" s="129">
        <f t="shared" si="21"/>
        <v>27.048843654820416</v>
      </c>
      <c r="L275" s="130">
        <f t="shared" si="20"/>
        <v>98.88884365482042</v>
      </c>
      <c r="M275" s="130">
        <f t="shared" si="22"/>
        <v>16.086987052272413</v>
      </c>
      <c r="N275" s="130">
        <v>1</v>
      </c>
      <c r="O275" s="130">
        <v>0</v>
      </c>
    </row>
    <row r="276" spans="1:15" ht="17" x14ac:dyDescent="0.2">
      <c r="A276" s="126">
        <v>146</v>
      </c>
      <c r="B276" s="127" t="s">
        <v>34</v>
      </c>
      <c r="C276" s="128">
        <v>10</v>
      </c>
      <c r="D276" s="128" t="s">
        <v>23</v>
      </c>
      <c r="E276" s="128">
        <v>1004</v>
      </c>
      <c r="F276" s="128">
        <v>55.17</v>
      </c>
      <c r="G276" s="128">
        <f>5.16+1.42</f>
        <v>6.58</v>
      </c>
      <c r="H276" s="128">
        <v>2.62</v>
      </c>
      <c r="I276" s="129">
        <v>5.25</v>
      </c>
      <c r="J276" s="129">
        <f t="shared" si="19"/>
        <v>69.62</v>
      </c>
      <c r="K276" s="129">
        <f t="shared" si="21"/>
        <v>26.212980167714328</v>
      </c>
      <c r="L276" s="130">
        <f t="shared" si="20"/>
        <v>95.832980167714339</v>
      </c>
      <c r="M276" s="130">
        <f t="shared" si="22"/>
        <v>15.589866906726131</v>
      </c>
      <c r="N276" s="130">
        <v>1</v>
      </c>
      <c r="O276" s="130">
        <v>0</v>
      </c>
    </row>
    <row r="277" spans="1:15" ht="17" x14ac:dyDescent="0.2">
      <c r="A277" s="126">
        <v>147</v>
      </c>
      <c r="B277" s="127" t="s">
        <v>34</v>
      </c>
      <c r="C277" s="128">
        <v>10</v>
      </c>
      <c r="D277" s="128" t="s">
        <v>23</v>
      </c>
      <c r="E277" s="128">
        <v>1005</v>
      </c>
      <c r="F277" s="128">
        <v>57.14</v>
      </c>
      <c r="G277" s="128">
        <f>5.01+1.38</f>
        <v>6.39</v>
      </c>
      <c r="H277" s="128">
        <v>2.62</v>
      </c>
      <c r="I277" s="129">
        <v>5.21</v>
      </c>
      <c r="J277" s="129">
        <f t="shared" si="19"/>
        <v>71.36</v>
      </c>
      <c r="K277" s="129">
        <f t="shared" si="21"/>
        <v>26.868116414365044</v>
      </c>
      <c r="L277" s="130">
        <f t="shared" si="20"/>
        <v>98.228116414365047</v>
      </c>
      <c r="M277" s="130">
        <f t="shared" si="22"/>
        <v>15.97950161539754</v>
      </c>
      <c r="N277" s="130">
        <v>1</v>
      </c>
      <c r="O277" s="130">
        <v>0</v>
      </c>
    </row>
    <row r="278" spans="1:15" ht="17" x14ac:dyDescent="0.2">
      <c r="A278" s="126">
        <v>148</v>
      </c>
      <c r="B278" s="127" t="s">
        <v>34</v>
      </c>
      <c r="C278" s="128">
        <v>10</v>
      </c>
      <c r="D278" s="128" t="s">
        <v>23</v>
      </c>
      <c r="E278" s="128">
        <v>1006</v>
      </c>
      <c r="F278" s="128">
        <v>55.17</v>
      </c>
      <c r="G278" s="128">
        <f>5.15+1.42</f>
        <v>6.57</v>
      </c>
      <c r="H278" s="128">
        <v>2.62</v>
      </c>
      <c r="I278" s="129">
        <v>5.84</v>
      </c>
      <c r="J278" s="129">
        <f t="shared" si="19"/>
        <v>70.2</v>
      </c>
      <c r="K278" s="129">
        <f t="shared" si="21"/>
        <v>26.431358916597901</v>
      </c>
      <c r="L278" s="130">
        <f t="shared" si="20"/>
        <v>96.631358916597904</v>
      </c>
      <c r="M278" s="130">
        <f t="shared" si="22"/>
        <v>15.719745142949934</v>
      </c>
      <c r="N278" s="130">
        <v>1</v>
      </c>
      <c r="O278" s="130">
        <v>0</v>
      </c>
    </row>
    <row r="279" spans="1:15" ht="17" x14ac:dyDescent="0.2">
      <c r="A279" s="126">
        <v>149</v>
      </c>
      <c r="B279" s="127" t="s">
        <v>34</v>
      </c>
      <c r="C279" s="128">
        <v>10</v>
      </c>
      <c r="D279" s="128" t="s">
        <v>23</v>
      </c>
      <c r="E279" s="128">
        <v>1007</v>
      </c>
      <c r="F279" s="128">
        <v>57.14</v>
      </c>
      <c r="G279" s="128">
        <f>5.01+1.38</f>
        <v>6.39</v>
      </c>
      <c r="H279" s="128">
        <v>2.62</v>
      </c>
      <c r="I279" s="129">
        <v>5.68</v>
      </c>
      <c r="J279" s="129">
        <f t="shared" si="19"/>
        <v>71.830000000000013</v>
      </c>
      <c r="K279" s="129">
        <f t="shared" si="21"/>
        <v>27.045078503977599</v>
      </c>
      <c r="L279" s="130">
        <f t="shared" si="20"/>
        <v>98.875078503977619</v>
      </c>
      <c r="M279" s="130">
        <f t="shared" si="22"/>
        <v>16.084747772337519</v>
      </c>
      <c r="N279" s="130">
        <v>1</v>
      </c>
      <c r="O279" s="130">
        <v>0</v>
      </c>
    </row>
    <row r="280" spans="1:15" ht="17" x14ac:dyDescent="0.2">
      <c r="A280" s="126">
        <v>150</v>
      </c>
      <c r="B280" s="127" t="s">
        <v>34</v>
      </c>
      <c r="C280" s="128">
        <v>10</v>
      </c>
      <c r="D280" s="128" t="s">
        <v>23</v>
      </c>
      <c r="E280" s="128">
        <v>1008</v>
      </c>
      <c r="F280" s="128">
        <v>55.17</v>
      </c>
      <c r="G280" s="128">
        <f>5.16+1.42</f>
        <v>6.58</v>
      </c>
      <c r="H280" s="128">
        <v>2.62</v>
      </c>
      <c r="I280" s="129">
        <v>5.84</v>
      </c>
      <c r="J280" s="129">
        <f t="shared" si="19"/>
        <v>70.210000000000008</v>
      </c>
      <c r="K280" s="129">
        <f t="shared" si="21"/>
        <v>26.435124067440722</v>
      </c>
      <c r="L280" s="130">
        <f t="shared" si="20"/>
        <v>96.645124067440733</v>
      </c>
      <c r="M280" s="130">
        <f t="shared" si="22"/>
        <v>15.721984422884828</v>
      </c>
      <c r="N280" s="130">
        <v>1</v>
      </c>
      <c r="O280" s="130">
        <v>0</v>
      </c>
    </row>
    <row r="281" spans="1:15" ht="17" x14ac:dyDescent="0.2">
      <c r="A281" s="126">
        <v>151</v>
      </c>
      <c r="B281" s="127" t="s">
        <v>34</v>
      </c>
      <c r="C281" s="128">
        <v>10</v>
      </c>
      <c r="D281" s="128" t="s">
        <v>23</v>
      </c>
      <c r="E281" s="128">
        <v>1009</v>
      </c>
      <c r="F281" s="128">
        <v>55.12</v>
      </c>
      <c r="G281" s="128">
        <f>4.39+1.42</f>
        <v>5.81</v>
      </c>
      <c r="H281" s="128">
        <v>2.62</v>
      </c>
      <c r="I281" s="129">
        <v>5.77</v>
      </c>
      <c r="J281" s="129">
        <f t="shared" si="19"/>
        <v>69.319999999999993</v>
      </c>
      <c r="K281" s="129">
        <f t="shared" si="21"/>
        <v>26.100025642429717</v>
      </c>
      <c r="L281" s="130">
        <f t="shared" si="20"/>
        <v>95.420025642429707</v>
      </c>
      <c r="M281" s="130">
        <f t="shared" si="22"/>
        <v>15.522688508679334</v>
      </c>
      <c r="N281" s="130">
        <v>1</v>
      </c>
      <c r="O281" s="130">
        <v>0</v>
      </c>
    </row>
    <row r="282" spans="1:15" ht="17" x14ac:dyDescent="0.2">
      <c r="A282" s="126">
        <v>152</v>
      </c>
      <c r="B282" s="127" t="s">
        <v>34</v>
      </c>
      <c r="C282" s="128">
        <v>10</v>
      </c>
      <c r="D282" s="128" t="s">
        <v>23</v>
      </c>
      <c r="E282" s="128">
        <v>1010</v>
      </c>
      <c r="F282" s="128">
        <v>53.91</v>
      </c>
      <c r="G282" s="128">
        <f>5.15+1.38</f>
        <v>6.53</v>
      </c>
      <c r="H282" s="128">
        <v>2.62</v>
      </c>
      <c r="I282" s="129">
        <v>5.54</v>
      </c>
      <c r="J282" s="129">
        <f t="shared" si="19"/>
        <v>68.599999999999994</v>
      </c>
      <c r="K282" s="129">
        <f t="shared" si="21"/>
        <v>25.828934781746661</v>
      </c>
      <c r="L282" s="130">
        <f t="shared" si="20"/>
        <v>94.428934781746648</v>
      </c>
      <c r="M282" s="130">
        <f t="shared" si="22"/>
        <v>15.361460353367027</v>
      </c>
      <c r="N282" s="130">
        <v>1</v>
      </c>
      <c r="O282" s="130">
        <v>0</v>
      </c>
    </row>
    <row r="283" spans="1:15" ht="17" x14ac:dyDescent="0.2">
      <c r="A283" s="126">
        <v>153</v>
      </c>
      <c r="B283" s="127" t="s">
        <v>34</v>
      </c>
      <c r="C283" s="128">
        <v>10</v>
      </c>
      <c r="D283" s="128" t="s">
        <v>23</v>
      </c>
      <c r="E283" s="128">
        <v>1011</v>
      </c>
      <c r="F283" s="128">
        <v>55.12</v>
      </c>
      <c r="G283" s="128">
        <f>4.39+1.42</f>
        <v>5.81</v>
      </c>
      <c r="H283" s="128">
        <v>2.62</v>
      </c>
      <c r="I283" s="129">
        <v>5.77</v>
      </c>
      <c r="J283" s="129">
        <f t="shared" si="19"/>
        <v>69.319999999999993</v>
      </c>
      <c r="K283" s="129">
        <f t="shared" si="21"/>
        <v>26.100025642429717</v>
      </c>
      <c r="L283" s="130">
        <f t="shared" si="20"/>
        <v>95.420025642429707</v>
      </c>
      <c r="M283" s="130">
        <f t="shared" si="22"/>
        <v>15.522688508679334</v>
      </c>
      <c r="N283" s="130">
        <v>1</v>
      </c>
      <c r="O283" s="130">
        <v>0</v>
      </c>
    </row>
    <row r="284" spans="1:15" ht="17" x14ac:dyDescent="0.2">
      <c r="A284" s="126">
        <v>154</v>
      </c>
      <c r="B284" s="127" t="s">
        <v>34</v>
      </c>
      <c r="C284" s="128">
        <v>10</v>
      </c>
      <c r="D284" s="128" t="s">
        <v>23</v>
      </c>
      <c r="E284" s="128">
        <v>1012</v>
      </c>
      <c r="F284" s="128">
        <v>57.16</v>
      </c>
      <c r="G284" s="128">
        <f>4.18+1.37</f>
        <v>5.55</v>
      </c>
      <c r="H284" s="128">
        <v>2.62</v>
      </c>
      <c r="I284" s="129">
        <v>5.18</v>
      </c>
      <c r="J284" s="129">
        <f t="shared" si="19"/>
        <v>70.509999999999991</v>
      </c>
      <c r="K284" s="129">
        <f t="shared" si="21"/>
        <v>26.548078592725322</v>
      </c>
      <c r="L284" s="130">
        <f t="shared" si="20"/>
        <v>97.058078592725309</v>
      </c>
      <c r="M284" s="130">
        <f t="shared" si="22"/>
        <v>15.789162820931619</v>
      </c>
      <c r="N284" s="130">
        <v>1</v>
      </c>
      <c r="O284" s="130">
        <v>0</v>
      </c>
    </row>
    <row r="285" spans="1:15" ht="17" x14ac:dyDescent="0.2">
      <c r="A285" s="126">
        <v>155</v>
      </c>
      <c r="B285" s="127" t="s">
        <v>34</v>
      </c>
      <c r="C285" s="128">
        <v>10</v>
      </c>
      <c r="D285" s="128" t="s">
        <v>23</v>
      </c>
      <c r="E285" s="128">
        <v>1013</v>
      </c>
      <c r="F285" s="128">
        <v>55.12</v>
      </c>
      <c r="G285" s="128">
        <f>4.39+1.42</f>
        <v>5.81</v>
      </c>
      <c r="H285" s="128">
        <v>2.62</v>
      </c>
      <c r="I285" s="129">
        <v>5.21</v>
      </c>
      <c r="J285" s="129">
        <f t="shared" si="19"/>
        <v>68.759999999999991</v>
      </c>
      <c r="K285" s="129">
        <f t="shared" si="21"/>
        <v>25.889177195231785</v>
      </c>
      <c r="L285" s="130">
        <f t="shared" si="20"/>
        <v>94.649177195231772</v>
      </c>
      <c r="M285" s="130">
        <f t="shared" si="22"/>
        <v>15.397288832325318</v>
      </c>
      <c r="N285" s="130">
        <v>1</v>
      </c>
      <c r="O285" s="130">
        <v>0</v>
      </c>
    </row>
    <row r="286" spans="1:15" ht="17" x14ac:dyDescent="0.2">
      <c r="A286" s="126">
        <v>156</v>
      </c>
      <c r="B286" s="127" t="s">
        <v>34</v>
      </c>
      <c r="C286" s="128">
        <v>10</v>
      </c>
      <c r="D286" s="128" t="s">
        <v>23</v>
      </c>
      <c r="E286" s="128">
        <v>1014</v>
      </c>
      <c r="F286" s="128">
        <v>53.9</v>
      </c>
      <c r="G286" s="128">
        <f>5.15+1.38</f>
        <v>6.53</v>
      </c>
      <c r="H286" s="128">
        <v>2.62</v>
      </c>
      <c r="I286" s="129">
        <v>5.22</v>
      </c>
      <c r="J286" s="129">
        <f t="shared" si="19"/>
        <v>68.27</v>
      </c>
      <c r="K286" s="129">
        <f t="shared" si="21"/>
        <v>25.704684803933599</v>
      </c>
      <c r="L286" s="130">
        <f t="shared" si="20"/>
        <v>93.974684803933599</v>
      </c>
      <c r="M286" s="130">
        <f t="shared" si="22"/>
        <v>15.287564115515554</v>
      </c>
      <c r="N286" s="130">
        <v>1</v>
      </c>
      <c r="O286" s="130">
        <v>0</v>
      </c>
    </row>
    <row r="287" spans="1:15" ht="17" x14ac:dyDescent="0.2">
      <c r="A287" s="126">
        <v>157</v>
      </c>
      <c r="B287" s="127" t="s">
        <v>34</v>
      </c>
      <c r="C287" s="128">
        <v>10</v>
      </c>
      <c r="D287" s="128" t="s">
        <v>23</v>
      </c>
      <c r="E287" s="128">
        <v>1015</v>
      </c>
      <c r="F287" s="128">
        <v>55.12</v>
      </c>
      <c r="G287" s="128">
        <f>4.39+1.42</f>
        <v>5.81</v>
      </c>
      <c r="H287" s="128">
        <v>2.62</v>
      </c>
      <c r="I287" s="129">
        <v>5.76</v>
      </c>
      <c r="J287" s="129">
        <f t="shared" si="19"/>
        <v>69.31</v>
      </c>
      <c r="K287" s="129">
        <f t="shared" si="21"/>
        <v>26.096260491586904</v>
      </c>
      <c r="L287" s="130">
        <f t="shared" si="20"/>
        <v>95.406260491586906</v>
      </c>
      <c r="M287" s="130">
        <f t="shared" si="22"/>
        <v>15.520449228744445</v>
      </c>
      <c r="N287" s="130">
        <v>1</v>
      </c>
      <c r="O287" s="130">
        <v>0</v>
      </c>
    </row>
    <row r="288" spans="1:15" ht="17" x14ac:dyDescent="0.2">
      <c r="A288" s="126">
        <v>158</v>
      </c>
      <c r="B288" s="127" t="s">
        <v>34</v>
      </c>
      <c r="C288" s="128">
        <v>10</v>
      </c>
      <c r="D288" s="128" t="s">
        <v>23</v>
      </c>
      <c r="E288" s="128">
        <v>1016</v>
      </c>
      <c r="F288" s="128">
        <v>57.16</v>
      </c>
      <c r="G288" s="128">
        <f>4.18+1.38</f>
        <v>5.56</v>
      </c>
      <c r="H288" s="128">
        <v>2.62</v>
      </c>
      <c r="I288" s="129">
        <v>5.64</v>
      </c>
      <c r="J288" s="129">
        <f t="shared" si="19"/>
        <v>70.98</v>
      </c>
      <c r="K288" s="129">
        <f t="shared" si="21"/>
        <v>26.725040682337877</v>
      </c>
      <c r="L288" s="130">
        <f t="shared" si="20"/>
        <v>97.705040682337881</v>
      </c>
      <c r="M288" s="130">
        <f t="shared" si="22"/>
        <v>15.894408977871601</v>
      </c>
      <c r="N288" s="130">
        <v>1</v>
      </c>
      <c r="O288" s="130">
        <v>0</v>
      </c>
    </row>
    <row r="289" spans="1:15" ht="17" x14ac:dyDescent="0.2">
      <c r="A289" s="126">
        <v>159</v>
      </c>
      <c r="B289" s="127" t="s">
        <v>34</v>
      </c>
      <c r="C289" s="128">
        <v>11</v>
      </c>
      <c r="D289" s="128" t="s">
        <v>23</v>
      </c>
      <c r="E289" s="128">
        <v>1101</v>
      </c>
      <c r="F289" s="128">
        <v>57.14</v>
      </c>
      <c r="G289" s="128">
        <f>5.01+1.38</f>
        <v>6.39</v>
      </c>
      <c r="H289" s="128">
        <v>2.62</v>
      </c>
      <c r="I289" s="129">
        <v>5.69</v>
      </c>
      <c r="J289" s="129">
        <f t="shared" si="19"/>
        <v>71.84</v>
      </c>
      <c r="K289" s="129">
        <f t="shared" si="21"/>
        <v>27.048843654820416</v>
      </c>
      <c r="L289" s="130">
        <f t="shared" si="20"/>
        <v>98.88884365482042</v>
      </c>
      <c r="M289" s="130">
        <f t="shared" si="22"/>
        <v>16.086987052272413</v>
      </c>
      <c r="N289" s="130">
        <v>1</v>
      </c>
      <c r="O289" s="130">
        <v>0</v>
      </c>
    </row>
    <row r="290" spans="1:15" ht="17" x14ac:dyDescent="0.2">
      <c r="A290" s="126">
        <v>160</v>
      </c>
      <c r="B290" s="127" t="s">
        <v>34</v>
      </c>
      <c r="C290" s="128">
        <v>11</v>
      </c>
      <c r="D290" s="128" t="s">
        <v>23</v>
      </c>
      <c r="E290" s="128">
        <v>1102</v>
      </c>
      <c r="F290" s="128">
        <v>55.17</v>
      </c>
      <c r="G290" s="128">
        <f>5.15+1.42</f>
        <v>6.57</v>
      </c>
      <c r="H290" s="128">
        <v>2.62</v>
      </c>
      <c r="I290" s="129">
        <v>5.84</v>
      </c>
      <c r="J290" s="129">
        <f t="shared" si="19"/>
        <v>70.2</v>
      </c>
      <c r="K290" s="129">
        <f t="shared" si="21"/>
        <v>26.431358916597901</v>
      </c>
      <c r="L290" s="130">
        <f t="shared" si="20"/>
        <v>96.631358916597904</v>
      </c>
      <c r="M290" s="130">
        <f t="shared" si="22"/>
        <v>15.719745142949934</v>
      </c>
      <c r="N290" s="130">
        <v>1</v>
      </c>
      <c r="O290" s="130">
        <v>0</v>
      </c>
    </row>
    <row r="291" spans="1:15" ht="17" x14ac:dyDescent="0.2">
      <c r="A291" s="126">
        <v>161</v>
      </c>
      <c r="B291" s="127" t="s">
        <v>34</v>
      </c>
      <c r="C291" s="128">
        <v>11</v>
      </c>
      <c r="D291" s="128" t="s">
        <v>23</v>
      </c>
      <c r="E291" s="128">
        <v>1103</v>
      </c>
      <c r="F291" s="128">
        <v>57.14</v>
      </c>
      <c r="G291" s="128">
        <f>5.01+1.38</f>
        <v>6.39</v>
      </c>
      <c r="H291" s="128">
        <v>2.62</v>
      </c>
      <c r="I291" s="129">
        <v>5.69</v>
      </c>
      <c r="J291" s="129">
        <f t="shared" si="19"/>
        <v>71.84</v>
      </c>
      <c r="K291" s="129">
        <f t="shared" si="21"/>
        <v>27.048843654820416</v>
      </c>
      <c r="L291" s="130">
        <f t="shared" si="20"/>
        <v>98.88884365482042</v>
      </c>
      <c r="M291" s="130">
        <f t="shared" si="22"/>
        <v>16.086987052272413</v>
      </c>
      <c r="N291" s="130">
        <v>1</v>
      </c>
      <c r="O291" s="130">
        <v>0</v>
      </c>
    </row>
    <row r="292" spans="1:15" ht="17" x14ac:dyDescent="0.2">
      <c r="A292" s="126">
        <v>162</v>
      </c>
      <c r="B292" s="127" t="s">
        <v>34</v>
      </c>
      <c r="C292" s="128">
        <v>11</v>
      </c>
      <c r="D292" s="128" t="s">
        <v>23</v>
      </c>
      <c r="E292" s="128">
        <v>1104</v>
      </c>
      <c r="F292" s="128">
        <v>55.17</v>
      </c>
      <c r="G292" s="128">
        <f>5.16+1.42</f>
        <v>6.58</v>
      </c>
      <c r="H292" s="128">
        <v>2.62</v>
      </c>
      <c r="I292" s="129">
        <v>5.25</v>
      </c>
      <c r="J292" s="129">
        <f t="shared" si="19"/>
        <v>69.62</v>
      </c>
      <c r="K292" s="129">
        <f t="shared" si="21"/>
        <v>26.212980167714328</v>
      </c>
      <c r="L292" s="130">
        <f t="shared" si="20"/>
        <v>95.832980167714339</v>
      </c>
      <c r="M292" s="130">
        <f t="shared" si="22"/>
        <v>15.589866906726131</v>
      </c>
      <c r="N292" s="130">
        <v>1</v>
      </c>
      <c r="O292" s="130">
        <v>0</v>
      </c>
    </row>
    <row r="293" spans="1:15" ht="17" x14ac:dyDescent="0.2">
      <c r="A293" s="126">
        <v>163</v>
      </c>
      <c r="B293" s="127" t="s">
        <v>34</v>
      </c>
      <c r="C293" s="128">
        <v>11</v>
      </c>
      <c r="D293" s="128" t="s">
        <v>23</v>
      </c>
      <c r="E293" s="128">
        <v>1105</v>
      </c>
      <c r="F293" s="128">
        <v>57.14</v>
      </c>
      <c r="G293" s="128">
        <f>5.01+1.38</f>
        <v>6.39</v>
      </c>
      <c r="H293" s="128">
        <v>2.62</v>
      </c>
      <c r="I293" s="129">
        <v>5.21</v>
      </c>
      <c r="J293" s="129">
        <f t="shared" si="19"/>
        <v>71.36</v>
      </c>
      <c r="K293" s="129">
        <f t="shared" si="21"/>
        <v>26.868116414365044</v>
      </c>
      <c r="L293" s="130">
        <f t="shared" si="20"/>
        <v>98.228116414365047</v>
      </c>
      <c r="M293" s="130">
        <f t="shared" si="22"/>
        <v>15.97950161539754</v>
      </c>
      <c r="N293" s="130">
        <v>1</v>
      </c>
      <c r="O293" s="130">
        <v>0</v>
      </c>
    </row>
    <row r="294" spans="1:15" ht="17" x14ac:dyDescent="0.2">
      <c r="A294" s="126">
        <v>164</v>
      </c>
      <c r="B294" s="127" t="s">
        <v>34</v>
      </c>
      <c r="C294" s="128">
        <v>11</v>
      </c>
      <c r="D294" s="128" t="s">
        <v>23</v>
      </c>
      <c r="E294" s="128">
        <v>1106</v>
      </c>
      <c r="F294" s="128">
        <v>55.17</v>
      </c>
      <c r="G294" s="128">
        <f>5.15+1.42</f>
        <v>6.57</v>
      </c>
      <c r="H294" s="128">
        <v>2.62</v>
      </c>
      <c r="I294" s="129">
        <v>5.84</v>
      </c>
      <c r="J294" s="129">
        <f t="shared" si="19"/>
        <v>70.2</v>
      </c>
      <c r="K294" s="129">
        <f t="shared" si="21"/>
        <v>26.431358916597901</v>
      </c>
      <c r="L294" s="130">
        <f t="shared" si="20"/>
        <v>96.631358916597904</v>
      </c>
      <c r="M294" s="130">
        <f t="shared" si="22"/>
        <v>15.719745142949934</v>
      </c>
      <c r="N294" s="130">
        <v>1</v>
      </c>
      <c r="O294" s="130">
        <v>0</v>
      </c>
    </row>
    <row r="295" spans="1:15" ht="17" x14ac:dyDescent="0.2">
      <c r="A295" s="126">
        <v>165</v>
      </c>
      <c r="B295" s="127" t="s">
        <v>34</v>
      </c>
      <c r="C295" s="128">
        <v>11</v>
      </c>
      <c r="D295" s="128" t="s">
        <v>23</v>
      </c>
      <c r="E295" s="128">
        <v>1107</v>
      </c>
      <c r="F295" s="128">
        <v>57.14</v>
      </c>
      <c r="G295" s="128">
        <f>5.01+1.38</f>
        <v>6.39</v>
      </c>
      <c r="H295" s="128">
        <v>2.62</v>
      </c>
      <c r="I295" s="129">
        <v>5.68</v>
      </c>
      <c r="J295" s="129">
        <f t="shared" si="19"/>
        <v>71.830000000000013</v>
      </c>
      <c r="K295" s="129">
        <f t="shared" si="21"/>
        <v>27.045078503977599</v>
      </c>
      <c r="L295" s="130">
        <f t="shared" si="20"/>
        <v>98.875078503977619</v>
      </c>
      <c r="M295" s="130">
        <f t="shared" si="22"/>
        <v>16.084747772337519</v>
      </c>
      <c r="N295" s="130">
        <v>1</v>
      </c>
      <c r="O295" s="130">
        <v>0</v>
      </c>
    </row>
    <row r="296" spans="1:15" ht="17" x14ac:dyDescent="0.2">
      <c r="A296" s="126">
        <v>166</v>
      </c>
      <c r="B296" s="127" t="s">
        <v>34</v>
      </c>
      <c r="C296" s="128">
        <v>11</v>
      </c>
      <c r="D296" s="128" t="s">
        <v>23</v>
      </c>
      <c r="E296" s="128">
        <v>1108</v>
      </c>
      <c r="F296" s="128">
        <v>55.17</v>
      </c>
      <c r="G296" s="128">
        <f>5.16+1.42</f>
        <v>6.58</v>
      </c>
      <c r="H296" s="128">
        <v>2.62</v>
      </c>
      <c r="I296" s="129">
        <v>5.84</v>
      </c>
      <c r="J296" s="129">
        <f t="shared" si="19"/>
        <v>70.210000000000008</v>
      </c>
      <c r="K296" s="129">
        <f t="shared" si="21"/>
        <v>26.435124067440722</v>
      </c>
      <c r="L296" s="130">
        <f t="shared" si="20"/>
        <v>96.645124067440733</v>
      </c>
      <c r="M296" s="130">
        <f t="shared" si="22"/>
        <v>15.721984422884828</v>
      </c>
      <c r="N296" s="130">
        <v>1</v>
      </c>
      <c r="O296" s="130">
        <v>0</v>
      </c>
    </row>
    <row r="297" spans="1:15" ht="17" x14ac:dyDescent="0.2">
      <c r="A297" s="126">
        <v>167</v>
      </c>
      <c r="B297" s="127" t="s">
        <v>34</v>
      </c>
      <c r="C297" s="128">
        <v>11</v>
      </c>
      <c r="D297" s="128" t="s">
        <v>23</v>
      </c>
      <c r="E297" s="128">
        <v>1109</v>
      </c>
      <c r="F297" s="128">
        <v>55.12</v>
      </c>
      <c r="G297" s="128">
        <f>4.39+1.42</f>
        <v>5.81</v>
      </c>
      <c r="H297" s="128">
        <v>2.62</v>
      </c>
      <c r="I297" s="129">
        <v>5.77</v>
      </c>
      <c r="J297" s="129">
        <f t="shared" si="19"/>
        <v>69.319999999999993</v>
      </c>
      <c r="K297" s="129">
        <f t="shared" si="21"/>
        <v>26.100025642429717</v>
      </c>
      <c r="L297" s="130">
        <f t="shared" si="20"/>
        <v>95.420025642429707</v>
      </c>
      <c r="M297" s="130">
        <f t="shared" si="22"/>
        <v>15.522688508679334</v>
      </c>
      <c r="N297" s="130">
        <v>1</v>
      </c>
      <c r="O297" s="130">
        <v>0</v>
      </c>
    </row>
    <row r="298" spans="1:15" ht="17" x14ac:dyDescent="0.2">
      <c r="A298" s="126">
        <v>168</v>
      </c>
      <c r="B298" s="127" t="s">
        <v>34</v>
      </c>
      <c r="C298" s="128">
        <v>11</v>
      </c>
      <c r="D298" s="128" t="s">
        <v>23</v>
      </c>
      <c r="E298" s="128">
        <v>1110</v>
      </c>
      <c r="F298" s="128">
        <v>53.91</v>
      </c>
      <c r="G298" s="128">
        <f>5.15+1.38</f>
        <v>6.53</v>
      </c>
      <c r="H298" s="128">
        <v>2.62</v>
      </c>
      <c r="I298" s="129">
        <v>5.54</v>
      </c>
      <c r="J298" s="129">
        <f t="shared" si="19"/>
        <v>68.599999999999994</v>
      </c>
      <c r="K298" s="129">
        <f t="shared" si="21"/>
        <v>25.828934781746661</v>
      </c>
      <c r="L298" s="130">
        <f t="shared" si="20"/>
        <v>94.428934781746648</v>
      </c>
      <c r="M298" s="130">
        <f t="shared" si="22"/>
        <v>15.361460353367027</v>
      </c>
      <c r="N298" s="130">
        <v>1</v>
      </c>
      <c r="O298" s="130">
        <v>0</v>
      </c>
    </row>
    <row r="299" spans="1:15" ht="17" x14ac:dyDescent="0.2">
      <c r="A299" s="126">
        <v>169</v>
      </c>
      <c r="B299" s="127" t="s">
        <v>34</v>
      </c>
      <c r="C299" s="128">
        <v>11</v>
      </c>
      <c r="D299" s="128" t="s">
        <v>23</v>
      </c>
      <c r="E299" s="128">
        <v>1111</v>
      </c>
      <c r="F299" s="128">
        <v>55.12</v>
      </c>
      <c r="G299" s="128">
        <f>4.39+1.42</f>
        <v>5.81</v>
      </c>
      <c r="H299" s="128">
        <v>2.62</v>
      </c>
      <c r="I299" s="129">
        <v>5.77</v>
      </c>
      <c r="J299" s="129">
        <f t="shared" si="19"/>
        <v>69.319999999999993</v>
      </c>
      <c r="K299" s="129">
        <f t="shared" si="21"/>
        <v>26.100025642429717</v>
      </c>
      <c r="L299" s="130">
        <f t="shared" si="20"/>
        <v>95.420025642429707</v>
      </c>
      <c r="M299" s="130">
        <f t="shared" si="22"/>
        <v>15.522688508679334</v>
      </c>
      <c r="N299" s="130">
        <v>1</v>
      </c>
      <c r="O299" s="130">
        <v>0</v>
      </c>
    </row>
    <row r="300" spans="1:15" ht="17" x14ac:dyDescent="0.2">
      <c r="A300" s="126">
        <v>170</v>
      </c>
      <c r="B300" s="127" t="s">
        <v>34</v>
      </c>
      <c r="C300" s="128">
        <v>11</v>
      </c>
      <c r="D300" s="128" t="s">
        <v>23</v>
      </c>
      <c r="E300" s="128">
        <v>1112</v>
      </c>
      <c r="F300" s="128">
        <v>57.16</v>
      </c>
      <c r="G300" s="128">
        <f>4.18+1.37</f>
        <v>5.55</v>
      </c>
      <c r="H300" s="128">
        <v>2.62</v>
      </c>
      <c r="I300" s="129">
        <v>5.18</v>
      </c>
      <c r="J300" s="129">
        <f t="shared" si="19"/>
        <v>70.509999999999991</v>
      </c>
      <c r="K300" s="129">
        <f t="shared" si="21"/>
        <v>26.548078592725322</v>
      </c>
      <c r="L300" s="130">
        <f t="shared" si="20"/>
        <v>97.058078592725309</v>
      </c>
      <c r="M300" s="130">
        <f t="shared" si="22"/>
        <v>15.789162820931619</v>
      </c>
      <c r="N300" s="130">
        <v>1</v>
      </c>
      <c r="O300" s="130">
        <v>0</v>
      </c>
    </row>
    <row r="301" spans="1:15" ht="17" x14ac:dyDescent="0.2">
      <c r="A301" s="126">
        <v>171</v>
      </c>
      <c r="B301" s="127" t="s">
        <v>34</v>
      </c>
      <c r="C301" s="128">
        <v>11</v>
      </c>
      <c r="D301" s="128" t="s">
        <v>23</v>
      </c>
      <c r="E301" s="128">
        <v>1113</v>
      </c>
      <c r="F301" s="128">
        <v>55.12</v>
      </c>
      <c r="G301" s="128">
        <f>4.39+1.42</f>
        <v>5.81</v>
      </c>
      <c r="H301" s="128">
        <v>2.62</v>
      </c>
      <c r="I301" s="129">
        <v>5.21</v>
      </c>
      <c r="J301" s="129">
        <f t="shared" si="19"/>
        <v>68.759999999999991</v>
      </c>
      <c r="K301" s="129">
        <f t="shared" si="21"/>
        <v>25.889177195231785</v>
      </c>
      <c r="L301" s="130">
        <f t="shared" si="20"/>
        <v>94.649177195231772</v>
      </c>
      <c r="M301" s="130">
        <f t="shared" si="22"/>
        <v>15.397288832325318</v>
      </c>
      <c r="N301" s="130">
        <v>1</v>
      </c>
      <c r="O301" s="130">
        <v>0</v>
      </c>
    </row>
    <row r="302" spans="1:15" ht="17" x14ac:dyDescent="0.2">
      <c r="A302" s="126">
        <v>172</v>
      </c>
      <c r="B302" s="127" t="s">
        <v>34</v>
      </c>
      <c r="C302" s="128">
        <v>11</v>
      </c>
      <c r="D302" s="128" t="s">
        <v>23</v>
      </c>
      <c r="E302" s="128">
        <v>1114</v>
      </c>
      <c r="F302" s="128">
        <v>53.9</v>
      </c>
      <c r="G302" s="128">
        <f>5.15+1.38</f>
        <v>6.53</v>
      </c>
      <c r="H302" s="128">
        <v>2.62</v>
      </c>
      <c r="I302" s="129">
        <v>5.22</v>
      </c>
      <c r="J302" s="129">
        <f t="shared" si="19"/>
        <v>68.27</v>
      </c>
      <c r="K302" s="129">
        <f t="shared" si="21"/>
        <v>25.704684803933599</v>
      </c>
      <c r="L302" s="130">
        <f t="shared" si="20"/>
        <v>93.974684803933599</v>
      </c>
      <c r="M302" s="130">
        <f t="shared" si="22"/>
        <v>15.287564115515554</v>
      </c>
      <c r="N302" s="130">
        <v>1</v>
      </c>
      <c r="O302" s="130">
        <v>0</v>
      </c>
    </row>
    <row r="303" spans="1:15" ht="17" x14ac:dyDescent="0.2">
      <c r="A303" s="126">
        <v>173</v>
      </c>
      <c r="B303" s="127" t="s">
        <v>34</v>
      </c>
      <c r="C303" s="128">
        <v>11</v>
      </c>
      <c r="D303" s="128" t="s">
        <v>23</v>
      </c>
      <c r="E303" s="128">
        <v>1115</v>
      </c>
      <c r="F303" s="128">
        <v>55.12</v>
      </c>
      <c r="G303" s="128">
        <f>4.39+1.42</f>
        <v>5.81</v>
      </c>
      <c r="H303" s="128">
        <v>2.62</v>
      </c>
      <c r="I303" s="129">
        <v>5.76</v>
      </c>
      <c r="J303" s="129">
        <f t="shared" si="19"/>
        <v>69.31</v>
      </c>
      <c r="K303" s="129">
        <f t="shared" si="21"/>
        <v>26.096260491586904</v>
      </c>
      <c r="L303" s="130">
        <f t="shared" si="20"/>
        <v>95.406260491586906</v>
      </c>
      <c r="M303" s="130">
        <f t="shared" si="22"/>
        <v>15.520449228744445</v>
      </c>
      <c r="N303" s="130">
        <v>1</v>
      </c>
      <c r="O303" s="130">
        <v>0</v>
      </c>
    </row>
    <row r="304" spans="1:15" ht="17" x14ac:dyDescent="0.2">
      <c r="A304" s="126">
        <v>174</v>
      </c>
      <c r="B304" s="127" t="s">
        <v>34</v>
      </c>
      <c r="C304" s="128">
        <v>11</v>
      </c>
      <c r="D304" s="128" t="s">
        <v>23</v>
      </c>
      <c r="E304" s="128">
        <v>1116</v>
      </c>
      <c r="F304" s="128">
        <v>57.16</v>
      </c>
      <c r="G304" s="128">
        <f>4.18+1.38</f>
        <v>5.56</v>
      </c>
      <c r="H304" s="128">
        <v>2.62</v>
      </c>
      <c r="I304" s="129">
        <v>5.64</v>
      </c>
      <c r="J304" s="129">
        <f t="shared" si="19"/>
        <v>70.98</v>
      </c>
      <c r="K304" s="129">
        <f t="shared" si="21"/>
        <v>26.725040682337877</v>
      </c>
      <c r="L304" s="130">
        <f t="shared" si="20"/>
        <v>97.705040682337881</v>
      </c>
      <c r="M304" s="130">
        <f t="shared" si="22"/>
        <v>15.894408977871601</v>
      </c>
      <c r="N304" s="130">
        <v>1</v>
      </c>
      <c r="O304" s="130">
        <v>0</v>
      </c>
    </row>
    <row r="305" spans="1:15" ht="17" x14ac:dyDescent="0.2">
      <c r="A305" s="126">
        <v>175</v>
      </c>
      <c r="B305" s="127" t="s">
        <v>34</v>
      </c>
      <c r="C305" s="128">
        <v>12</v>
      </c>
      <c r="D305" s="128" t="s">
        <v>23</v>
      </c>
      <c r="E305" s="128">
        <v>1201</v>
      </c>
      <c r="F305" s="128">
        <v>57.14</v>
      </c>
      <c r="G305" s="128">
        <f>5.01+1.38</f>
        <v>6.39</v>
      </c>
      <c r="H305" s="128">
        <v>2.62</v>
      </c>
      <c r="I305" s="129">
        <v>5.69</v>
      </c>
      <c r="J305" s="129">
        <f t="shared" si="19"/>
        <v>71.84</v>
      </c>
      <c r="K305" s="129">
        <f t="shared" si="21"/>
        <v>27.048843654820416</v>
      </c>
      <c r="L305" s="130">
        <f t="shared" si="20"/>
        <v>98.88884365482042</v>
      </c>
      <c r="M305" s="130">
        <f t="shared" si="22"/>
        <v>16.086987052272413</v>
      </c>
      <c r="N305" s="130">
        <v>1</v>
      </c>
      <c r="O305" s="130">
        <v>0</v>
      </c>
    </row>
    <row r="306" spans="1:15" ht="17" x14ac:dyDescent="0.2">
      <c r="A306" s="126">
        <v>176</v>
      </c>
      <c r="B306" s="127" t="s">
        <v>34</v>
      </c>
      <c r="C306" s="128">
        <v>12</v>
      </c>
      <c r="D306" s="128" t="s">
        <v>23</v>
      </c>
      <c r="E306" s="128">
        <v>1202</v>
      </c>
      <c r="F306" s="128">
        <v>55.17</v>
      </c>
      <c r="G306" s="128">
        <f>5.15+1.42</f>
        <v>6.57</v>
      </c>
      <c r="H306" s="128">
        <v>2.62</v>
      </c>
      <c r="I306" s="129">
        <v>5.84</v>
      </c>
      <c r="J306" s="129">
        <f t="shared" si="19"/>
        <v>70.2</v>
      </c>
      <c r="K306" s="129">
        <f t="shared" si="21"/>
        <v>26.431358916597901</v>
      </c>
      <c r="L306" s="130">
        <f t="shared" si="20"/>
        <v>96.631358916597904</v>
      </c>
      <c r="M306" s="130">
        <f t="shared" si="22"/>
        <v>15.719745142949934</v>
      </c>
      <c r="N306" s="130">
        <v>1</v>
      </c>
      <c r="O306" s="130">
        <v>0</v>
      </c>
    </row>
    <row r="307" spans="1:15" ht="17" x14ac:dyDescent="0.2">
      <c r="A307" s="126">
        <v>177</v>
      </c>
      <c r="B307" s="127" t="s">
        <v>34</v>
      </c>
      <c r="C307" s="128">
        <v>12</v>
      </c>
      <c r="D307" s="128" t="s">
        <v>23</v>
      </c>
      <c r="E307" s="128">
        <v>1203</v>
      </c>
      <c r="F307" s="128">
        <v>57.14</v>
      </c>
      <c r="G307" s="128">
        <f>5.01+1.38</f>
        <v>6.39</v>
      </c>
      <c r="H307" s="128">
        <v>2.62</v>
      </c>
      <c r="I307" s="129">
        <v>5.69</v>
      </c>
      <c r="J307" s="129">
        <f t="shared" si="19"/>
        <v>71.84</v>
      </c>
      <c r="K307" s="129">
        <f t="shared" si="21"/>
        <v>27.048843654820416</v>
      </c>
      <c r="L307" s="130">
        <f t="shared" si="20"/>
        <v>98.88884365482042</v>
      </c>
      <c r="M307" s="130">
        <f t="shared" si="22"/>
        <v>16.086987052272413</v>
      </c>
      <c r="N307" s="130">
        <v>1</v>
      </c>
      <c r="O307" s="130">
        <v>0</v>
      </c>
    </row>
    <row r="308" spans="1:15" ht="17" x14ac:dyDescent="0.2">
      <c r="A308" s="126">
        <v>178</v>
      </c>
      <c r="B308" s="127" t="s">
        <v>34</v>
      </c>
      <c r="C308" s="128">
        <v>12</v>
      </c>
      <c r="D308" s="128" t="s">
        <v>23</v>
      </c>
      <c r="E308" s="128">
        <v>1204</v>
      </c>
      <c r="F308" s="128">
        <v>55.17</v>
      </c>
      <c r="G308" s="128">
        <f>5.16+1.42</f>
        <v>6.58</v>
      </c>
      <c r="H308" s="128">
        <v>2.62</v>
      </c>
      <c r="I308" s="129">
        <v>5.25</v>
      </c>
      <c r="J308" s="129">
        <f t="shared" si="19"/>
        <v>69.62</v>
      </c>
      <c r="K308" s="129">
        <f t="shared" si="21"/>
        <v>26.212980167714328</v>
      </c>
      <c r="L308" s="130">
        <f t="shared" si="20"/>
        <v>95.832980167714339</v>
      </c>
      <c r="M308" s="130">
        <f t="shared" si="22"/>
        <v>15.589866906726131</v>
      </c>
      <c r="N308" s="130">
        <v>1</v>
      </c>
      <c r="O308" s="130">
        <v>0</v>
      </c>
    </row>
    <row r="309" spans="1:15" ht="17" x14ac:dyDescent="0.2">
      <c r="A309" s="126">
        <v>179</v>
      </c>
      <c r="B309" s="127" t="s">
        <v>34</v>
      </c>
      <c r="C309" s="128">
        <v>12</v>
      </c>
      <c r="D309" s="128" t="s">
        <v>23</v>
      </c>
      <c r="E309" s="128">
        <v>1205</v>
      </c>
      <c r="F309" s="128">
        <v>57.14</v>
      </c>
      <c r="G309" s="128">
        <f>5.01+1.38</f>
        <v>6.39</v>
      </c>
      <c r="H309" s="128">
        <v>2.62</v>
      </c>
      <c r="I309" s="129">
        <v>5.21</v>
      </c>
      <c r="J309" s="129">
        <f t="shared" si="19"/>
        <v>71.36</v>
      </c>
      <c r="K309" s="129">
        <f t="shared" si="21"/>
        <v>26.868116414365044</v>
      </c>
      <c r="L309" s="130">
        <f t="shared" si="20"/>
        <v>98.228116414365047</v>
      </c>
      <c r="M309" s="130">
        <f t="shared" si="22"/>
        <v>15.97950161539754</v>
      </c>
      <c r="N309" s="130">
        <v>1</v>
      </c>
      <c r="O309" s="130">
        <v>0</v>
      </c>
    </row>
    <row r="310" spans="1:15" ht="17" x14ac:dyDescent="0.2">
      <c r="A310" s="126">
        <v>180</v>
      </c>
      <c r="B310" s="127" t="s">
        <v>34</v>
      </c>
      <c r="C310" s="128">
        <v>12</v>
      </c>
      <c r="D310" s="128" t="s">
        <v>23</v>
      </c>
      <c r="E310" s="128">
        <v>1206</v>
      </c>
      <c r="F310" s="128">
        <v>55.17</v>
      </c>
      <c r="G310" s="128">
        <f>5.15+1.42</f>
        <v>6.57</v>
      </c>
      <c r="H310" s="128">
        <v>2.62</v>
      </c>
      <c r="I310" s="129">
        <v>5.84</v>
      </c>
      <c r="J310" s="129">
        <f t="shared" si="19"/>
        <v>70.2</v>
      </c>
      <c r="K310" s="129">
        <f t="shared" si="21"/>
        <v>26.431358916597901</v>
      </c>
      <c r="L310" s="130">
        <f t="shared" si="20"/>
        <v>96.631358916597904</v>
      </c>
      <c r="M310" s="130">
        <f t="shared" si="22"/>
        <v>15.719745142949934</v>
      </c>
      <c r="N310" s="130">
        <v>1</v>
      </c>
      <c r="O310" s="130">
        <v>0</v>
      </c>
    </row>
    <row r="311" spans="1:15" ht="17" x14ac:dyDescent="0.2">
      <c r="A311" s="126">
        <v>181</v>
      </c>
      <c r="B311" s="127" t="s">
        <v>34</v>
      </c>
      <c r="C311" s="128">
        <v>12</v>
      </c>
      <c r="D311" s="128" t="s">
        <v>23</v>
      </c>
      <c r="E311" s="128">
        <v>1207</v>
      </c>
      <c r="F311" s="128">
        <v>57.14</v>
      </c>
      <c r="G311" s="128">
        <f>5.01+1.38</f>
        <v>6.39</v>
      </c>
      <c r="H311" s="128">
        <v>2.62</v>
      </c>
      <c r="I311" s="129">
        <v>5.68</v>
      </c>
      <c r="J311" s="129">
        <f t="shared" si="19"/>
        <v>71.830000000000013</v>
      </c>
      <c r="K311" s="129">
        <f t="shared" si="21"/>
        <v>27.045078503977599</v>
      </c>
      <c r="L311" s="130">
        <f t="shared" si="20"/>
        <v>98.875078503977619</v>
      </c>
      <c r="M311" s="130">
        <f t="shared" si="22"/>
        <v>16.084747772337519</v>
      </c>
      <c r="N311" s="130">
        <v>1</v>
      </c>
      <c r="O311" s="130">
        <v>0</v>
      </c>
    </row>
    <row r="312" spans="1:15" ht="17" x14ac:dyDescent="0.2">
      <c r="A312" s="126">
        <v>182</v>
      </c>
      <c r="B312" s="127" t="s">
        <v>34</v>
      </c>
      <c r="C312" s="128">
        <v>12</v>
      </c>
      <c r="D312" s="128" t="s">
        <v>23</v>
      </c>
      <c r="E312" s="128">
        <v>1208</v>
      </c>
      <c r="F312" s="128">
        <v>55.17</v>
      </c>
      <c r="G312" s="128">
        <f>5.16+1.42</f>
        <v>6.58</v>
      </c>
      <c r="H312" s="128">
        <v>2.62</v>
      </c>
      <c r="I312" s="129">
        <v>5.84</v>
      </c>
      <c r="J312" s="129">
        <f t="shared" si="19"/>
        <v>70.210000000000008</v>
      </c>
      <c r="K312" s="129">
        <f t="shared" si="21"/>
        <v>26.435124067440722</v>
      </c>
      <c r="L312" s="130">
        <f t="shared" si="20"/>
        <v>96.645124067440733</v>
      </c>
      <c r="M312" s="130">
        <f t="shared" si="22"/>
        <v>15.721984422884828</v>
      </c>
      <c r="N312" s="130">
        <v>1</v>
      </c>
      <c r="O312" s="130">
        <v>0</v>
      </c>
    </row>
    <row r="313" spans="1:15" ht="17" x14ac:dyDescent="0.2">
      <c r="A313" s="126">
        <v>183</v>
      </c>
      <c r="B313" s="127" t="s">
        <v>34</v>
      </c>
      <c r="C313" s="128">
        <v>12</v>
      </c>
      <c r="D313" s="128" t="s">
        <v>23</v>
      </c>
      <c r="E313" s="128">
        <v>1209</v>
      </c>
      <c r="F313" s="128">
        <v>55.12</v>
      </c>
      <c r="G313" s="128">
        <f>4.39+1.42</f>
        <v>5.81</v>
      </c>
      <c r="H313" s="128">
        <v>2.62</v>
      </c>
      <c r="I313" s="129">
        <v>5.77</v>
      </c>
      <c r="J313" s="129">
        <f t="shared" si="19"/>
        <v>69.319999999999993</v>
      </c>
      <c r="K313" s="129">
        <f t="shared" si="21"/>
        <v>26.100025642429717</v>
      </c>
      <c r="L313" s="130">
        <f t="shared" si="20"/>
        <v>95.420025642429707</v>
      </c>
      <c r="M313" s="130">
        <f t="shared" si="22"/>
        <v>15.522688508679334</v>
      </c>
      <c r="N313" s="130">
        <v>1</v>
      </c>
      <c r="O313" s="130">
        <v>0</v>
      </c>
    </row>
    <row r="314" spans="1:15" ht="17" x14ac:dyDescent="0.2">
      <c r="A314" s="126">
        <v>184</v>
      </c>
      <c r="B314" s="127" t="s">
        <v>34</v>
      </c>
      <c r="C314" s="128">
        <v>12</v>
      </c>
      <c r="D314" s="128" t="s">
        <v>23</v>
      </c>
      <c r="E314" s="128">
        <v>1210</v>
      </c>
      <c r="F314" s="128">
        <v>53.91</v>
      </c>
      <c r="G314" s="128">
        <f>5.15+1.38</f>
        <v>6.53</v>
      </c>
      <c r="H314" s="128">
        <v>2.62</v>
      </c>
      <c r="I314" s="129">
        <v>5.54</v>
      </c>
      <c r="J314" s="129">
        <f t="shared" si="19"/>
        <v>68.599999999999994</v>
      </c>
      <c r="K314" s="129">
        <f t="shared" si="21"/>
        <v>25.828934781746661</v>
      </c>
      <c r="L314" s="130">
        <f t="shared" si="20"/>
        <v>94.428934781746648</v>
      </c>
      <c r="M314" s="130">
        <f t="shared" si="22"/>
        <v>15.361460353367027</v>
      </c>
      <c r="N314" s="130">
        <v>1</v>
      </c>
      <c r="O314" s="130">
        <v>0</v>
      </c>
    </row>
    <row r="315" spans="1:15" ht="17" x14ac:dyDescent="0.2">
      <c r="A315" s="126">
        <v>185</v>
      </c>
      <c r="B315" s="127" t="s">
        <v>34</v>
      </c>
      <c r="C315" s="128">
        <v>12</v>
      </c>
      <c r="D315" s="128" t="s">
        <v>23</v>
      </c>
      <c r="E315" s="128">
        <v>1211</v>
      </c>
      <c r="F315" s="128">
        <v>55.12</v>
      </c>
      <c r="G315" s="128">
        <f>4.39+1.42</f>
        <v>5.81</v>
      </c>
      <c r="H315" s="128">
        <v>2.62</v>
      </c>
      <c r="I315" s="129">
        <v>5.77</v>
      </c>
      <c r="J315" s="129">
        <f t="shared" si="19"/>
        <v>69.319999999999993</v>
      </c>
      <c r="K315" s="129">
        <f t="shared" si="21"/>
        <v>26.100025642429717</v>
      </c>
      <c r="L315" s="130">
        <f t="shared" si="20"/>
        <v>95.420025642429707</v>
      </c>
      <c r="M315" s="130">
        <f t="shared" si="22"/>
        <v>15.522688508679334</v>
      </c>
      <c r="N315" s="130">
        <v>1</v>
      </c>
      <c r="O315" s="130">
        <v>0</v>
      </c>
    </row>
    <row r="316" spans="1:15" ht="17" x14ac:dyDescent="0.2">
      <c r="A316" s="126">
        <v>186</v>
      </c>
      <c r="B316" s="127" t="s">
        <v>34</v>
      </c>
      <c r="C316" s="128">
        <v>12</v>
      </c>
      <c r="D316" s="128" t="s">
        <v>23</v>
      </c>
      <c r="E316" s="128">
        <v>1212</v>
      </c>
      <c r="F316" s="128">
        <v>57.16</v>
      </c>
      <c r="G316" s="128">
        <f>4.18+1.37</f>
        <v>5.55</v>
      </c>
      <c r="H316" s="128">
        <v>2.62</v>
      </c>
      <c r="I316" s="129">
        <v>5.18</v>
      </c>
      <c r="J316" s="129">
        <f t="shared" si="19"/>
        <v>70.509999999999991</v>
      </c>
      <c r="K316" s="129">
        <f t="shared" si="21"/>
        <v>26.548078592725322</v>
      </c>
      <c r="L316" s="130">
        <f t="shared" si="20"/>
        <v>97.058078592725309</v>
      </c>
      <c r="M316" s="130">
        <f t="shared" si="22"/>
        <v>15.789162820931619</v>
      </c>
      <c r="N316" s="130">
        <v>1</v>
      </c>
      <c r="O316" s="130">
        <v>0</v>
      </c>
    </row>
    <row r="317" spans="1:15" ht="17" x14ac:dyDescent="0.2">
      <c r="A317" s="126">
        <v>187</v>
      </c>
      <c r="B317" s="127" t="s">
        <v>34</v>
      </c>
      <c r="C317" s="128">
        <v>12</v>
      </c>
      <c r="D317" s="128" t="s">
        <v>23</v>
      </c>
      <c r="E317" s="128">
        <v>1213</v>
      </c>
      <c r="F317" s="128">
        <v>55.12</v>
      </c>
      <c r="G317" s="128">
        <f>4.39+1.42</f>
        <v>5.81</v>
      </c>
      <c r="H317" s="128">
        <v>2.62</v>
      </c>
      <c r="I317" s="129">
        <v>5.21</v>
      </c>
      <c r="J317" s="129">
        <f t="shared" si="19"/>
        <v>68.759999999999991</v>
      </c>
      <c r="K317" s="129">
        <f t="shared" si="21"/>
        <v>25.889177195231785</v>
      </c>
      <c r="L317" s="130">
        <f t="shared" si="20"/>
        <v>94.649177195231772</v>
      </c>
      <c r="M317" s="130">
        <f t="shared" si="22"/>
        <v>15.397288832325318</v>
      </c>
      <c r="N317" s="130">
        <v>1</v>
      </c>
      <c r="O317" s="130">
        <v>0</v>
      </c>
    </row>
    <row r="318" spans="1:15" ht="17" x14ac:dyDescent="0.2">
      <c r="A318" s="126">
        <v>188</v>
      </c>
      <c r="B318" s="127" t="s">
        <v>34</v>
      </c>
      <c r="C318" s="128">
        <v>12</v>
      </c>
      <c r="D318" s="128" t="s">
        <v>23</v>
      </c>
      <c r="E318" s="128">
        <v>1214</v>
      </c>
      <c r="F318" s="128">
        <v>53.9</v>
      </c>
      <c r="G318" s="128">
        <f>5.15+1.38</f>
        <v>6.53</v>
      </c>
      <c r="H318" s="128">
        <v>2.62</v>
      </c>
      <c r="I318" s="129">
        <v>5.22</v>
      </c>
      <c r="J318" s="129">
        <f t="shared" si="19"/>
        <v>68.27</v>
      </c>
      <c r="K318" s="129">
        <f t="shared" si="21"/>
        <v>25.704684803933599</v>
      </c>
      <c r="L318" s="130">
        <f t="shared" si="20"/>
        <v>93.974684803933599</v>
      </c>
      <c r="M318" s="130">
        <f t="shared" si="22"/>
        <v>15.287564115515554</v>
      </c>
      <c r="N318" s="130">
        <v>1</v>
      </c>
      <c r="O318" s="130">
        <v>0</v>
      </c>
    </row>
    <row r="319" spans="1:15" ht="17" x14ac:dyDescent="0.2">
      <c r="A319" s="126">
        <v>189</v>
      </c>
      <c r="B319" s="127" t="s">
        <v>34</v>
      </c>
      <c r="C319" s="128">
        <v>12</v>
      </c>
      <c r="D319" s="128" t="s">
        <v>23</v>
      </c>
      <c r="E319" s="128">
        <v>1215</v>
      </c>
      <c r="F319" s="128">
        <v>55.12</v>
      </c>
      <c r="G319" s="128">
        <f>4.39+1.42</f>
        <v>5.81</v>
      </c>
      <c r="H319" s="128">
        <v>2.62</v>
      </c>
      <c r="I319" s="129">
        <v>5.76</v>
      </c>
      <c r="J319" s="129">
        <f t="shared" si="19"/>
        <v>69.31</v>
      </c>
      <c r="K319" s="129">
        <f t="shared" si="21"/>
        <v>26.096260491586904</v>
      </c>
      <c r="L319" s="130">
        <f t="shared" si="20"/>
        <v>95.406260491586906</v>
      </c>
      <c r="M319" s="130">
        <f t="shared" si="22"/>
        <v>15.520449228744445</v>
      </c>
      <c r="N319" s="130">
        <v>1</v>
      </c>
      <c r="O319" s="130">
        <v>0</v>
      </c>
    </row>
    <row r="320" spans="1:15" ht="17" x14ac:dyDescent="0.2">
      <c r="A320" s="126">
        <v>190</v>
      </c>
      <c r="B320" s="127" t="s">
        <v>34</v>
      </c>
      <c r="C320" s="128">
        <v>12</v>
      </c>
      <c r="D320" s="128" t="s">
        <v>23</v>
      </c>
      <c r="E320" s="128">
        <v>1216</v>
      </c>
      <c r="F320" s="128">
        <v>57.16</v>
      </c>
      <c r="G320" s="128">
        <f>4.18+1.38</f>
        <v>5.56</v>
      </c>
      <c r="H320" s="128">
        <v>2.62</v>
      </c>
      <c r="I320" s="129">
        <v>5.64</v>
      </c>
      <c r="J320" s="129">
        <f t="shared" si="19"/>
        <v>70.98</v>
      </c>
      <c r="K320" s="129">
        <f t="shared" si="21"/>
        <v>26.725040682337877</v>
      </c>
      <c r="L320" s="130">
        <f t="shared" si="20"/>
        <v>97.705040682337881</v>
      </c>
      <c r="M320" s="130">
        <f t="shared" si="22"/>
        <v>15.894408977871601</v>
      </c>
      <c r="N320" s="130">
        <v>1</v>
      </c>
      <c r="O320" s="130">
        <v>0</v>
      </c>
    </row>
    <row r="321" spans="1:15" ht="17" x14ac:dyDescent="0.2">
      <c r="A321" s="126">
        <v>191</v>
      </c>
      <c r="B321" s="127" t="s">
        <v>34</v>
      </c>
      <c r="C321" s="128">
        <v>13</v>
      </c>
      <c r="D321" s="128" t="s">
        <v>23</v>
      </c>
      <c r="E321" s="128">
        <v>1301</v>
      </c>
      <c r="F321" s="128">
        <v>57.14</v>
      </c>
      <c r="G321" s="128">
        <f>5.01+1.38</f>
        <v>6.39</v>
      </c>
      <c r="H321" s="128">
        <v>2.62</v>
      </c>
      <c r="I321" s="129">
        <v>5.69</v>
      </c>
      <c r="J321" s="129">
        <f t="shared" si="19"/>
        <v>71.84</v>
      </c>
      <c r="K321" s="129">
        <f t="shared" si="21"/>
        <v>27.048843654820416</v>
      </c>
      <c r="L321" s="130">
        <f t="shared" si="20"/>
        <v>98.88884365482042</v>
      </c>
      <c r="M321" s="130">
        <f t="shared" si="22"/>
        <v>16.086987052272413</v>
      </c>
      <c r="N321" s="130">
        <v>1</v>
      </c>
      <c r="O321" s="130">
        <v>0</v>
      </c>
    </row>
    <row r="322" spans="1:15" ht="17" x14ac:dyDescent="0.2">
      <c r="A322" s="126">
        <v>192</v>
      </c>
      <c r="B322" s="127" t="s">
        <v>34</v>
      </c>
      <c r="C322" s="128">
        <v>13</v>
      </c>
      <c r="D322" s="128" t="s">
        <v>23</v>
      </c>
      <c r="E322" s="128">
        <v>1302</v>
      </c>
      <c r="F322" s="128">
        <v>55.17</v>
      </c>
      <c r="G322" s="128">
        <f>5.15+1.42</f>
        <v>6.57</v>
      </c>
      <c r="H322" s="128">
        <v>2.62</v>
      </c>
      <c r="I322" s="129">
        <v>5.84</v>
      </c>
      <c r="J322" s="129">
        <f t="shared" ref="J322:J385" si="23">F322+G322+H322+I322</f>
        <v>70.2</v>
      </c>
      <c r="K322" s="129">
        <f t="shared" si="21"/>
        <v>26.431358916597901</v>
      </c>
      <c r="L322" s="130">
        <f t="shared" ref="L322:L385" si="24">J322+K322</f>
        <v>96.631358916597904</v>
      </c>
      <c r="M322" s="130">
        <f t="shared" si="22"/>
        <v>15.719745142949934</v>
      </c>
      <c r="N322" s="130">
        <v>1</v>
      </c>
      <c r="O322" s="130">
        <v>0</v>
      </c>
    </row>
    <row r="323" spans="1:15" ht="17" x14ac:dyDescent="0.2">
      <c r="A323" s="126">
        <v>193</v>
      </c>
      <c r="B323" s="127" t="s">
        <v>34</v>
      </c>
      <c r="C323" s="128">
        <v>13</v>
      </c>
      <c r="D323" s="128" t="s">
        <v>23</v>
      </c>
      <c r="E323" s="128">
        <v>1303</v>
      </c>
      <c r="F323" s="128">
        <v>57.14</v>
      </c>
      <c r="G323" s="128">
        <f>5.01+1.38</f>
        <v>6.39</v>
      </c>
      <c r="H323" s="128">
        <v>2.62</v>
      </c>
      <c r="I323" s="129">
        <v>5.69</v>
      </c>
      <c r="J323" s="129">
        <f t="shared" si="23"/>
        <v>71.84</v>
      </c>
      <c r="K323" s="129">
        <f t="shared" si="21"/>
        <v>27.048843654820416</v>
      </c>
      <c r="L323" s="130">
        <f t="shared" si="24"/>
        <v>98.88884365482042</v>
      </c>
      <c r="M323" s="130">
        <f t="shared" si="22"/>
        <v>16.086987052272413</v>
      </c>
      <c r="N323" s="130">
        <v>1</v>
      </c>
      <c r="O323" s="130">
        <v>0</v>
      </c>
    </row>
    <row r="324" spans="1:15" ht="17" x14ac:dyDescent="0.2">
      <c r="A324" s="126">
        <v>194</v>
      </c>
      <c r="B324" s="127" t="s">
        <v>34</v>
      </c>
      <c r="C324" s="128">
        <v>13</v>
      </c>
      <c r="D324" s="128" t="s">
        <v>23</v>
      </c>
      <c r="E324" s="128">
        <v>1304</v>
      </c>
      <c r="F324" s="128">
        <v>55.17</v>
      </c>
      <c r="G324" s="128">
        <f>5.16+1.42</f>
        <v>6.58</v>
      </c>
      <c r="H324" s="128">
        <v>2.62</v>
      </c>
      <c r="I324" s="129">
        <v>5.25</v>
      </c>
      <c r="J324" s="129">
        <f t="shared" si="23"/>
        <v>69.62</v>
      </c>
      <c r="K324" s="129">
        <f t="shared" ref="K324:K387" si="25">J324/J$433*7975.96</f>
        <v>26.212980167714328</v>
      </c>
      <c r="L324" s="130">
        <f t="shared" si="24"/>
        <v>95.832980167714339</v>
      </c>
      <c r="M324" s="130">
        <f t="shared" ref="M324:M387" si="26">J324/J$433*4743.61</f>
        <v>15.589866906726131</v>
      </c>
      <c r="N324" s="130">
        <v>1</v>
      </c>
      <c r="O324" s="130">
        <v>0</v>
      </c>
    </row>
    <row r="325" spans="1:15" ht="17" x14ac:dyDescent="0.2">
      <c r="A325" s="126">
        <v>195</v>
      </c>
      <c r="B325" s="127" t="s">
        <v>34</v>
      </c>
      <c r="C325" s="128">
        <v>13</v>
      </c>
      <c r="D325" s="128" t="s">
        <v>23</v>
      </c>
      <c r="E325" s="128">
        <v>1305</v>
      </c>
      <c r="F325" s="128">
        <v>57.14</v>
      </c>
      <c r="G325" s="128">
        <f>5.01+1.38</f>
        <v>6.39</v>
      </c>
      <c r="H325" s="128">
        <v>2.62</v>
      </c>
      <c r="I325" s="129">
        <v>5.21</v>
      </c>
      <c r="J325" s="129">
        <f t="shared" si="23"/>
        <v>71.36</v>
      </c>
      <c r="K325" s="129">
        <f t="shared" si="25"/>
        <v>26.868116414365044</v>
      </c>
      <c r="L325" s="130">
        <f t="shared" si="24"/>
        <v>98.228116414365047</v>
      </c>
      <c r="M325" s="130">
        <f t="shared" si="26"/>
        <v>15.97950161539754</v>
      </c>
      <c r="N325" s="130">
        <v>1</v>
      </c>
      <c r="O325" s="130">
        <v>0</v>
      </c>
    </row>
    <row r="326" spans="1:15" ht="17" x14ac:dyDescent="0.2">
      <c r="A326" s="126">
        <v>196</v>
      </c>
      <c r="B326" s="127" t="s">
        <v>34</v>
      </c>
      <c r="C326" s="128">
        <v>13</v>
      </c>
      <c r="D326" s="128" t="s">
        <v>23</v>
      </c>
      <c r="E326" s="128">
        <v>1306</v>
      </c>
      <c r="F326" s="128">
        <v>55.17</v>
      </c>
      <c r="G326" s="128">
        <f>5.15+1.42</f>
        <v>6.57</v>
      </c>
      <c r="H326" s="128">
        <v>2.62</v>
      </c>
      <c r="I326" s="129">
        <v>5.84</v>
      </c>
      <c r="J326" s="129">
        <f t="shared" si="23"/>
        <v>70.2</v>
      </c>
      <c r="K326" s="129">
        <f t="shared" si="25"/>
        <v>26.431358916597901</v>
      </c>
      <c r="L326" s="130">
        <f t="shared" si="24"/>
        <v>96.631358916597904</v>
      </c>
      <c r="M326" s="130">
        <f t="shared" si="26"/>
        <v>15.719745142949934</v>
      </c>
      <c r="N326" s="130">
        <v>1</v>
      </c>
      <c r="O326" s="130">
        <v>0</v>
      </c>
    </row>
    <row r="327" spans="1:15" ht="17" x14ac:dyDescent="0.2">
      <c r="A327" s="126">
        <v>197</v>
      </c>
      <c r="B327" s="127" t="s">
        <v>34</v>
      </c>
      <c r="C327" s="128">
        <v>13</v>
      </c>
      <c r="D327" s="128" t="s">
        <v>23</v>
      </c>
      <c r="E327" s="128">
        <v>1307</v>
      </c>
      <c r="F327" s="128">
        <v>57.14</v>
      </c>
      <c r="G327" s="128">
        <f>5.01+1.38</f>
        <v>6.39</v>
      </c>
      <c r="H327" s="128">
        <v>2.62</v>
      </c>
      <c r="I327" s="129">
        <v>5.68</v>
      </c>
      <c r="J327" s="129">
        <f t="shared" si="23"/>
        <v>71.830000000000013</v>
      </c>
      <c r="K327" s="129">
        <f t="shared" si="25"/>
        <v>27.045078503977599</v>
      </c>
      <c r="L327" s="130">
        <f t="shared" si="24"/>
        <v>98.875078503977619</v>
      </c>
      <c r="M327" s="130">
        <f t="shared" si="26"/>
        <v>16.084747772337519</v>
      </c>
      <c r="N327" s="130">
        <v>1</v>
      </c>
      <c r="O327" s="130">
        <v>0</v>
      </c>
    </row>
    <row r="328" spans="1:15" ht="17" x14ac:dyDescent="0.2">
      <c r="A328" s="126">
        <v>198</v>
      </c>
      <c r="B328" s="127" t="s">
        <v>34</v>
      </c>
      <c r="C328" s="128">
        <v>13</v>
      </c>
      <c r="D328" s="128" t="s">
        <v>23</v>
      </c>
      <c r="E328" s="128">
        <v>1308</v>
      </c>
      <c r="F328" s="128">
        <v>55.17</v>
      </c>
      <c r="G328" s="128">
        <f>5.16+1.42</f>
        <v>6.58</v>
      </c>
      <c r="H328" s="128">
        <v>2.62</v>
      </c>
      <c r="I328" s="129">
        <v>5.84</v>
      </c>
      <c r="J328" s="129">
        <f t="shared" si="23"/>
        <v>70.210000000000008</v>
      </c>
      <c r="K328" s="129">
        <f t="shared" si="25"/>
        <v>26.435124067440722</v>
      </c>
      <c r="L328" s="130">
        <f t="shared" si="24"/>
        <v>96.645124067440733</v>
      </c>
      <c r="M328" s="130">
        <f t="shared" si="26"/>
        <v>15.721984422884828</v>
      </c>
      <c r="N328" s="130">
        <v>1</v>
      </c>
      <c r="O328" s="130">
        <v>0</v>
      </c>
    </row>
    <row r="329" spans="1:15" ht="17" x14ac:dyDescent="0.2">
      <c r="A329" s="126">
        <v>199</v>
      </c>
      <c r="B329" s="127" t="s">
        <v>34</v>
      </c>
      <c r="C329" s="128">
        <v>13</v>
      </c>
      <c r="D329" s="128" t="s">
        <v>23</v>
      </c>
      <c r="E329" s="128">
        <v>1309</v>
      </c>
      <c r="F329" s="128">
        <v>55.12</v>
      </c>
      <c r="G329" s="128">
        <f>4.39+1.42</f>
        <v>5.81</v>
      </c>
      <c r="H329" s="128">
        <v>2.62</v>
      </c>
      <c r="I329" s="129">
        <v>5.77</v>
      </c>
      <c r="J329" s="129">
        <f t="shared" si="23"/>
        <v>69.319999999999993</v>
      </c>
      <c r="K329" s="129">
        <f t="shared" si="25"/>
        <v>26.100025642429717</v>
      </c>
      <c r="L329" s="130">
        <f t="shared" si="24"/>
        <v>95.420025642429707</v>
      </c>
      <c r="M329" s="130">
        <f t="shared" si="26"/>
        <v>15.522688508679334</v>
      </c>
      <c r="N329" s="130">
        <v>1</v>
      </c>
      <c r="O329" s="130">
        <v>0</v>
      </c>
    </row>
    <row r="330" spans="1:15" ht="17" x14ac:dyDescent="0.2">
      <c r="A330" s="126">
        <v>200</v>
      </c>
      <c r="B330" s="127" t="s">
        <v>34</v>
      </c>
      <c r="C330" s="128">
        <v>13</v>
      </c>
      <c r="D330" s="128" t="s">
        <v>23</v>
      </c>
      <c r="E330" s="128">
        <v>1310</v>
      </c>
      <c r="F330" s="128">
        <v>53.91</v>
      </c>
      <c r="G330" s="128">
        <f>5.15+1.38</f>
        <v>6.53</v>
      </c>
      <c r="H330" s="128">
        <v>2.62</v>
      </c>
      <c r="I330" s="129">
        <v>5.54</v>
      </c>
      <c r="J330" s="129">
        <f t="shared" si="23"/>
        <v>68.599999999999994</v>
      </c>
      <c r="K330" s="129">
        <f t="shared" si="25"/>
        <v>25.828934781746661</v>
      </c>
      <c r="L330" s="130">
        <f t="shared" si="24"/>
        <v>94.428934781746648</v>
      </c>
      <c r="M330" s="130">
        <f t="shared" si="26"/>
        <v>15.361460353367027</v>
      </c>
      <c r="N330" s="130">
        <v>1</v>
      </c>
      <c r="O330" s="130">
        <v>0</v>
      </c>
    </row>
    <row r="331" spans="1:15" ht="17" x14ac:dyDescent="0.2">
      <c r="A331" s="126">
        <v>201</v>
      </c>
      <c r="B331" s="127" t="s">
        <v>34</v>
      </c>
      <c r="C331" s="128">
        <v>13</v>
      </c>
      <c r="D331" s="128" t="s">
        <v>23</v>
      </c>
      <c r="E331" s="128">
        <v>1311</v>
      </c>
      <c r="F331" s="128">
        <v>55.12</v>
      </c>
      <c r="G331" s="128">
        <f>4.39+1.42</f>
        <v>5.81</v>
      </c>
      <c r="H331" s="128">
        <v>2.62</v>
      </c>
      <c r="I331" s="129">
        <v>5.77</v>
      </c>
      <c r="J331" s="129">
        <f t="shared" si="23"/>
        <v>69.319999999999993</v>
      </c>
      <c r="K331" s="129">
        <f t="shared" si="25"/>
        <v>26.100025642429717</v>
      </c>
      <c r="L331" s="130">
        <f t="shared" si="24"/>
        <v>95.420025642429707</v>
      </c>
      <c r="M331" s="130">
        <f t="shared" si="26"/>
        <v>15.522688508679334</v>
      </c>
      <c r="N331" s="130">
        <v>1</v>
      </c>
      <c r="O331" s="130">
        <v>0</v>
      </c>
    </row>
    <row r="332" spans="1:15" ht="17" x14ac:dyDescent="0.2">
      <c r="A332" s="126">
        <v>202</v>
      </c>
      <c r="B332" s="127" t="s">
        <v>34</v>
      </c>
      <c r="C332" s="128">
        <v>13</v>
      </c>
      <c r="D332" s="128" t="s">
        <v>23</v>
      </c>
      <c r="E332" s="128">
        <v>1312</v>
      </c>
      <c r="F332" s="128">
        <v>57.16</v>
      </c>
      <c r="G332" s="128">
        <f>4.18+1.37</f>
        <v>5.55</v>
      </c>
      <c r="H332" s="128">
        <v>2.62</v>
      </c>
      <c r="I332" s="129">
        <v>5.18</v>
      </c>
      <c r="J332" s="129">
        <f t="shared" si="23"/>
        <v>70.509999999999991</v>
      </c>
      <c r="K332" s="129">
        <f t="shared" si="25"/>
        <v>26.548078592725322</v>
      </c>
      <c r="L332" s="130">
        <f t="shared" si="24"/>
        <v>97.058078592725309</v>
      </c>
      <c r="M332" s="130">
        <f t="shared" si="26"/>
        <v>15.789162820931619</v>
      </c>
      <c r="N332" s="130">
        <v>1</v>
      </c>
      <c r="O332" s="130">
        <v>0</v>
      </c>
    </row>
    <row r="333" spans="1:15" ht="17" x14ac:dyDescent="0.2">
      <c r="A333" s="126">
        <v>203</v>
      </c>
      <c r="B333" s="127" t="s">
        <v>34</v>
      </c>
      <c r="C333" s="128">
        <v>13</v>
      </c>
      <c r="D333" s="128" t="s">
        <v>23</v>
      </c>
      <c r="E333" s="128">
        <v>1313</v>
      </c>
      <c r="F333" s="128">
        <v>55.12</v>
      </c>
      <c r="G333" s="128">
        <f>4.39+1.42</f>
        <v>5.81</v>
      </c>
      <c r="H333" s="128">
        <v>2.62</v>
      </c>
      <c r="I333" s="129">
        <v>5.21</v>
      </c>
      <c r="J333" s="129">
        <f t="shared" si="23"/>
        <v>68.759999999999991</v>
      </c>
      <c r="K333" s="129">
        <f t="shared" si="25"/>
        <v>25.889177195231785</v>
      </c>
      <c r="L333" s="130">
        <f t="shared" si="24"/>
        <v>94.649177195231772</v>
      </c>
      <c r="M333" s="130">
        <f t="shared" si="26"/>
        <v>15.397288832325318</v>
      </c>
      <c r="N333" s="130">
        <v>1</v>
      </c>
      <c r="O333" s="130">
        <v>0</v>
      </c>
    </row>
    <row r="334" spans="1:15" ht="17" x14ac:dyDescent="0.2">
      <c r="A334" s="126">
        <v>204</v>
      </c>
      <c r="B334" s="127" t="s">
        <v>34</v>
      </c>
      <c r="C334" s="128">
        <v>13</v>
      </c>
      <c r="D334" s="128" t="s">
        <v>23</v>
      </c>
      <c r="E334" s="128">
        <v>1314</v>
      </c>
      <c r="F334" s="128">
        <v>53.9</v>
      </c>
      <c r="G334" s="128">
        <f>5.15+1.38</f>
        <v>6.53</v>
      </c>
      <c r="H334" s="128">
        <v>2.62</v>
      </c>
      <c r="I334" s="129">
        <v>5.22</v>
      </c>
      <c r="J334" s="129">
        <f t="shared" si="23"/>
        <v>68.27</v>
      </c>
      <c r="K334" s="129">
        <f t="shared" si="25"/>
        <v>25.704684803933599</v>
      </c>
      <c r="L334" s="130">
        <f t="shared" si="24"/>
        <v>93.974684803933599</v>
      </c>
      <c r="M334" s="130">
        <f t="shared" si="26"/>
        <v>15.287564115515554</v>
      </c>
      <c r="N334" s="130">
        <v>1</v>
      </c>
      <c r="O334" s="130">
        <v>0</v>
      </c>
    </row>
    <row r="335" spans="1:15" ht="17" x14ac:dyDescent="0.2">
      <c r="A335" s="126">
        <v>205</v>
      </c>
      <c r="B335" s="127" t="s">
        <v>34</v>
      </c>
      <c r="C335" s="128">
        <v>13</v>
      </c>
      <c r="D335" s="128" t="s">
        <v>23</v>
      </c>
      <c r="E335" s="128">
        <v>1315</v>
      </c>
      <c r="F335" s="128">
        <v>55.12</v>
      </c>
      <c r="G335" s="128">
        <f>4.39+1.42</f>
        <v>5.81</v>
      </c>
      <c r="H335" s="128">
        <v>2.62</v>
      </c>
      <c r="I335" s="129">
        <v>5.76</v>
      </c>
      <c r="J335" s="129">
        <f t="shared" si="23"/>
        <v>69.31</v>
      </c>
      <c r="K335" s="129">
        <f t="shared" si="25"/>
        <v>26.096260491586904</v>
      </c>
      <c r="L335" s="130">
        <f t="shared" si="24"/>
        <v>95.406260491586906</v>
      </c>
      <c r="M335" s="130">
        <f t="shared" si="26"/>
        <v>15.520449228744445</v>
      </c>
      <c r="N335" s="130">
        <v>1</v>
      </c>
      <c r="O335" s="130">
        <v>0</v>
      </c>
    </row>
    <row r="336" spans="1:15" ht="17" x14ac:dyDescent="0.2">
      <c r="A336" s="126">
        <v>206</v>
      </c>
      <c r="B336" s="127" t="s">
        <v>34</v>
      </c>
      <c r="C336" s="128">
        <v>13</v>
      </c>
      <c r="D336" s="128" t="s">
        <v>23</v>
      </c>
      <c r="E336" s="128">
        <v>1316</v>
      </c>
      <c r="F336" s="128">
        <v>57.16</v>
      </c>
      <c r="G336" s="128">
        <f>4.18+1.38</f>
        <v>5.56</v>
      </c>
      <c r="H336" s="128">
        <v>2.62</v>
      </c>
      <c r="I336" s="129">
        <v>5.64</v>
      </c>
      <c r="J336" s="129">
        <f t="shared" si="23"/>
        <v>70.98</v>
      </c>
      <c r="K336" s="129">
        <f t="shared" si="25"/>
        <v>26.725040682337877</v>
      </c>
      <c r="L336" s="130">
        <f t="shared" si="24"/>
        <v>97.705040682337881</v>
      </c>
      <c r="M336" s="130">
        <f t="shared" si="26"/>
        <v>15.894408977871601</v>
      </c>
      <c r="N336" s="130">
        <v>1</v>
      </c>
      <c r="O336" s="130">
        <v>0</v>
      </c>
    </row>
    <row r="337" spans="1:15" ht="17" x14ac:dyDescent="0.2">
      <c r="A337" s="126">
        <v>207</v>
      </c>
      <c r="B337" s="127" t="s">
        <v>34</v>
      </c>
      <c r="C337" s="128">
        <v>14</v>
      </c>
      <c r="D337" s="128" t="s">
        <v>23</v>
      </c>
      <c r="E337" s="128">
        <v>1401</v>
      </c>
      <c r="F337" s="128">
        <v>57.14</v>
      </c>
      <c r="G337" s="128">
        <f>5.01+1.38</f>
        <v>6.39</v>
      </c>
      <c r="H337" s="128">
        <v>2.62</v>
      </c>
      <c r="I337" s="129">
        <v>5.69</v>
      </c>
      <c r="J337" s="129">
        <f t="shared" si="23"/>
        <v>71.84</v>
      </c>
      <c r="K337" s="129">
        <f t="shared" si="25"/>
        <v>27.048843654820416</v>
      </c>
      <c r="L337" s="130">
        <f t="shared" si="24"/>
        <v>98.88884365482042</v>
      </c>
      <c r="M337" s="130">
        <f t="shared" si="26"/>
        <v>16.086987052272413</v>
      </c>
      <c r="N337" s="130">
        <v>1</v>
      </c>
      <c r="O337" s="130">
        <v>0</v>
      </c>
    </row>
    <row r="338" spans="1:15" ht="17" x14ac:dyDescent="0.2">
      <c r="A338" s="126">
        <v>208</v>
      </c>
      <c r="B338" s="127" t="s">
        <v>34</v>
      </c>
      <c r="C338" s="128">
        <v>14</v>
      </c>
      <c r="D338" s="128" t="s">
        <v>23</v>
      </c>
      <c r="E338" s="128">
        <v>1402</v>
      </c>
      <c r="F338" s="128">
        <v>55.17</v>
      </c>
      <c r="G338" s="128">
        <f>5.15+1.42</f>
        <v>6.57</v>
      </c>
      <c r="H338" s="128">
        <v>2.62</v>
      </c>
      <c r="I338" s="129">
        <v>5.84</v>
      </c>
      <c r="J338" s="129">
        <f t="shared" si="23"/>
        <v>70.2</v>
      </c>
      <c r="K338" s="129">
        <f t="shared" si="25"/>
        <v>26.431358916597901</v>
      </c>
      <c r="L338" s="130">
        <f t="shared" si="24"/>
        <v>96.631358916597904</v>
      </c>
      <c r="M338" s="130">
        <f t="shared" si="26"/>
        <v>15.719745142949934</v>
      </c>
      <c r="N338" s="130">
        <v>1</v>
      </c>
      <c r="O338" s="130">
        <v>0</v>
      </c>
    </row>
    <row r="339" spans="1:15" ht="17" x14ac:dyDescent="0.2">
      <c r="A339" s="126">
        <v>209</v>
      </c>
      <c r="B339" s="127" t="s">
        <v>34</v>
      </c>
      <c r="C339" s="128">
        <v>14</v>
      </c>
      <c r="D339" s="128" t="s">
        <v>23</v>
      </c>
      <c r="E339" s="128">
        <v>1403</v>
      </c>
      <c r="F339" s="128">
        <v>57.14</v>
      </c>
      <c r="G339" s="128">
        <f>5.01+1.38</f>
        <v>6.39</v>
      </c>
      <c r="H339" s="128">
        <v>2.62</v>
      </c>
      <c r="I339" s="129">
        <v>5.69</v>
      </c>
      <c r="J339" s="129">
        <f t="shared" si="23"/>
        <v>71.84</v>
      </c>
      <c r="K339" s="129">
        <f t="shared" si="25"/>
        <v>27.048843654820416</v>
      </c>
      <c r="L339" s="130">
        <f t="shared" si="24"/>
        <v>98.88884365482042</v>
      </c>
      <c r="M339" s="130">
        <f t="shared" si="26"/>
        <v>16.086987052272413</v>
      </c>
      <c r="N339" s="130">
        <v>1</v>
      </c>
      <c r="O339" s="130">
        <v>0</v>
      </c>
    </row>
    <row r="340" spans="1:15" ht="17" x14ac:dyDescent="0.2">
      <c r="A340" s="126">
        <v>210</v>
      </c>
      <c r="B340" s="127" t="s">
        <v>34</v>
      </c>
      <c r="C340" s="128">
        <v>14</v>
      </c>
      <c r="D340" s="128" t="s">
        <v>23</v>
      </c>
      <c r="E340" s="128">
        <v>1404</v>
      </c>
      <c r="F340" s="128">
        <v>55.17</v>
      </c>
      <c r="G340" s="128">
        <f>5.16+1.42</f>
        <v>6.58</v>
      </c>
      <c r="H340" s="128">
        <v>2.62</v>
      </c>
      <c r="I340" s="129">
        <v>5.25</v>
      </c>
      <c r="J340" s="129">
        <f t="shared" si="23"/>
        <v>69.62</v>
      </c>
      <c r="K340" s="129">
        <f t="shared" si="25"/>
        <v>26.212980167714328</v>
      </c>
      <c r="L340" s="130">
        <f t="shared" si="24"/>
        <v>95.832980167714339</v>
      </c>
      <c r="M340" s="130">
        <f t="shared" si="26"/>
        <v>15.589866906726131</v>
      </c>
      <c r="N340" s="130">
        <v>1</v>
      </c>
      <c r="O340" s="130">
        <v>0</v>
      </c>
    </row>
    <row r="341" spans="1:15" ht="17" x14ac:dyDescent="0.2">
      <c r="A341" s="126">
        <v>211</v>
      </c>
      <c r="B341" s="127" t="s">
        <v>34</v>
      </c>
      <c r="C341" s="128">
        <v>14</v>
      </c>
      <c r="D341" s="128" t="s">
        <v>23</v>
      </c>
      <c r="E341" s="128">
        <v>1405</v>
      </c>
      <c r="F341" s="128">
        <v>57.14</v>
      </c>
      <c r="G341" s="128">
        <f>5.01+1.38</f>
        <v>6.39</v>
      </c>
      <c r="H341" s="128">
        <v>2.62</v>
      </c>
      <c r="I341" s="129">
        <v>5.21</v>
      </c>
      <c r="J341" s="129">
        <f t="shared" si="23"/>
        <v>71.36</v>
      </c>
      <c r="K341" s="129">
        <f t="shared" si="25"/>
        <v>26.868116414365044</v>
      </c>
      <c r="L341" s="130">
        <f t="shared" si="24"/>
        <v>98.228116414365047</v>
      </c>
      <c r="M341" s="130">
        <f t="shared" si="26"/>
        <v>15.97950161539754</v>
      </c>
      <c r="N341" s="130">
        <v>1</v>
      </c>
      <c r="O341" s="130">
        <v>0</v>
      </c>
    </row>
    <row r="342" spans="1:15" ht="17" x14ac:dyDescent="0.2">
      <c r="A342" s="126">
        <v>212</v>
      </c>
      <c r="B342" s="127" t="s">
        <v>34</v>
      </c>
      <c r="C342" s="128">
        <v>14</v>
      </c>
      <c r="D342" s="128" t="s">
        <v>23</v>
      </c>
      <c r="E342" s="128">
        <v>1406</v>
      </c>
      <c r="F342" s="128">
        <v>55.17</v>
      </c>
      <c r="G342" s="128">
        <f>5.15+1.42</f>
        <v>6.57</v>
      </c>
      <c r="H342" s="128">
        <v>2.62</v>
      </c>
      <c r="I342" s="129">
        <v>5.84</v>
      </c>
      <c r="J342" s="129">
        <f t="shared" si="23"/>
        <v>70.2</v>
      </c>
      <c r="K342" s="129">
        <f t="shared" si="25"/>
        <v>26.431358916597901</v>
      </c>
      <c r="L342" s="130">
        <f t="shared" si="24"/>
        <v>96.631358916597904</v>
      </c>
      <c r="M342" s="130">
        <f t="shared" si="26"/>
        <v>15.719745142949934</v>
      </c>
      <c r="N342" s="130">
        <v>1</v>
      </c>
      <c r="O342" s="130">
        <v>0</v>
      </c>
    </row>
    <row r="343" spans="1:15" ht="17" x14ac:dyDescent="0.2">
      <c r="A343" s="126">
        <v>213</v>
      </c>
      <c r="B343" s="127" t="s">
        <v>34</v>
      </c>
      <c r="C343" s="128">
        <v>14</v>
      </c>
      <c r="D343" s="128" t="s">
        <v>23</v>
      </c>
      <c r="E343" s="128">
        <v>1407</v>
      </c>
      <c r="F343" s="128">
        <v>57.14</v>
      </c>
      <c r="G343" s="128">
        <f>5.01+1.38</f>
        <v>6.39</v>
      </c>
      <c r="H343" s="128">
        <v>2.62</v>
      </c>
      <c r="I343" s="129">
        <v>5.68</v>
      </c>
      <c r="J343" s="129">
        <f t="shared" si="23"/>
        <v>71.830000000000013</v>
      </c>
      <c r="K343" s="129">
        <f t="shared" si="25"/>
        <v>27.045078503977599</v>
      </c>
      <c r="L343" s="130">
        <f t="shared" si="24"/>
        <v>98.875078503977619</v>
      </c>
      <c r="M343" s="130">
        <f t="shared" si="26"/>
        <v>16.084747772337519</v>
      </c>
      <c r="N343" s="130">
        <v>1</v>
      </c>
      <c r="O343" s="130">
        <v>0</v>
      </c>
    </row>
    <row r="344" spans="1:15" ht="17" x14ac:dyDescent="0.2">
      <c r="A344" s="126">
        <v>214</v>
      </c>
      <c r="B344" s="127" t="s">
        <v>34</v>
      </c>
      <c r="C344" s="128">
        <v>14</v>
      </c>
      <c r="D344" s="128" t="s">
        <v>23</v>
      </c>
      <c r="E344" s="128">
        <v>1408</v>
      </c>
      <c r="F344" s="128">
        <v>55.17</v>
      </c>
      <c r="G344" s="128">
        <f>5.16+1.42</f>
        <v>6.58</v>
      </c>
      <c r="H344" s="128">
        <v>2.62</v>
      </c>
      <c r="I344" s="129">
        <v>5.84</v>
      </c>
      <c r="J344" s="129">
        <f t="shared" si="23"/>
        <v>70.210000000000008</v>
      </c>
      <c r="K344" s="129">
        <f t="shared" si="25"/>
        <v>26.435124067440722</v>
      </c>
      <c r="L344" s="130">
        <f t="shared" si="24"/>
        <v>96.645124067440733</v>
      </c>
      <c r="M344" s="130">
        <f t="shared" si="26"/>
        <v>15.721984422884828</v>
      </c>
      <c r="N344" s="130">
        <v>1</v>
      </c>
      <c r="O344" s="130">
        <v>0</v>
      </c>
    </row>
    <row r="345" spans="1:15" ht="17" x14ac:dyDescent="0.2">
      <c r="A345" s="126">
        <v>215</v>
      </c>
      <c r="B345" s="127" t="s">
        <v>34</v>
      </c>
      <c r="C345" s="128">
        <v>14</v>
      </c>
      <c r="D345" s="128" t="s">
        <v>23</v>
      </c>
      <c r="E345" s="128">
        <v>1409</v>
      </c>
      <c r="F345" s="128">
        <v>55.12</v>
      </c>
      <c r="G345" s="128">
        <f>4.39+1.42</f>
        <v>5.81</v>
      </c>
      <c r="H345" s="128">
        <v>2.62</v>
      </c>
      <c r="I345" s="129">
        <v>5.77</v>
      </c>
      <c r="J345" s="129">
        <f t="shared" si="23"/>
        <v>69.319999999999993</v>
      </c>
      <c r="K345" s="129">
        <f t="shared" si="25"/>
        <v>26.100025642429717</v>
      </c>
      <c r="L345" s="130">
        <f t="shared" si="24"/>
        <v>95.420025642429707</v>
      </c>
      <c r="M345" s="130">
        <f t="shared" si="26"/>
        <v>15.522688508679334</v>
      </c>
      <c r="N345" s="130">
        <v>1</v>
      </c>
      <c r="O345" s="130">
        <v>0</v>
      </c>
    </row>
    <row r="346" spans="1:15" ht="17" x14ac:dyDescent="0.2">
      <c r="A346" s="126">
        <v>216</v>
      </c>
      <c r="B346" s="127" t="s">
        <v>34</v>
      </c>
      <c r="C346" s="128">
        <v>14</v>
      </c>
      <c r="D346" s="128" t="s">
        <v>23</v>
      </c>
      <c r="E346" s="128">
        <v>1410</v>
      </c>
      <c r="F346" s="128">
        <v>53.91</v>
      </c>
      <c r="G346" s="128">
        <f>5.15+1.38</f>
        <v>6.53</v>
      </c>
      <c r="H346" s="128">
        <v>2.62</v>
      </c>
      <c r="I346" s="129">
        <v>5.54</v>
      </c>
      <c r="J346" s="129">
        <f t="shared" si="23"/>
        <v>68.599999999999994</v>
      </c>
      <c r="K346" s="129">
        <f t="shared" si="25"/>
        <v>25.828934781746661</v>
      </c>
      <c r="L346" s="130">
        <f t="shared" si="24"/>
        <v>94.428934781746648</v>
      </c>
      <c r="M346" s="130">
        <f t="shared" si="26"/>
        <v>15.361460353367027</v>
      </c>
      <c r="N346" s="130">
        <v>1</v>
      </c>
      <c r="O346" s="130">
        <v>0</v>
      </c>
    </row>
    <row r="347" spans="1:15" ht="17" x14ac:dyDescent="0.2">
      <c r="A347" s="126">
        <v>217</v>
      </c>
      <c r="B347" s="127" t="s">
        <v>34</v>
      </c>
      <c r="C347" s="128">
        <v>14</v>
      </c>
      <c r="D347" s="128" t="s">
        <v>23</v>
      </c>
      <c r="E347" s="128">
        <v>1411</v>
      </c>
      <c r="F347" s="128">
        <v>55.12</v>
      </c>
      <c r="G347" s="128">
        <f>4.39+1.42</f>
        <v>5.81</v>
      </c>
      <c r="H347" s="128">
        <v>2.62</v>
      </c>
      <c r="I347" s="129">
        <v>5.77</v>
      </c>
      <c r="J347" s="129">
        <f t="shared" si="23"/>
        <v>69.319999999999993</v>
      </c>
      <c r="K347" s="129">
        <f t="shared" si="25"/>
        <v>26.100025642429717</v>
      </c>
      <c r="L347" s="130">
        <f t="shared" si="24"/>
        <v>95.420025642429707</v>
      </c>
      <c r="M347" s="130">
        <f t="shared" si="26"/>
        <v>15.522688508679334</v>
      </c>
      <c r="N347" s="130">
        <v>1</v>
      </c>
      <c r="O347" s="130">
        <v>0</v>
      </c>
    </row>
    <row r="348" spans="1:15" ht="17" x14ac:dyDescent="0.2">
      <c r="A348" s="126">
        <v>218</v>
      </c>
      <c r="B348" s="127" t="s">
        <v>34</v>
      </c>
      <c r="C348" s="128">
        <v>14</v>
      </c>
      <c r="D348" s="128" t="s">
        <v>23</v>
      </c>
      <c r="E348" s="128">
        <v>1412</v>
      </c>
      <c r="F348" s="128">
        <v>57.16</v>
      </c>
      <c r="G348" s="128">
        <f>4.18+1.37</f>
        <v>5.55</v>
      </c>
      <c r="H348" s="128">
        <v>2.62</v>
      </c>
      <c r="I348" s="129">
        <v>5.18</v>
      </c>
      <c r="J348" s="129">
        <f t="shared" si="23"/>
        <v>70.509999999999991</v>
      </c>
      <c r="K348" s="129">
        <f t="shared" si="25"/>
        <v>26.548078592725322</v>
      </c>
      <c r="L348" s="130">
        <f t="shared" si="24"/>
        <v>97.058078592725309</v>
      </c>
      <c r="M348" s="130">
        <f t="shared" si="26"/>
        <v>15.789162820931619</v>
      </c>
      <c r="N348" s="130">
        <v>1</v>
      </c>
      <c r="O348" s="130">
        <v>0</v>
      </c>
    </row>
    <row r="349" spans="1:15" ht="17" x14ac:dyDescent="0.2">
      <c r="A349" s="126">
        <v>219</v>
      </c>
      <c r="B349" s="127" t="s">
        <v>34</v>
      </c>
      <c r="C349" s="128">
        <v>14</v>
      </c>
      <c r="D349" s="128" t="s">
        <v>23</v>
      </c>
      <c r="E349" s="128">
        <v>1413</v>
      </c>
      <c r="F349" s="128">
        <v>55.12</v>
      </c>
      <c r="G349" s="128">
        <f>4.39+1.42</f>
        <v>5.81</v>
      </c>
      <c r="H349" s="128">
        <v>2.62</v>
      </c>
      <c r="I349" s="129">
        <v>5.21</v>
      </c>
      <c r="J349" s="129">
        <f t="shared" si="23"/>
        <v>68.759999999999991</v>
      </c>
      <c r="K349" s="129">
        <f t="shared" si="25"/>
        <v>25.889177195231785</v>
      </c>
      <c r="L349" s="130">
        <f t="shared" si="24"/>
        <v>94.649177195231772</v>
      </c>
      <c r="M349" s="130">
        <f t="shared" si="26"/>
        <v>15.397288832325318</v>
      </c>
      <c r="N349" s="130">
        <v>1</v>
      </c>
      <c r="O349" s="130">
        <v>0</v>
      </c>
    </row>
    <row r="350" spans="1:15" ht="17" x14ac:dyDescent="0.2">
      <c r="A350" s="126">
        <v>220</v>
      </c>
      <c r="B350" s="127" t="s">
        <v>34</v>
      </c>
      <c r="C350" s="128">
        <v>14</v>
      </c>
      <c r="D350" s="128" t="s">
        <v>23</v>
      </c>
      <c r="E350" s="128">
        <v>1414</v>
      </c>
      <c r="F350" s="128">
        <v>53.9</v>
      </c>
      <c r="G350" s="128">
        <f>5.15+1.38</f>
        <v>6.53</v>
      </c>
      <c r="H350" s="128">
        <v>2.62</v>
      </c>
      <c r="I350" s="129">
        <v>5.22</v>
      </c>
      <c r="J350" s="129">
        <f t="shared" si="23"/>
        <v>68.27</v>
      </c>
      <c r="K350" s="129">
        <f t="shared" si="25"/>
        <v>25.704684803933599</v>
      </c>
      <c r="L350" s="130">
        <f t="shared" si="24"/>
        <v>93.974684803933599</v>
      </c>
      <c r="M350" s="130">
        <f t="shared" si="26"/>
        <v>15.287564115515554</v>
      </c>
      <c r="N350" s="130">
        <v>1</v>
      </c>
      <c r="O350" s="130">
        <v>0</v>
      </c>
    </row>
    <row r="351" spans="1:15" ht="17" x14ac:dyDescent="0.2">
      <c r="A351" s="126">
        <v>221</v>
      </c>
      <c r="B351" s="127" t="s">
        <v>34</v>
      </c>
      <c r="C351" s="128">
        <v>14</v>
      </c>
      <c r="D351" s="128" t="s">
        <v>23</v>
      </c>
      <c r="E351" s="128">
        <v>1415</v>
      </c>
      <c r="F351" s="128">
        <v>55.12</v>
      </c>
      <c r="G351" s="128">
        <f>4.39+1.42</f>
        <v>5.81</v>
      </c>
      <c r="H351" s="128">
        <v>2.62</v>
      </c>
      <c r="I351" s="129">
        <v>5.76</v>
      </c>
      <c r="J351" s="129">
        <f t="shared" si="23"/>
        <v>69.31</v>
      </c>
      <c r="K351" s="129">
        <f t="shared" si="25"/>
        <v>26.096260491586904</v>
      </c>
      <c r="L351" s="130">
        <f t="shared" si="24"/>
        <v>95.406260491586906</v>
      </c>
      <c r="M351" s="130">
        <f t="shared" si="26"/>
        <v>15.520449228744445</v>
      </c>
      <c r="N351" s="130">
        <v>1</v>
      </c>
      <c r="O351" s="130">
        <v>0</v>
      </c>
    </row>
    <row r="352" spans="1:15" ht="17" x14ac:dyDescent="0.2">
      <c r="A352" s="126">
        <v>222</v>
      </c>
      <c r="B352" s="127" t="s">
        <v>34</v>
      </c>
      <c r="C352" s="128">
        <v>14</v>
      </c>
      <c r="D352" s="128" t="s">
        <v>23</v>
      </c>
      <c r="E352" s="128">
        <v>1416</v>
      </c>
      <c r="F352" s="128">
        <v>57.16</v>
      </c>
      <c r="G352" s="128">
        <f>4.18+1.38</f>
        <v>5.56</v>
      </c>
      <c r="H352" s="128">
        <v>2.62</v>
      </c>
      <c r="I352" s="129">
        <v>5.64</v>
      </c>
      <c r="J352" s="129">
        <f t="shared" si="23"/>
        <v>70.98</v>
      </c>
      <c r="K352" s="129">
        <f t="shared" si="25"/>
        <v>26.725040682337877</v>
      </c>
      <c r="L352" s="130">
        <f t="shared" si="24"/>
        <v>97.705040682337881</v>
      </c>
      <c r="M352" s="130">
        <f t="shared" si="26"/>
        <v>15.894408977871601</v>
      </c>
      <c r="N352" s="130">
        <v>1</v>
      </c>
      <c r="O352" s="130">
        <v>0</v>
      </c>
    </row>
    <row r="353" spans="1:15" ht="17" x14ac:dyDescent="0.2">
      <c r="A353" s="126">
        <v>223</v>
      </c>
      <c r="B353" s="127" t="s">
        <v>34</v>
      </c>
      <c r="C353" s="128">
        <v>15</v>
      </c>
      <c r="D353" s="128" t="s">
        <v>23</v>
      </c>
      <c r="E353" s="128">
        <v>1501</v>
      </c>
      <c r="F353" s="128">
        <v>57.14</v>
      </c>
      <c r="G353" s="128">
        <f>5.01+1.38</f>
        <v>6.39</v>
      </c>
      <c r="H353" s="128">
        <v>2.62</v>
      </c>
      <c r="I353" s="129">
        <v>5.69</v>
      </c>
      <c r="J353" s="129">
        <f t="shared" si="23"/>
        <v>71.84</v>
      </c>
      <c r="K353" s="129">
        <f t="shared" si="25"/>
        <v>27.048843654820416</v>
      </c>
      <c r="L353" s="130">
        <f t="shared" si="24"/>
        <v>98.88884365482042</v>
      </c>
      <c r="M353" s="130">
        <f t="shared" si="26"/>
        <v>16.086987052272413</v>
      </c>
      <c r="N353" s="130">
        <v>1</v>
      </c>
      <c r="O353" s="130">
        <v>0</v>
      </c>
    </row>
    <row r="354" spans="1:15" ht="17" x14ac:dyDescent="0.2">
      <c r="A354" s="126">
        <v>224</v>
      </c>
      <c r="B354" s="127" t="s">
        <v>34</v>
      </c>
      <c r="C354" s="128">
        <v>15</v>
      </c>
      <c r="D354" s="128" t="s">
        <v>23</v>
      </c>
      <c r="E354" s="128">
        <v>1502</v>
      </c>
      <c r="F354" s="128">
        <v>55.17</v>
      </c>
      <c r="G354" s="128">
        <f>5.15+1.42</f>
        <v>6.57</v>
      </c>
      <c r="H354" s="128">
        <v>2.62</v>
      </c>
      <c r="I354" s="129">
        <v>5.84</v>
      </c>
      <c r="J354" s="129">
        <f t="shared" si="23"/>
        <v>70.2</v>
      </c>
      <c r="K354" s="129">
        <f t="shared" si="25"/>
        <v>26.431358916597901</v>
      </c>
      <c r="L354" s="130">
        <f t="shared" si="24"/>
        <v>96.631358916597904</v>
      </c>
      <c r="M354" s="130">
        <f t="shared" si="26"/>
        <v>15.719745142949934</v>
      </c>
      <c r="N354" s="130">
        <v>1</v>
      </c>
      <c r="O354" s="130">
        <v>0</v>
      </c>
    </row>
    <row r="355" spans="1:15" ht="17" x14ac:dyDescent="0.2">
      <c r="A355" s="126">
        <v>225</v>
      </c>
      <c r="B355" s="127" t="s">
        <v>34</v>
      </c>
      <c r="C355" s="128">
        <v>15</v>
      </c>
      <c r="D355" s="128" t="s">
        <v>23</v>
      </c>
      <c r="E355" s="128">
        <v>1503</v>
      </c>
      <c r="F355" s="128">
        <v>57.14</v>
      </c>
      <c r="G355" s="128">
        <f>5.01+1.38</f>
        <v>6.39</v>
      </c>
      <c r="H355" s="128">
        <v>2.62</v>
      </c>
      <c r="I355" s="129">
        <v>5.69</v>
      </c>
      <c r="J355" s="129">
        <f t="shared" si="23"/>
        <v>71.84</v>
      </c>
      <c r="K355" s="129">
        <f t="shared" si="25"/>
        <v>27.048843654820416</v>
      </c>
      <c r="L355" s="130">
        <f t="shared" si="24"/>
        <v>98.88884365482042</v>
      </c>
      <c r="M355" s="130">
        <f t="shared" si="26"/>
        <v>16.086987052272413</v>
      </c>
      <c r="N355" s="130">
        <v>1</v>
      </c>
      <c r="O355" s="130">
        <v>0</v>
      </c>
    </row>
    <row r="356" spans="1:15" ht="17" x14ac:dyDescent="0.2">
      <c r="A356" s="126">
        <v>226</v>
      </c>
      <c r="B356" s="127" t="s">
        <v>34</v>
      </c>
      <c r="C356" s="128">
        <v>15</v>
      </c>
      <c r="D356" s="128" t="s">
        <v>23</v>
      </c>
      <c r="E356" s="128">
        <v>1504</v>
      </c>
      <c r="F356" s="128">
        <v>55.17</v>
      </c>
      <c r="G356" s="128">
        <f>5.16+1.42</f>
        <v>6.58</v>
      </c>
      <c r="H356" s="128">
        <v>2.62</v>
      </c>
      <c r="I356" s="129">
        <v>5.25</v>
      </c>
      <c r="J356" s="129">
        <f t="shared" si="23"/>
        <v>69.62</v>
      </c>
      <c r="K356" s="129">
        <f t="shared" si="25"/>
        <v>26.212980167714328</v>
      </c>
      <c r="L356" s="130">
        <f t="shared" si="24"/>
        <v>95.832980167714339</v>
      </c>
      <c r="M356" s="130">
        <f t="shared" si="26"/>
        <v>15.589866906726131</v>
      </c>
      <c r="N356" s="130">
        <v>1</v>
      </c>
      <c r="O356" s="130">
        <v>0</v>
      </c>
    </row>
    <row r="357" spans="1:15" ht="17" x14ac:dyDescent="0.2">
      <c r="A357" s="126">
        <v>227</v>
      </c>
      <c r="B357" s="127" t="s">
        <v>34</v>
      </c>
      <c r="C357" s="128">
        <v>15</v>
      </c>
      <c r="D357" s="128" t="s">
        <v>23</v>
      </c>
      <c r="E357" s="128">
        <v>1505</v>
      </c>
      <c r="F357" s="128">
        <v>57.14</v>
      </c>
      <c r="G357" s="128">
        <f>5.01+1.38</f>
        <v>6.39</v>
      </c>
      <c r="H357" s="128">
        <v>2.62</v>
      </c>
      <c r="I357" s="129">
        <v>5.21</v>
      </c>
      <c r="J357" s="129">
        <f t="shared" si="23"/>
        <v>71.36</v>
      </c>
      <c r="K357" s="129">
        <f t="shared" si="25"/>
        <v>26.868116414365044</v>
      </c>
      <c r="L357" s="130">
        <f t="shared" si="24"/>
        <v>98.228116414365047</v>
      </c>
      <c r="M357" s="130">
        <f t="shared" si="26"/>
        <v>15.97950161539754</v>
      </c>
      <c r="N357" s="130">
        <v>1</v>
      </c>
      <c r="O357" s="130">
        <v>0</v>
      </c>
    </row>
    <row r="358" spans="1:15" ht="17" x14ac:dyDescent="0.2">
      <c r="A358" s="126">
        <v>228</v>
      </c>
      <c r="B358" s="127" t="s">
        <v>34</v>
      </c>
      <c r="C358" s="128">
        <v>15</v>
      </c>
      <c r="D358" s="128" t="s">
        <v>23</v>
      </c>
      <c r="E358" s="128">
        <v>1506</v>
      </c>
      <c r="F358" s="128">
        <v>55.17</v>
      </c>
      <c r="G358" s="128">
        <f>5.15+1.42</f>
        <v>6.57</v>
      </c>
      <c r="H358" s="128">
        <v>2.62</v>
      </c>
      <c r="I358" s="129">
        <v>5.84</v>
      </c>
      <c r="J358" s="129">
        <f t="shared" si="23"/>
        <v>70.2</v>
      </c>
      <c r="K358" s="129">
        <f t="shared" si="25"/>
        <v>26.431358916597901</v>
      </c>
      <c r="L358" s="130">
        <f t="shared" si="24"/>
        <v>96.631358916597904</v>
      </c>
      <c r="M358" s="130">
        <f t="shared" si="26"/>
        <v>15.719745142949934</v>
      </c>
      <c r="N358" s="130">
        <v>1</v>
      </c>
      <c r="O358" s="130">
        <v>0</v>
      </c>
    </row>
    <row r="359" spans="1:15" ht="17" x14ac:dyDescent="0.2">
      <c r="A359" s="126">
        <v>229</v>
      </c>
      <c r="B359" s="127" t="s">
        <v>34</v>
      </c>
      <c r="C359" s="128">
        <v>15</v>
      </c>
      <c r="D359" s="128" t="s">
        <v>23</v>
      </c>
      <c r="E359" s="128">
        <v>1507</v>
      </c>
      <c r="F359" s="128">
        <v>57.14</v>
      </c>
      <c r="G359" s="128">
        <f>5.01+1.38</f>
        <v>6.39</v>
      </c>
      <c r="H359" s="128">
        <v>2.62</v>
      </c>
      <c r="I359" s="129">
        <v>5.68</v>
      </c>
      <c r="J359" s="129">
        <f t="shared" si="23"/>
        <v>71.830000000000013</v>
      </c>
      <c r="K359" s="129">
        <f t="shared" si="25"/>
        <v>27.045078503977599</v>
      </c>
      <c r="L359" s="130">
        <f t="shared" si="24"/>
        <v>98.875078503977619</v>
      </c>
      <c r="M359" s="130">
        <f t="shared" si="26"/>
        <v>16.084747772337519</v>
      </c>
      <c r="N359" s="130">
        <v>1</v>
      </c>
      <c r="O359" s="130">
        <v>0</v>
      </c>
    </row>
    <row r="360" spans="1:15" ht="17" x14ac:dyDescent="0.2">
      <c r="A360" s="126">
        <v>230</v>
      </c>
      <c r="B360" s="127" t="s">
        <v>34</v>
      </c>
      <c r="C360" s="128">
        <v>15</v>
      </c>
      <c r="D360" s="128" t="s">
        <v>23</v>
      </c>
      <c r="E360" s="128">
        <v>1508</v>
      </c>
      <c r="F360" s="128">
        <v>55.17</v>
      </c>
      <c r="G360" s="128">
        <f>5.16+1.42</f>
        <v>6.58</v>
      </c>
      <c r="H360" s="128">
        <v>2.62</v>
      </c>
      <c r="I360" s="129">
        <v>5.84</v>
      </c>
      <c r="J360" s="129">
        <f t="shared" si="23"/>
        <v>70.210000000000008</v>
      </c>
      <c r="K360" s="129">
        <f t="shared" si="25"/>
        <v>26.435124067440722</v>
      </c>
      <c r="L360" s="130">
        <f t="shared" si="24"/>
        <v>96.645124067440733</v>
      </c>
      <c r="M360" s="130">
        <f t="shared" si="26"/>
        <v>15.721984422884828</v>
      </c>
      <c r="N360" s="130">
        <v>1</v>
      </c>
      <c r="O360" s="130">
        <v>0</v>
      </c>
    </row>
    <row r="361" spans="1:15" ht="17" x14ac:dyDescent="0.2">
      <c r="A361" s="126">
        <v>231</v>
      </c>
      <c r="B361" s="127" t="s">
        <v>34</v>
      </c>
      <c r="C361" s="128">
        <v>15</v>
      </c>
      <c r="D361" s="128" t="s">
        <v>23</v>
      </c>
      <c r="E361" s="128">
        <v>1509</v>
      </c>
      <c r="F361" s="128">
        <v>55.12</v>
      </c>
      <c r="G361" s="128">
        <f>4.39+1.42</f>
        <v>5.81</v>
      </c>
      <c r="H361" s="128">
        <v>2.62</v>
      </c>
      <c r="I361" s="129">
        <v>5.77</v>
      </c>
      <c r="J361" s="129">
        <f t="shared" si="23"/>
        <v>69.319999999999993</v>
      </c>
      <c r="K361" s="129">
        <f t="shared" si="25"/>
        <v>26.100025642429717</v>
      </c>
      <c r="L361" s="130">
        <f t="shared" si="24"/>
        <v>95.420025642429707</v>
      </c>
      <c r="M361" s="130">
        <f t="shared" si="26"/>
        <v>15.522688508679334</v>
      </c>
      <c r="N361" s="130">
        <v>1</v>
      </c>
      <c r="O361" s="130">
        <v>0</v>
      </c>
    </row>
    <row r="362" spans="1:15" ht="17" x14ac:dyDescent="0.2">
      <c r="A362" s="126">
        <v>232</v>
      </c>
      <c r="B362" s="127" t="s">
        <v>34</v>
      </c>
      <c r="C362" s="128">
        <v>15</v>
      </c>
      <c r="D362" s="128" t="s">
        <v>23</v>
      </c>
      <c r="E362" s="128">
        <v>1510</v>
      </c>
      <c r="F362" s="128">
        <v>53.91</v>
      </c>
      <c r="G362" s="128">
        <f>5.15+1.38</f>
        <v>6.53</v>
      </c>
      <c r="H362" s="128">
        <v>2.62</v>
      </c>
      <c r="I362" s="129">
        <v>5.54</v>
      </c>
      <c r="J362" s="129">
        <f t="shared" si="23"/>
        <v>68.599999999999994</v>
      </c>
      <c r="K362" s="129">
        <f t="shared" si="25"/>
        <v>25.828934781746661</v>
      </c>
      <c r="L362" s="130">
        <f t="shared" si="24"/>
        <v>94.428934781746648</v>
      </c>
      <c r="M362" s="130">
        <f t="shared" si="26"/>
        <v>15.361460353367027</v>
      </c>
      <c r="N362" s="130">
        <v>1</v>
      </c>
      <c r="O362" s="130">
        <v>0</v>
      </c>
    </row>
    <row r="363" spans="1:15" ht="17" x14ac:dyDescent="0.2">
      <c r="A363" s="126">
        <v>233</v>
      </c>
      <c r="B363" s="127" t="s">
        <v>34</v>
      </c>
      <c r="C363" s="128">
        <v>15</v>
      </c>
      <c r="D363" s="128" t="s">
        <v>23</v>
      </c>
      <c r="E363" s="128">
        <v>1511</v>
      </c>
      <c r="F363" s="128">
        <v>55.12</v>
      </c>
      <c r="G363" s="128">
        <f>4.39+1.42</f>
        <v>5.81</v>
      </c>
      <c r="H363" s="128">
        <v>2.62</v>
      </c>
      <c r="I363" s="129">
        <v>5.77</v>
      </c>
      <c r="J363" s="129">
        <f t="shared" si="23"/>
        <v>69.319999999999993</v>
      </c>
      <c r="K363" s="129">
        <f t="shared" si="25"/>
        <v>26.100025642429717</v>
      </c>
      <c r="L363" s="130">
        <f t="shared" si="24"/>
        <v>95.420025642429707</v>
      </c>
      <c r="M363" s="130">
        <f t="shared" si="26"/>
        <v>15.522688508679334</v>
      </c>
      <c r="N363" s="130">
        <v>1</v>
      </c>
      <c r="O363" s="130">
        <v>0</v>
      </c>
    </row>
    <row r="364" spans="1:15" ht="17" x14ac:dyDescent="0.2">
      <c r="A364" s="126">
        <v>234</v>
      </c>
      <c r="B364" s="127" t="s">
        <v>34</v>
      </c>
      <c r="C364" s="128">
        <v>15</v>
      </c>
      <c r="D364" s="128" t="s">
        <v>23</v>
      </c>
      <c r="E364" s="128">
        <v>1512</v>
      </c>
      <c r="F364" s="128">
        <v>57.16</v>
      </c>
      <c r="G364" s="128">
        <f>4.18+1.37</f>
        <v>5.55</v>
      </c>
      <c r="H364" s="128">
        <v>2.62</v>
      </c>
      <c r="I364" s="129">
        <v>5.18</v>
      </c>
      <c r="J364" s="129">
        <f t="shared" si="23"/>
        <v>70.509999999999991</v>
      </c>
      <c r="K364" s="129">
        <f t="shared" si="25"/>
        <v>26.548078592725322</v>
      </c>
      <c r="L364" s="130">
        <f t="shared" si="24"/>
        <v>97.058078592725309</v>
      </c>
      <c r="M364" s="130">
        <f t="shared" si="26"/>
        <v>15.789162820931619</v>
      </c>
      <c r="N364" s="130">
        <v>1</v>
      </c>
      <c r="O364" s="130">
        <v>0</v>
      </c>
    </row>
    <row r="365" spans="1:15" ht="17" x14ac:dyDescent="0.2">
      <c r="A365" s="126">
        <v>235</v>
      </c>
      <c r="B365" s="127" t="s">
        <v>34</v>
      </c>
      <c r="C365" s="128">
        <v>15</v>
      </c>
      <c r="D365" s="128" t="s">
        <v>23</v>
      </c>
      <c r="E365" s="128">
        <v>1513</v>
      </c>
      <c r="F365" s="128">
        <v>55.12</v>
      </c>
      <c r="G365" s="128">
        <f>4.39+1.42</f>
        <v>5.81</v>
      </c>
      <c r="H365" s="128">
        <v>2.62</v>
      </c>
      <c r="I365" s="129">
        <v>5.21</v>
      </c>
      <c r="J365" s="129">
        <f t="shared" si="23"/>
        <v>68.759999999999991</v>
      </c>
      <c r="K365" s="129">
        <f t="shared" si="25"/>
        <v>25.889177195231785</v>
      </c>
      <c r="L365" s="130">
        <f t="shared" si="24"/>
        <v>94.649177195231772</v>
      </c>
      <c r="M365" s="130">
        <f t="shared" si="26"/>
        <v>15.397288832325318</v>
      </c>
      <c r="N365" s="130">
        <v>1</v>
      </c>
      <c r="O365" s="130">
        <v>0</v>
      </c>
    </row>
    <row r="366" spans="1:15" ht="17" x14ac:dyDescent="0.2">
      <c r="A366" s="126">
        <v>236</v>
      </c>
      <c r="B366" s="127" t="s">
        <v>34</v>
      </c>
      <c r="C366" s="128">
        <v>15</v>
      </c>
      <c r="D366" s="128" t="s">
        <v>23</v>
      </c>
      <c r="E366" s="128">
        <v>1514</v>
      </c>
      <c r="F366" s="128">
        <v>53.9</v>
      </c>
      <c r="G366" s="128">
        <f>5.15+1.38</f>
        <v>6.53</v>
      </c>
      <c r="H366" s="128">
        <v>2.62</v>
      </c>
      <c r="I366" s="129">
        <v>5.22</v>
      </c>
      <c r="J366" s="129">
        <f t="shared" si="23"/>
        <v>68.27</v>
      </c>
      <c r="K366" s="129">
        <f t="shared" si="25"/>
        <v>25.704684803933599</v>
      </c>
      <c r="L366" s="130">
        <f t="shared" si="24"/>
        <v>93.974684803933599</v>
      </c>
      <c r="M366" s="130">
        <f t="shared" si="26"/>
        <v>15.287564115515554</v>
      </c>
      <c r="N366" s="130">
        <v>1</v>
      </c>
      <c r="O366" s="130">
        <v>0</v>
      </c>
    </row>
    <row r="367" spans="1:15" ht="17" x14ac:dyDescent="0.2">
      <c r="A367" s="126">
        <v>237</v>
      </c>
      <c r="B367" s="127" t="s">
        <v>34</v>
      </c>
      <c r="C367" s="128">
        <v>15</v>
      </c>
      <c r="D367" s="128" t="s">
        <v>23</v>
      </c>
      <c r="E367" s="128">
        <v>1515</v>
      </c>
      <c r="F367" s="128">
        <v>55.12</v>
      </c>
      <c r="G367" s="128">
        <f>4.39+1.42</f>
        <v>5.81</v>
      </c>
      <c r="H367" s="128">
        <v>2.62</v>
      </c>
      <c r="I367" s="129">
        <v>5.76</v>
      </c>
      <c r="J367" s="129">
        <f t="shared" si="23"/>
        <v>69.31</v>
      </c>
      <c r="K367" s="129">
        <f t="shared" si="25"/>
        <v>26.096260491586904</v>
      </c>
      <c r="L367" s="130">
        <f t="shared" si="24"/>
        <v>95.406260491586906</v>
      </c>
      <c r="M367" s="130">
        <f t="shared" si="26"/>
        <v>15.520449228744445</v>
      </c>
      <c r="N367" s="130">
        <v>1</v>
      </c>
      <c r="O367" s="130">
        <v>0</v>
      </c>
    </row>
    <row r="368" spans="1:15" ht="17" x14ac:dyDescent="0.2">
      <c r="A368" s="126">
        <v>238</v>
      </c>
      <c r="B368" s="127" t="s">
        <v>34</v>
      </c>
      <c r="C368" s="128">
        <v>15</v>
      </c>
      <c r="D368" s="128" t="s">
        <v>23</v>
      </c>
      <c r="E368" s="128">
        <v>1516</v>
      </c>
      <c r="F368" s="128">
        <v>57.16</v>
      </c>
      <c r="G368" s="128">
        <f>4.18+1.38</f>
        <v>5.56</v>
      </c>
      <c r="H368" s="128">
        <v>2.62</v>
      </c>
      <c r="I368" s="129">
        <v>5.64</v>
      </c>
      <c r="J368" s="129">
        <f t="shared" si="23"/>
        <v>70.98</v>
      </c>
      <c r="K368" s="129">
        <f t="shared" si="25"/>
        <v>26.725040682337877</v>
      </c>
      <c r="L368" s="130">
        <f t="shared" si="24"/>
        <v>97.705040682337881</v>
      </c>
      <c r="M368" s="130">
        <f t="shared" si="26"/>
        <v>15.894408977871601</v>
      </c>
      <c r="N368" s="130">
        <v>1</v>
      </c>
      <c r="O368" s="130">
        <v>0</v>
      </c>
    </row>
    <row r="369" spans="1:15" ht="17" x14ac:dyDescent="0.2">
      <c r="A369" s="126">
        <v>239</v>
      </c>
      <c r="B369" s="127" t="s">
        <v>34</v>
      </c>
      <c r="C369" s="128">
        <v>16</v>
      </c>
      <c r="D369" s="128" t="s">
        <v>23</v>
      </c>
      <c r="E369" s="128">
        <v>1601</v>
      </c>
      <c r="F369" s="128">
        <v>57.14</v>
      </c>
      <c r="G369" s="128">
        <f>5.01+1.38</f>
        <v>6.39</v>
      </c>
      <c r="H369" s="128">
        <v>2.62</v>
      </c>
      <c r="I369" s="129">
        <v>5.69</v>
      </c>
      <c r="J369" s="129">
        <f t="shared" si="23"/>
        <v>71.84</v>
      </c>
      <c r="K369" s="129">
        <f t="shared" si="25"/>
        <v>27.048843654820416</v>
      </c>
      <c r="L369" s="130">
        <f t="shared" si="24"/>
        <v>98.88884365482042</v>
      </c>
      <c r="M369" s="130">
        <f t="shared" si="26"/>
        <v>16.086987052272413</v>
      </c>
      <c r="N369" s="130">
        <v>1</v>
      </c>
      <c r="O369" s="130">
        <v>0</v>
      </c>
    </row>
    <row r="370" spans="1:15" ht="17" x14ac:dyDescent="0.2">
      <c r="A370" s="126">
        <v>240</v>
      </c>
      <c r="B370" s="127" t="s">
        <v>34</v>
      </c>
      <c r="C370" s="128">
        <v>16</v>
      </c>
      <c r="D370" s="128" t="s">
        <v>23</v>
      </c>
      <c r="E370" s="128">
        <v>1602</v>
      </c>
      <c r="F370" s="128">
        <v>55.17</v>
      </c>
      <c r="G370" s="128">
        <f>5.15+1.42</f>
        <v>6.57</v>
      </c>
      <c r="H370" s="128">
        <v>2.62</v>
      </c>
      <c r="I370" s="129">
        <v>5.84</v>
      </c>
      <c r="J370" s="129">
        <f t="shared" si="23"/>
        <v>70.2</v>
      </c>
      <c r="K370" s="129">
        <f t="shared" si="25"/>
        <v>26.431358916597901</v>
      </c>
      <c r="L370" s="130">
        <f t="shared" si="24"/>
        <v>96.631358916597904</v>
      </c>
      <c r="M370" s="130">
        <f t="shared" si="26"/>
        <v>15.719745142949934</v>
      </c>
      <c r="N370" s="130">
        <v>1</v>
      </c>
      <c r="O370" s="130">
        <v>0</v>
      </c>
    </row>
    <row r="371" spans="1:15" ht="17" x14ac:dyDescent="0.2">
      <c r="A371" s="126">
        <v>241</v>
      </c>
      <c r="B371" s="127" t="s">
        <v>34</v>
      </c>
      <c r="C371" s="128">
        <v>16</v>
      </c>
      <c r="D371" s="128" t="s">
        <v>23</v>
      </c>
      <c r="E371" s="128">
        <v>1603</v>
      </c>
      <c r="F371" s="128">
        <v>57.14</v>
      </c>
      <c r="G371" s="128">
        <f>5.01+1.38</f>
        <v>6.39</v>
      </c>
      <c r="H371" s="128">
        <v>2.62</v>
      </c>
      <c r="I371" s="129">
        <v>5.69</v>
      </c>
      <c r="J371" s="129">
        <f t="shared" si="23"/>
        <v>71.84</v>
      </c>
      <c r="K371" s="129">
        <f t="shared" si="25"/>
        <v>27.048843654820416</v>
      </c>
      <c r="L371" s="130">
        <f t="shared" si="24"/>
        <v>98.88884365482042</v>
      </c>
      <c r="M371" s="130">
        <f t="shared" si="26"/>
        <v>16.086987052272413</v>
      </c>
      <c r="N371" s="130">
        <v>1</v>
      </c>
      <c r="O371" s="130">
        <v>0</v>
      </c>
    </row>
    <row r="372" spans="1:15" ht="17" x14ac:dyDescent="0.2">
      <c r="A372" s="126">
        <v>242</v>
      </c>
      <c r="B372" s="127" t="s">
        <v>34</v>
      </c>
      <c r="C372" s="128">
        <v>16</v>
      </c>
      <c r="D372" s="128" t="s">
        <v>23</v>
      </c>
      <c r="E372" s="128">
        <v>1604</v>
      </c>
      <c r="F372" s="128">
        <v>55.17</v>
      </c>
      <c r="G372" s="128">
        <f>5.16+1.42</f>
        <v>6.58</v>
      </c>
      <c r="H372" s="128">
        <v>2.62</v>
      </c>
      <c r="I372" s="129">
        <v>5.25</v>
      </c>
      <c r="J372" s="129">
        <f t="shared" si="23"/>
        <v>69.62</v>
      </c>
      <c r="K372" s="129">
        <f t="shared" si="25"/>
        <v>26.212980167714328</v>
      </c>
      <c r="L372" s="130">
        <f t="shared" si="24"/>
        <v>95.832980167714339</v>
      </c>
      <c r="M372" s="130">
        <f t="shared" si="26"/>
        <v>15.589866906726131</v>
      </c>
      <c r="N372" s="130">
        <v>1</v>
      </c>
      <c r="O372" s="130">
        <v>0</v>
      </c>
    </row>
    <row r="373" spans="1:15" ht="17" x14ac:dyDescent="0.2">
      <c r="A373" s="126">
        <v>243</v>
      </c>
      <c r="B373" s="127" t="s">
        <v>34</v>
      </c>
      <c r="C373" s="128">
        <v>16</v>
      </c>
      <c r="D373" s="128" t="s">
        <v>23</v>
      </c>
      <c r="E373" s="128">
        <v>1605</v>
      </c>
      <c r="F373" s="128">
        <v>57.14</v>
      </c>
      <c r="G373" s="128">
        <f>5.01+1.38</f>
        <v>6.39</v>
      </c>
      <c r="H373" s="128">
        <v>2.62</v>
      </c>
      <c r="I373" s="129">
        <v>5.21</v>
      </c>
      <c r="J373" s="129">
        <f t="shared" si="23"/>
        <v>71.36</v>
      </c>
      <c r="K373" s="129">
        <f t="shared" si="25"/>
        <v>26.868116414365044</v>
      </c>
      <c r="L373" s="130">
        <f t="shared" si="24"/>
        <v>98.228116414365047</v>
      </c>
      <c r="M373" s="130">
        <f t="shared" si="26"/>
        <v>15.97950161539754</v>
      </c>
      <c r="N373" s="130">
        <v>1</v>
      </c>
      <c r="O373" s="130">
        <v>0</v>
      </c>
    </row>
    <row r="374" spans="1:15" ht="17" x14ac:dyDescent="0.2">
      <c r="A374" s="126">
        <v>244</v>
      </c>
      <c r="B374" s="127" t="s">
        <v>34</v>
      </c>
      <c r="C374" s="128">
        <v>16</v>
      </c>
      <c r="D374" s="128" t="s">
        <v>23</v>
      </c>
      <c r="E374" s="128">
        <v>1606</v>
      </c>
      <c r="F374" s="128">
        <v>55.17</v>
      </c>
      <c r="G374" s="128">
        <f>5.15+1.42</f>
        <v>6.57</v>
      </c>
      <c r="H374" s="128">
        <v>2.62</v>
      </c>
      <c r="I374" s="129">
        <v>5.84</v>
      </c>
      <c r="J374" s="129">
        <f t="shared" si="23"/>
        <v>70.2</v>
      </c>
      <c r="K374" s="129">
        <f t="shared" si="25"/>
        <v>26.431358916597901</v>
      </c>
      <c r="L374" s="130">
        <f t="shared" si="24"/>
        <v>96.631358916597904</v>
      </c>
      <c r="M374" s="130">
        <f t="shared" si="26"/>
        <v>15.719745142949934</v>
      </c>
      <c r="N374" s="130">
        <v>1</v>
      </c>
      <c r="O374" s="130">
        <v>0</v>
      </c>
    </row>
    <row r="375" spans="1:15" ht="17" x14ac:dyDescent="0.2">
      <c r="A375" s="126">
        <v>245</v>
      </c>
      <c r="B375" s="127" t="s">
        <v>34</v>
      </c>
      <c r="C375" s="128">
        <v>16</v>
      </c>
      <c r="D375" s="128" t="s">
        <v>23</v>
      </c>
      <c r="E375" s="128">
        <v>1607</v>
      </c>
      <c r="F375" s="128">
        <v>57.14</v>
      </c>
      <c r="G375" s="128">
        <f>5.01+1.38</f>
        <v>6.39</v>
      </c>
      <c r="H375" s="128">
        <v>2.62</v>
      </c>
      <c r="I375" s="129">
        <v>5.68</v>
      </c>
      <c r="J375" s="129">
        <f t="shared" si="23"/>
        <v>71.830000000000013</v>
      </c>
      <c r="K375" s="129">
        <f t="shared" si="25"/>
        <v>27.045078503977599</v>
      </c>
      <c r="L375" s="130">
        <f t="shared" si="24"/>
        <v>98.875078503977619</v>
      </c>
      <c r="M375" s="130">
        <f t="shared" si="26"/>
        <v>16.084747772337519</v>
      </c>
      <c r="N375" s="130">
        <v>1</v>
      </c>
      <c r="O375" s="130">
        <v>0</v>
      </c>
    </row>
    <row r="376" spans="1:15" ht="17" x14ac:dyDescent="0.2">
      <c r="A376" s="126">
        <v>246</v>
      </c>
      <c r="B376" s="127" t="s">
        <v>34</v>
      </c>
      <c r="C376" s="128">
        <v>16</v>
      </c>
      <c r="D376" s="128" t="s">
        <v>23</v>
      </c>
      <c r="E376" s="128">
        <v>1608</v>
      </c>
      <c r="F376" s="128">
        <v>55.17</v>
      </c>
      <c r="G376" s="128">
        <f>5.16+1.42</f>
        <v>6.58</v>
      </c>
      <c r="H376" s="128">
        <v>2.62</v>
      </c>
      <c r="I376" s="129">
        <v>5.84</v>
      </c>
      <c r="J376" s="129">
        <f t="shared" si="23"/>
        <v>70.210000000000008</v>
      </c>
      <c r="K376" s="129">
        <f t="shared" si="25"/>
        <v>26.435124067440722</v>
      </c>
      <c r="L376" s="130">
        <f t="shared" si="24"/>
        <v>96.645124067440733</v>
      </c>
      <c r="M376" s="130">
        <f t="shared" si="26"/>
        <v>15.721984422884828</v>
      </c>
      <c r="N376" s="130">
        <v>1</v>
      </c>
      <c r="O376" s="130">
        <v>0</v>
      </c>
    </row>
    <row r="377" spans="1:15" ht="17" x14ac:dyDescent="0.2">
      <c r="A377" s="126">
        <v>247</v>
      </c>
      <c r="B377" s="127" t="s">
        <v>34</v>
      </c>
      <c r="C377" s="128">
        <v>16</v>
      </c>
      <c r="D377" s="128" t="s">
        <v>23</v>
      </c>
      <c r="E377" s="128">
        <v>1609</v>
      </c>
      <c r="F377" s="128">
        <v>55.12</v>
      </c>
      <c r="G377" s="128">
        <f>4.39+1.42</f>
        <v>5.81</v>
      </c>
      <c r="H377" s="128">
        <v>2.62</v>
      </c>
      <c r="I377" s="129">
        <v>5.77</v>
      </c>
      <c r="J377" s="129">
        <f t="shared" si="23"/>
        <v>69.319999999999993</v>
      </c>
      <c r="K377" s="129">
        <f t="shared" si="25"/>
        <v>26.100025642429717</v>
      </c>
      <c r="L377" s="130">
        <f t="shared" si="24"/>
        <v>95.420025642429707</v>
      </c>
      <c r="M377" s="130">
        <f t="shared" si="26"/>
        <v>15.522688508679334</v>
      </c>
      <c r="N377" s="130">
        <v>1</v>
      </c>
      <c r="O377" s="130">
        <v>0</v>
      </c>
    </row>
    <row r="378" spans="1:15" ht="17" x14ac:dyDescent="0.2">
      <c r="A378" s="126">
        <v>248</v>
      </c>
      <c r="B378" s="127" t="s">
        <v>34</v>
      </c>
      <c r="C378" s="128">
        <v>16</v>
      </c>
      <c r="D378" s="128" t="s">
        <v>23</v>
      </c>
      <c r="E378" s="128">
        <v>1610</v>
      </c>
      <c r="F378" s="128">
        <v>53.91</v>
      </c>
      <c r="G378" s="128">
        <f>5.15+1.38</f>
        <v>6.53</v>
      </c>
      <c r="H378" s="128">
        <v>2.62</v>
      </c>
      <c r="I378" s="129">
        <v>5.54</v>
      </c>
      <c r="J378" s="129">
        <f t="shared" si="23"/>
        <v>68.599999999999994</v>
      </c>
      <c r="K378" s="129">
        <f t="shared" si="25"/>
        <v>25.828934781746661</v>
      </c>
      <c r="L378" s="130">
        <f t="shared" si="24"/>
        <v>94.428934781746648</v>
      </c>
      <c r="M378" s="130">
        <f t="shared" si="26"/>
        <v>15.361460353367027</v>
      </c>
      <c r="N378" s="130">
        <v>1</v>
      </c>
      <c r="O378" s="130">
        <v>0</v>
      </c>
    </row>
    <row r="379" spans="1:15" ht="17" x14ac:dyDescent="0.2">
      <c r="A379" s="126">
        <v>249</v>
      </c>
      <c r="B379" s="127" t="s">
        <v>34</v>
      </c>
      <c r="C379" s="128">
        <v>16</v>
      </c>
      <c r="D379" s="128" t="s">
        <v>23</v>
      </c>
      <c r="E379" s="128">
        <v>1611</v>
      </c>
      <c r="F379" s="128">
        <v>55.12</v>
      </c>
      <c r="G379" s="128">
        <f>4.39+1.42</f>
        <v>5.81</v>
      </c>
      <c r="H379" s="128">
        <v>2.62</v>
      </c>
      <c r="I379" s="129">
        <v>5.77</v>
      </c>
      <c r="J379" s="129">
        <f t="shared" si="23"/>
        <v>69.319999999999993</v>
      </c>
      <c r="K379" s="129">
        <f t="shared" si="25"/>
        <v>26.100025642429717</v>
      </c>
      <c r="L379" s="130">
        <f t="shared" si="24"/>
        <v>95.420025642429707</v>
      </c>
      <c r="M379" s="130">
        <f t="shared" si="26"/>
        <v>15.522688508679334</v>
      </c>
      <c r="N379" s="130">
        <v>1</v>
      </c>
      <c r="O379" s="130">
        <v>0</v>
      </c>
    </row>
    <row r="380" spans="1:15" ht="17" x14ac:dyDescent="0.2">
      <c r="A380" s="126">
        <v>250</v>
      </c>
      <c r="B380" s="127" t="s">
        <v>34</v>
      </c>
      <c r="C380" s="128">
        <v>16</v>
      </c>
      <c r="D380" s="128" t="s">
        <v>23</v>
      </c>
      <c r="E380" s="128">
        <v>1612</v>
      </c>
      <c r="F380" s="128">
        <v>57.16</v>
      </c>
      <c r="G380" s="128">
        <f>4.18+1.37</f>
        <v>5.55</v>
      </c>
      <c r="H380" s="128">
        <v>2.62</v>
      </c>
      <c r="I380" s="129">
        <v>5.18</v>
      </c>
      <c r="J380" s="129">
        <f t="shared" si="23"/>
        <v>70.509999999999991</v>
      </c>
      <c r="K380" s="129">
        <f t="shared" si="25"/>
        <v>26.548078592725322</v>
      </c>
      <c r="L380" s="130">
        <f t="shared" si="24"/>
        <v>97.058078592725309</v>
      </c>
      <c r="M380" s="130">
        <f t="shared" si="26"/>
        <v>15.789162820931619</v>
      </c>
      <c r="N380" s="130">
        <v>1</v>
      </c>
      <c r="O380" s="130">
        <v>0</v>
      </c>
    </row>
    <row r="381" spans="1:15" ht="17" x14ac:dyDescent="0.2">
      <c r="A381" s="126">
        <v>251</v>
      </c>
      <c r="B381" s="127" t="s">
        <v>34</v>
      </c>
      <c r="C381" s="128">
        <v>16</v>
      </c>
      <c r="D381" s="128" t="s">
        <v>23</v>
      </c>
      <c r="E381" s="128">
        <v>1613</v>
      </c>
      <c r="F381" s="128">
        <v>55.12</v>
      </c>
      <c r="G381" s="128">
        <f>4.39+1.42</f>
        <v>5.81</v>
      </c>
      <c r="H381" s="128">
        <v>2.62</v>
      </c>
      <c r="I381" s="129">
        <v>5.21</v>
      </c>
      <c r="J381" s="129">
        <f t="shared" si="23"/>
        <v>68.759999999999991</v>
      </c>
      <c r="K381" s="129">
        <f t="shared" si="25"/>
        <v>25.889177195231785</v>
      </c>
      <c r="L381" s="130">
        <f t="shared" si="24"/>
        <v>94.649177195231772</v>
      </c>
      <c r="M381" s="130">
        <f t="shared" si="26"/>
        <v>15.397288832325318</v>
      </c>
      <c r="N381" s="130">
        <v>1</v>
      </c>
      <c r="O381" s="130">
        <v>0</v>
      </c>
    </row>
    <row r="382" spans="1:15" ht="17" x14ac:dyDescent="0.2">
      <c r="A382" s="126">
        <v>252</v>
      </c>
      <c r="B382" s="127" t="s">
        <v>34</v>
      </c>
      <c r="C382" s="128">
        <v>16</v>
      </c>
      <c r="D382" s="128" t="s">
        <v>23</v>
      </c>
      <c r="E382" s="128">
        <v>1614</v>
      </c>
      <c r="F382" s="128">
        <v>53.9</v>
      </c>
      <c r="G382" s="128">
        <f>5.15+1.38</f>
        <v>6.53</v>
      </c>
      <c r="H382" s="128">
        <v>2.62</v>
      </c>
      <c r="I382" s="129">
        <v>5.22</v>
      </c>
      <c r="J382" s="129">
        <f t="shared" si="23"/>
        <v>68.27</v>
      </c>
      <c r="K382" s="129">
        <f t="shared" si="25"/>
        <v>25.704684803933599</v>
      </c>
      <c r="L382" s="130">
        <f t="shared" si="24"/>
        <v>93.974684803933599</v>
      </c>
      <c r="M382" s="130">
        <f t="shared" si="26"/>
        <v>15.287564115515554</v>
      </c>
      <c r="N382" s="130">
        <v>1</v>
      </c>
      <c r="O382" s="130">
        <v>0</v>
      </c>
    </row>
    <row r="383" spans="1:15" ht="17" x14ac:dyDescent="0.2">
      <c r="A383" s="126">
        <v>253</v>
      </c>
      <c r="B383" s="127" t="s">
        <v>34</v>
      </c>
      <c r="C383" s="128">
        <v>16</v>
      </c>
      <c r="D383" s="128" t="s">
        <v>23</v>
      </c>
      <c r="E383" s="128">
        <v>1615</v>
      </c>
      <c r="F383" s="128">
        <v>55.12</v>
      </c>
      <c r="G383" s="128">
        <f>4.39+1.42</f>
        <v>5.81</v>
      </c>
      <c r="H383" s="128">
        <v>2.62</v>
      </c>
      <c r="I383" s="129">
        <v>5.76</v>
      </c>
      <c r="J383" s="129">
        <f t="shared" si="23"/>
        <v>69.31</v>
      </c>
      <c r="K383" s="129">
        <f t="shared" si="25"/>
        <v>26.096260491586904</v>
      </c>
      <c r="L383" s="130">
        <f t="shared" si="24"/>
        <v>95.406260491586906</v>
      </c>
      <c r="M383" s="130">
        <f t="shared" si="26"/>
        <v>15.520449228744445</v>
      </c>
      <c r="N383" s="130">
        <v>1</v>
      </c>
      <c r="O383" s="130">
        <v>0</v>
      </c>
    </row>
    <row r="384" spans="1:15" ht="17" x14ac:dyDescent="0.2">
      <c r="A384" s="126">
        <v>254</v>
      </c>
      <c r="B384" s="127" t="s">
        <v>34</v>
      </c>
      <c r="C384" s="128">
        <v>16</v>
      </c>
      <c r="D384" s="128" t="s">
        <v>23</v>
      </c>
      <c r="E384" s="128">
        <v>1616</v>
      </c>
      <c r="F384" s="128">
        <v>57.16</v>
      </c>
      <c r="G384" s="128">
        <f>4.18+1.38</f>
        <v>5.56</v>
      </c>
      <c r="H384" s="128">
        <v>2.62</v>
      </c>
      <c r="I384" s="129">
        <v>5.64</v>
      </c>
      <c r="J384" s="129">
        <f t="shared" si="23"/>
        <v>70.98</v>
      </c>
      <c r="K384" s="129">
        <f t="shared" si="25"/>
        <v>26.725040682337877</v>
      </c>
      <c r="L384" s="130">
        <f t="shared" si="24"/>
        <v>97.705040682337881</v>
      </c>
      <c r="M384" s="130">
        <f t="shared" si="26"/>
        <v>15.894408977871601</v>
      </c>
      <c r="N384" s="130">
        <v>1</v>
      </c>
      <c r="O384" s="130">
        <v>0</v>
      </c>
    </row>
    <row r="385" spans="1:15" ht="17" x14ac:dyDescent="0.2">
      <c r="A385" s="126">
        <v>255</v>
      </c>
      <c r="B385" s="127" t="s">
        <v>34</v>
      </c>
      <c r="C385" s="128">
        <v>17</v>
      </c>
      <c r="D385" s="128" t="s">
        <v>23</v>
      </c>
      <c r="E385" s="128">
        <v>1701</v>
      </c>
      <c r="F385" s="128">
        <v>57.14</v>
      </c>
      <c r="G385" s="128">
        <f>5.01+1.38</f>
        <v>6.39</v>
      </c>
      <c r="H385" s="128">
        <v>2.62</v>
      </c>
      <c r="I385" s="129">
        <v>5.69</v>
      </c>
      <c r="J385" s="129">
        <f t="shared" si="23"/>
        <v>71.84</v>
      </c>
      <c r="K385" s="129">
        <f t="shared" si="25"/>
        <v>27.048843654820416</v>
      </c>
      <c r="L385" s="130">
        <f t="shared" si="24"/>
        <v>98.88884365482042</v>
      </c>
      <c r="M385" s="130">
        <f t="shared" si="26"/>
        <v>16.086987052272413</v>
      </c>
      <c r="N385" s="130">
        <v>1</v>
      </c>
      <c r="O385" s="130">
        <v>0</v>
      </c>
    </row>
    <row r="386" spans="1:15" ht="17" x14ac:dyDescent="0.2">
      <c r="A386" s="126">
        <v>256</v>
      </c>
      <c r="B386" s="127" t="s">
        <v>34</v>
      </c>
      <c r="C386" s="128">
        <v>17</v>
      </c>
      <c r="D386" s="128" t="s">
        <v>23</v>
      </c>
      <c r="E386" s="128">
        <v>1702</v>
      </c>
      <c r="F386" s="128">
        <v>55.17</v>
      </c>
      <c r="G386" s="128">
        <f>5.15+1.42</f>
        <v>6.57</v>
      </c>
      <c r="H386" s="128">
        <v>2.62</v>
      </c>
      <c r="I386" s="129">
        <v>5.84</v>
      </c>
      <c r="J386" s="129">
        <f t="shared" ref="J386:J431" si="27">F386+G386+H386+I386</f>
        <v>70.2</v>
      </c>
      <c r="K386" s="129">
        <f t="shared" si="25"/>
        <v>26.431358916597901</v>
      </c>
      <c r="L386" s="130">
        <f t="shared" ref="L386:L431" si="28">J386+K386</f>
        <v>96.631358916597904</v>
      </c>
      <c r="M386" s="130">
        <f t="shared" si="26"/>
        <v>15.719745142949934</v>
      </c>
      <c r="N386" s="130">
        <v>1</v>
      </c>
      <c r="O386" s="130">
        <v>0</v>
      </c>
    </row>
    <row r="387" spans="1:15" ht="17" x14ac:dyDescent="0.2">
      <c r="A387" s="126">
        <v>257</v>
      </c>
      <c r="B387" s="127" t="s">
        <v>34</v>
      </c>
      <c r="C387" s="128">
        <v>17</v>
      </c>
      <c r="D387" s="128" t="s">
        <v>23</v>
      </c>
      <c r="E387" s="128">
        <v>1703</v>
      </c>
      <c r="F387" s="128">
        <v>57.14</v>
      </c>
      <c r="G387" s="128">
        <f>5.01+1.38</f>
        <v>6.39</v>
      </c>
      <c r="H387" s="128">
        <v>2.62</v>
      </c>
      <c r="I387" s="129">
        <v>5.69</v>
      </c>
      <c r="J387" s="129">
        <f t="shared" si="27"/>
        <v>71.84</v>
      </c>
      <c r="K387" s="129">
        <f t="shared" si="25"/>
        <v>27.048843654820416</v>
      </c>
      <c r="L387" s="130">
        <f t="shared" si="28"/>
        <v>98.88884365482042</v>
      </c>
      <c r="M387" s="130">
        <f t="shared" si="26"/>
        <v>16.086987052272413</v>
      </c>
      <c r="N387" s="130">
        <v>1</v>
      </c>
      <c r="O387" s="130">
        <v>0</v>
      </c>
    </row>
    <row r="388" spans="1:15" ht="17" x14ac:dyDescent="0.2">
      <c r="A388" s="126">
        <v>258</v>
      </c>
      <c r="B388" s="127" t="s">
        <v>34</v>
      </c>
      <c r="C388" s="128">
        <v>17</v>
      </c>
      <c r="D388" s="128" t="s">
        <v>23</v>
      </c>
      <c r="E388" s="128">
        <v>1704</v>
      </c>
      <c r="F388" s="128">
        <v>55.17</v>
      </c>
      <c r="G388" s="128">
        <f>5.16+1.42</f>
        <v>6.58</v>
      </c>
      <c r="H388" s="128">
        <v>2.62</v>
      </c>
      <c r="I388" s="129">
        <v>5.25</v>
      </c>
      <c r="J388" s="129">
        <f t="shared" si="27"/>
        <v>69.62</v>
      </c>
      <c r="K388" s="129">
        <f t="shared" ref="K388:K432" si="29">J388/J$433*7975.96</f>
        <v>26.212980167714328</v>
      </c>
      <c r="L388" s="130">
        <f t="shared" si="28"/>
        <v>95.832980167714339</v>
      </c>
      <c r="M388" s="130">
        <f t="shared" ref="M388:M432" si="30">J388/J$433*4743.61</f>
        <v>15.589866906726131</v>
      </c>
      <c r="N388" s="130">
        <v>1</v>
      </c>
      <c r="O388" s="130">
        <v>0</v>
      </c>
    </row>
    <row r="389" spans="1:15" ht="17" x14ac:dyDescent="0.2">
      <c r="A389" s="126">
        <v>259</v>
      </c>
      <c r="B389" s="127" t="s">
        <v>34</v>
      </c>
      <c r="C389" s="128">
        <v>17</v>
      </c>
      <c r="D389" s="128" t="s">
        <v>23</v>
      </c>
      <c r="E389" s="128">
        <v>1705</v>
      </c>
      <c r="F389" s="128">
        <v>57.14</v>
      </c>
      <c r="G389" s="128">
        <f>5.01+1.38</f>
        <v>6.39</v>
      </c>
      <c r="H389" s="128">
        <v>2.62</v>
      </c>
      <c r="I389" s="129">
        <v>5.21</v>
      </c>
      <c r="J389" s="129">
        <f t="shared" si="27"/>
        <v>71.36</v>
      </c>
      <c r="K389" s="129">
        <f t="shared" si="29"/>
        <v>26.868116414365044</v>
      </c>
      <c r="L389" s="130">
        <f t="shared" si="28"/>
        <v>98.228116414365047</v>
      </c>
      <c r="M389" s="130">
        <f t="shared" si="30"/>
        <v>15.97950161539754</v>
      </c>
      <c r="N389" s="130">
        <v>1</v>
      </c>
      <c r="O389" s="130">
        <v>0</v>
      </c>
    </row>
    <row r="390" spans="1:15" ht="17" x14ac:dyDescent="0.2">
      <c r="A390" s="126">
        <v>260</v>
      </c>
      <c r="B390" s="127" t="s">
        <v>34</v>
      </c>
      <c r="C390" s="128">
        <v>17</v>
      </c>
      <c r="D390" s="128" t="s">
        <v>23</v>
      </c>
      <c r="E390" s="128">
        <v>1706</v>
      </c>
      <c r="F390" s="128">
        <v>55.17</v>
      </c>
      <c r="G390" s="128">
        <f>5.15+1.42</f>
        <v>6.57</v>
      </c>
      <c r="H390" s="128">
        <v>2.62</v>
      </c>
      <c r="I390" s="129">
        <v>5.84</v>
      </c>
      <c r="J390" s="129">
        <f t="shared" si="27"/>
        <v>70.2</v>
      </c>
      <c r="K390" s="129">
        <f t="shared" si="29"/>
        <v>26.431358916597901</v>
      </c>
      <c r="L390" s="130">
        <f t="shared" si="28"/>
        <v>96.631358916597904</v>
      </c>
      <c r="M390" s="130">
        <f t="shared" si="30"/>
        <v>15.719745142949934</v>
      </c>
      <c r="N390" s="130">
        <v>1</v>
      </c>
      <c r="O390" s="130">
        <v>0</v>
      </c>
    </row>
    <row r="391" spans="1:15" ht="17" x14ac:dyDescent="0.2">
      <c r="A391" s="126">
        <v>261</v>
      </c>
      <c r="B391" s="127" t="s">
        <v>34</v>
      </c>
      <c r="C391" s="128">
        <v>17</v>
      </c>
      <c r="D391" s="128" t="s">
        <v>23</v>
      </c>
      <c r="E391" s="128">
        <v>1707</v>
      </c>
      <c r="F391" s="128">
        <v>57.14</v>
      </c>
      <c r="G391" s="128">
        <f>5.01+1.38</f>
        <v>6.39</v>
      </c>
      <c r="H391" s="128">
        <v>2.62</v>
      </c>
      <c r="I391" s="129">
        <v>5.68</v>
      </c>
      <c r="J391" s="129">
        <f t="shared" si="27"/>
        <v>71.830000000000013</v>
      </c>
      <c r="K391" s="129">
        <f t="shared" si="29"/>
        <v>27.045078503977599</v>
      </c>
      <c r="L391" s="130">
        <f t="shared" si="28"/>
        <v>98.875078503977619</v>
      </c>
      <c r="M391" s="130">
        <f t="shared" si="30"/>
        <v>16.084747772337519</v>
      </c>
      <c r="N391" s="130">
        <v>1</v>
      </c>
      <c r="O391" s="130">
        <v>0</v>
      </c>
    </row>
    <row r="392" spans="1:15" ht="17" x14ac:dyDescent="0.2">
      <c r="A392" s="126">
        <v>262</v>
      </c>
      <c r="B392" s="127" t="s">
        <v>34</v>
      </c>
      <c r="C392" s="128">
        <v>17</v>
      </c>
      <c r="D392" s="128" t="s">
        <v>23</v>
      </c>
      <c r="E392" s="128">
        <v>1708</v>
      </c>
      <c r="F392" s="128">
        <v>55.17</v>
      </c>
      <c r="G392" s="128">
        <f>5.16+1.42</f>
        <v>6.58</v>
      </c>
      <c r="H392" s="128">
        <v>2.62</v>
      </c>
      <c r="I392" s="129">
        <v>5.84</v>
      </c>
      <c r="J392" s="129">
        <f t="shared" si="27"/>
        <v>70.210000000000008</v>
      </c>
      <c r="K392" s="129">
        <f t="shared" si="29"/>
        <v>26.435124067440722</v>
      </c>
      <c r="L392" s="130">
        <f t="shared" si="28"/>
        <v>96.645124067440733</v>
      </c>
      <c r="M392" s="130">
        <f t="shared" si="30"/>
        <v>15.721984422884828</v>
      </c>
      <c r="N392" s="130">
        <v>1</v>
      </c>
      <c r="O392" s="130">
        <v>0</v>
      </c>
    </row>
    <row r="393" spans="1:15" ht="17" x14ac:dyDescent="0.2">
      <c r="A393" s="126">
        <v>263</v>
      </c>
      <c r="B393" s="127" t="s">
        <v>34</v>
      </c>
      <c r="C393" s="128">
        <v>17</v>
      </c>
      <c r="D393" s="128" t="s">
        <v>23</v>
      </c>
      <c r="E393" s="128">
        <v>1709</v>
      </c>
      <c r="F393" s="128">
        <v>55.12</v>
      </c>
      <c r="G393" s="128">
        <f>4.39+1.42</f>
        <v>5.81</v>
      </c>
      <c r="H393" s="128">
        <v>2.62</v>
      </c>
      <c r="I393" s="129">
        <v>5.77</v>
      </c>
      <c r="J393" s="129">
        <f t="shared" si="27"/>
        <v>69.319999999999993</v>
      </c>
      <c r="K393" s="129">
        <f t="shared" si="29"/>
        <v>26.100025642429717</v>
      </c>
      <c r="L393" s="130">
        <f t="shared" si="28"/>
        <v>95.420025642429707</v>
      </c>
      <c r="M393" s="130">
        <f t="shared" si="30"/>
        <v>15.522688508679334</v>
      </c>
      <c r="N393" s="130">
        <v>1</v>
      </c>
      <c r="O393" s="130">
        <v>0</v>
      </c>
    </row>
    <row r="394" spans="1:15" ht="17" x14ac:dyDescent="0.2">
      <c r="A394" s="126">
        <v>264</v>
      </c>
      <c r="B394" s="127" t="s">
        <v>34</v>
      </c>
      <c r="C394" s="128">
        <v>17</v>
      </c>
      <c r="D394" s="128" t="s">
        <v>23</v>
      </c>
      <c r="E394" s="128">
        <v>1710</v>
      </c>
      <c r="F394" s="128">
        <v>53.91</v>
      </c>
      <c r="G394" s="128">
        <f>5.15+1.38</f>
        <v>6.53</v>
      </c>
      <c r="H394" s="128">
        <v>2.62</v>
      </c>
      <c r="I394" s="129">
        <v>5.54</v>
      </c>
      <c r="J394" s="129">
        <f t="shared" si="27"/>
        <v>68.599999999999994</v>
      </c>
      <c r="K394" s="129">
        <f t="shared" si="29"/>
        <v>25.828934781746661</v>
      </c>
      <c r="L394" s="130">
        <f t="shared" si="28"/>
        <v>94.428934781746648</v>
      </c>
      <c r="M394" s="130">
        <f t="shared" si="30"/>
        <v>15.361460353367027</v>
      </c>
      <c r="N394" s="130">
        <v>1</v>
      </c>
      <c r="O394" s="130">
        <v>0</v>
      </c>
    </row>
    <row r="395" spans="1:15" ht="17" x14ac:dyDescent="0.2">
      <c r="A395" s="126">
        <v>265</v>
      </c>
      <c r="B395" s="127" t="s">
        <v>34</v>
      </c>
      <c r="C395" s="128">
        <v>17</v>
      </c>
      <c r="D395" s="128" t="s">
        <v>23</v>
      </c>
      <c r="E395" s="128">
        <v>1711</v>
      </c>
      <c r="F395" s="128">
        <v>55.12</v>
      </c>
      <c r="G395" s="128">
        <f>4.39+1.42</f>
        <v>5.81</v>
      </c>
      <c r="H395" s="128">
        <v>2.62</v>
      </c>
      <c r="I395" s="129">
        <v>5.77</v>
      </c>
      <c r="J395" s="129">
        <f t="shared" si="27"/>
        <v>69.319999999999993</v>
      </c>
      <c r="K395" s="129">
        <f t="shared" si="29"/>
        <v>26.100025642429717</v>
      </c>
      <c r="L395" s="130">
        <f t="shared" si="28"/>
        <v>95.420025642429707</v>
      </c>
      <c r="M395" s="130">
        <f t="shared" si="30"/>
        <v>15.522688508679334</v>
      </c>
      <c r="N395" s="130">
        <v>1</v>
      </c>
      <c r="O395" s="130">
        <v>0</v>
      </c>
    </row>
    <row r="396" spans="1:15" ht="17" x14ac:dyDescent="0.2">
      <c r="A396" s="126">
        <v>266</v>
      </c>
      <c r="B396" s="127" t="s">
        <v>34</v>
      </c>
      <c r="C396" s="128">
        <v>17</v>
      </c>
      <c r="D396" s="128" t="s">
        <v>23</v>
      </c>
      <c r="E396" s="128">
        <v>1712</v>
      </c>
      <c r="F396" s="128">
        <v>57.16</v>
      </c>
      <c r="G396" s="128">
        <f>4.18+1.37</f>
        <v>5.55</v>
      </c>
      <c r="H396" s="128">
        <v>2.62</v>
      </c>
      <c r="I396" s="129">
        <v>5.18</v>
      </c>
      <c r="J396" s="129">
        <f t="shared" si="27"/>
        <v>70.509999999999991</v>
      </c>
      <c r="K396" s="129">
        <f t="shared" si="29"/>
        <v>26.548078592725322</v>
      </c>
      <c r="L396" s="130">
        <f t="shared" si="28"/>
        <v>97.058078592725309</v>
      </c>
      <c r="M396" s="130">
        <f t="shared" si="30"/>
        <v>15.789162820931619</v>
      </c>
      <c r="N396" s="130">
        <v>1</v>
      </c>
      <c r="O396" s="130">
        <v>0</v>
      </c>
    </row>
    <row r="397" spans="1:15" ht="17" x14ac:dyDescent="0.2">
      <c r="A397" s="126">
        <v>267</v>
      </c>
      <c r="B397" s="127" t="s">
        <v>34</v>
      </c>
      <c r="C397" s="128">
        <v>17</v>
      </c>
      <c r="D397" s="128" t="s">
        <v>23</v>
      </c>
      <c r="E397" s="128">
        <v>1713</v>
      </c>
      <c r="F397" s="128">
        <v>55.12</v>
      </c>
      <c r="G397" s="128">
        <f>4.39+1.42</f>
        <v>5.81</v>
      </c>
      <c r="H397" s="128">
        <v>2.62</v>
      </c>
      <c r="I397" s="129">
        <v>5.21</v>
      </c>
      <c r="J397" s="129">
        <f t="shared" si="27"/>
        <v>68.759999999999991</v>
      </c>
      <c r="K397" s="129">
        <f t="shared" si="29"/>
        <v>25.889177195231785</v>
      </c>
      <c r="L397" s="130">
        <f t="shared" si="28"/>
        <v>94.649177195231772</v>
      </c>
      <c r="M397" s="130">
        <f t="shared" si="30"/>
        <v>15.397288832325318</v>
      </c>
      <c r="N397" s="130">
        <v>1</v>
      </c>
      <c r="O397" s="130">
        <v>0</v>
      </c>
    </row>
    <row r="398" spans="1:15" ht="17" x14ac:dyDescent="0.2">
      <c r="A398" s="126">
        <v>268</v>
      </c>
      <c r="B398" s="127" t="s">
        <v>34</v>
      </c>
      <c r="C398" s="128">
        <v>17</v>
      </c>
      <c r="D398" s="128" t="s">
        <v>23</v>
      </c>
      <c r="E398" s="128">
        <v>1714</v>
      </c>
      <c r="F398" s="128">
        <v>53.9</v>
      </c>
      <c r="G398" s="128">
        <f>5.15+1.38</f>
        <v>6.53</v>
      </c>
      <c r="H398" s="128">
        <v>2.62</v>
      </c>
      <c r="I398" s="129">
        <v>5.22</v>
      </c>
      <c r="J398" s="129">
        <f t="shared" si="27"/>
        <v>68.27</v>
      </c>
      <c r="K398" s="129">
        <f t="shared" si="29"/>
        <v>25.704684803933599</v>
      </c>
      <c r="L398" s="130">
        <f t="shared" si="28"/>
        <v>93.974684803933599</v>
      </c>
      <c r="M398" s="130">
        <f t="shared" si="30"/>
        <v>15.287564115515554</v>
      </c>
      <c r="N398" s="130">
        <v>1</v>
      </c>
      <c r="O398" s="130">
        <v>0</v>
      </c>
    </row>
    <row r="399" spans="1:15" ht="17" x14ac:dyDescent="0.2">
      <c r="A399" s="126">
        <v>269</v>
      </c>
      <c r="B399" s="127" t="s">
        <v>34</v>
      </c>
      <c r="C399" s="128">
        <v>17</v>
      </c>
      <c r="D399" s="128" t="s">
        <v>23</v>
      </c>
      <c r="E399" s="128">
        <v>1715</v>
      </c>
      <c r="F399" s="128">
        <v>55.12</v>
      </c>
      <c r="G399" s="128">
        <f>4.39+1.42</f>
        <v>5.81</v>
      </c>
      <c r="H399" s="128">
        <v>2.62</v>
      </c>
      <c r="I399" s="129">
        <v>5.76</v>
      </c>
      <c r="J399" s="129">
        <f t="shared" si="27"/>
        <v>69.31</v>
      </c>
      <c r="K399" s="129">
        <f t="shared" si="29"/>
        <v>26.096260491586904</v>
      </c>
      <c r="L399" s="130">
        <f t="shared" si="28"/>
        <v>95.406260491586906</v>
      </c>
      <c r="M399" s="130">
        <f t="shared" si="30"/>
        <v>15.520449228744445</v>
      </c>
      <c r="N399" s="130">
        <v>1</v>
      </c>
      <c r="O399" s="130">
        <v>0</v>
      </c>
    </row>
    <row r="400" spans="1:15" ht="17" x14ac:dyDescent="0.2">
      <c r="A400" s="126">
        <v>270</v>
      </c>
      <c r="B400" s="127" t="s">
        <v>34</v>
      </c>
      <c r="C400" s="128">
        <v>17</v>
      </c>
      <c r="D400" s="128" t="s">
        <v>23</v>
      </c>
      <c r="E400" s="128">
        <v>1716</v>
      </c>
      <c r="F400" s="128">
        <v>57.16</v>
      </c>
      <c r="G400" s="128">
        <f>4.18+1.38</f>
        <v>5.56</v>
      </c>
      <c r="H400" s="128">
        <v>2.62</v>
      </c>
      <c r="I400" s="129">
        <v>5.64</v>
      </c>
      <c r="J400" s="129">
        <f t="shared" si="27"/>
        <v>70.98</v>
      </c>
      <c r="K400" s="129">
        <f t="shared" si="29"/>
        <v>26.725040682337877</v>
      </c>
      <c r="L400" s="130">
        <f t="shared" si="28"/>
        <v>97.705040682337881</v>
      </c>
      <c r="M400" s="130">
        <f t="shared" si="30"/>
        <v>15.894408977871601</v>
      </c>
      <c r="N400" s="130">
        <v>1</v>
      </c>
      <c r="O400" s="130">
        <v>0</v>
      </c>
    </row>
    <row r="401" spans="1:15" ht="17" x14ac:dyDescent="0.2">
      <c r="A401" s="126">
        <v>271</v>
      </c>
      <c r="B401" s="127" t="s">
        <v>34</v>
      </c>
      <c r="C401" s="128">
        <v>18</v>
      </c>
      <c r="D401" s="128" t="s">
        <v>23</v>
      </c>
      <c r="E401" s="128">
        <v>1801</v>
      </c>
      <c r="F401" s="128">
        <v>57.14</v>
      </c>
      <c r="G401" s="128">
        <f>5.01+1.38</f>
        <v>6.39</v>
      </c>
      <c r="H401" s="128">
        <v>2.62</v>
      </c>
      <c r="I401" s="129">
        <v>5.69</v>
      </c>
      <c r="J401" s="129">
        <f t="shared" si="27"/>
        <v>71.84</v>
      </c>
      <c r="K401" s="129">
        <f t="shared" si="29"/>
        <v>27.048843654820416</v>
      </c>
      <c r="L401" s="130">
        <f t="shared" si="28"/>
        <v>98.88884365482042</v>
      </c>
      <c r="M401" s="130">
        <f t="shared" si="30"/>
        <v>16.086987052272413</v>
      </c>
      <c r="N401" s="130">
        <v>1</v>
      </c>
      <c r="O401" s="130">
        <v>0</v>
      </c>
    </row>
    <row r="402" spans="1:15" ht="17" x14ac:dyDescent="0.2">
      <c r="A402" s="126">
        <v>272</v>
      </c>
      <c r="B402" s="127" t="s">
        <v>34</v>
      </c>
      <c r="C402" s="128">
        <v>18</v>
      </c>
      <c r="D402" s="128" t="s">
        <v>23</v>
      </c>
      <c r="E402" s="128">
        <v>1802</v>
      </c>
      <c r="F402" s="128">
        <v>55.17</v>
      </c>
      <c r="G402" s="128">
        <f>5.15+1.42</f>
        <v>6.57</v>
      </c>
      <c r="H402" s="128">
        <v>2.62</v>
      </c>
      <c r="I402" s="129">
        <v>5.84</v>
      </c>
      <c r="J402" s="129">
        <f t="shared" si="27"/>
        <v>70.2</v>
      </c>
      <c r="K402" s="129">
        <f t="shared" si="29"/>
        <v>26.431358916597901</v>
      </c>
      <c r="L402" s="130">
        <f t="shared" si="28"/>
        <v>96.631358916597904</v>
      </c>
      <c r="M402" s="130">
        <f t="shared" si="30"/>
        <v>15.719745142949934</v>
      </c>
      <c r="N402" s="130">
        <v>1</v>
      </c>
      <c r="O402" s="130">
        <v>0</v>
      </c>
    </row>
    <row r="403" spans="1:15" ht="17" x14ac:dyDescent="0.2">
      <c r="A403" s="126">
        <v>273</v>
      </c>
      <c r="B403" s="127" t="s">
        <v>34</v>
      </c>
      <c r="C403" s="128">
        <v>18</v>
      </c>
      <c r="D403" s="128" t="s">
        <v>23</v>
      </c>
      <c r="E403" s="128">
        <v>1803</v>
      </c>
      <c r="F403" s="128">
        <v>57.14</v>
      </c>
      <c r="G403" s="128">
        <f>5.01+1.38</f>
        <v>6.39</v>
      </c>
      <c r="H403" s="128">
        <v>2.62</v>
      </c>
      <c r="I403" s="129">
        <v>5.69</v>
      </c>
      <c r="J403" s="129">
        <f t="shared" si="27"/>
        <v>71.84</v>
      </c>
      <c r="K403" s="129">
        <f t="shared" si="29"/>
        <v>27.048843654820416</v>
      </c>
      <c r="L403" s="130">
        <f t="shared" si="28"/>
        <v>98.88884365482042</v>
      </c>
      <c r="M403" s="130">
        <f t="shared" si="30"/>
        <v>16.086987052272413</v>
      </c>
      <c r="N403" s="130">
        <v>1</v>
      </c>
      <c r="O403" s="130">
        <v>0</v>
      </c>
    </row>
    <row r="404" spans="1:15" ht="17" x14ac:dyDescent="0.2">
      <c r="A404" s="126">
        <v>274</v>
      </c>
      <c r="B404" s="127" t="s">
        <v>34</v>
      </c>
      <c r="C404" s="128">
        <v>18</v>
      </c>
      <c r="D404" s="128" t="s">
        <v>23</v>
      </c>
      <c r="E404" s="128">
        <v>1804</v>
      </c>
      <c r="F404" s="128">
        <v>55.17</v>
      </c>
      <c r="G404" s="128">
        <f>5.16+1.42</f>
        <v>6.58</v>
      </c>
      <c r="H404" s="128">
        <v>2.62</v>
      </c>
      <c r="I404" s="129">
        <v>5.25</v>
      </c>
      <c r="J404" s="129">
        <f t="shared" si="27"/>
        <v>69.62</v>
      </c>
      <c r="K404" s="129">
        <f t="shared" si="29"/>
        <v>26.212980167714328</v>
      </c>
      <c r="L404" s="130">
        <f t="shared" si="28"/>
        <v>95.832980167714339</v>
      </c>
      <c r="M404" s="130">
        <f t="shared" si="30"/>
        <v>15.589866906726131</v>
      </c>
      <c r="N404" s="130">
        <v>1</v>
      </c>
      <c r="O404" s="130">
        <v>0</v>
      </c>
    </row>
    <row r="405" spans="1:15" ht="17" x14ac:dyDescent="0.2">
      <c r="A405" s="126">
        <v>275</v>
      </c>
      <c r="B405" s="127" t="s">
        <v>34</v>
      </c>
      <c r="C405" s="128">
        <v>18</v>
      </c>
      <c r="D405" s="128" t="s">
        <v>23</v>
      </c>
      <c r="E405" s="128">
        <v>1805</v>
      </c>
      <c r="F405" s="128">
        <v>57.14</v>
      </c>
      <c r="G405" s="128">
        <f>5.01+1.38</f>
        <v>6.39</v>
      </c>
      <c r="H405" s="128">
        <v>2.62</v>
      </c>
      <c r="I405" s="129">
        <v>5.21</v>
      </c>
      <c r="J405" s="129">
        <f t="shared" si="27"/>
        <v>71.36</v>
      </c>
      <c r="K405" s="129">
        <f t="shared" si="29"/>
        <v>26.868116414365044</v>
      </c>
      <c r="L405" s="130">
        <f t="shared" si="28"/>
        <v>98.228116414365047</v>
      </c>
      <c r="M405" s="130">
        <f t="shared" si="30"/>
        <v>15.97950161539754</v>
      </c>
      <c r="N405" s="130">
        <v>1</v>
      </c>
      <c r="O405" s="130">
        <v>0</v>
      </c>
    </row>
    <row r="406" spans="1:15" ht="17" x14ac:dyDescent="0.2">
      <c r="A406" s="126">
        <v>276</v>
      </c>
      <c r="B406" s="127" t="s">
        <v>34</v>
      </c>
      <c r="C406" s="128">
        <v>18</v>
      </c>
      <c r="D406" s="128" t="s">
        <v>23</v>
      </c>
      <c r="E406" s="128">
        <v>1806</v>
      </c>
      <c r="F406" s="128">
        <v>55.17</v>
      </c>
      <c r="G406" s="128">
        <f>5.15+1.42</f>
        <v>6.57</v>
      </c>
      <c r="H406" s="128">
        <v>2.62</v>
      </c>
      <c r="I406" s="129">
        <v>5.84</v>
      </c>
      <c r="J406" s="129">
        <f t="shared" si="27"/>
        <v>70.2</v>
      </c>
      <c r="K406" s="129">
        <f t="shared" si="29"/>
        <v>26.431358916597901</v>
      </c>
      <c r="L406" s="130">
        <f t="shared" si="28"/>
        <v>96.631358916597904</v>
      </c>
      <c r="M406" s="130">
        <f t="shared" si="30"/>
        <v>15.719745142949934</v>
      </c>
      <c r="N406" s="130">
        <v>1</v>
      </c>
      <c r="O406" s="130">
        <v>0</v>
      </c>
    </row>
    <row r="407" spans="1:15" ht="17" x14ac:dyDescent="0.2">
      <c r="A407" s="126">
        <v>277</v>
      </c>
      <c r="B407" s="127" t="s">
        <v>34</v>
      </c>
      <c r="C407" s="128">
        <v>18</v>
      </c>
      <c r="D407" s="128" t="s">
        <v>23</v>
      </c>
      <c r="E407" s="128">
        <v>1807</v>
      </c>
      <c r="F407" s="128">
        <v>57.14</v>
      </c>
      <c r="G407" s="128">
        <f>5.01+1.38</f>
        <v>6.39</v>
      </c>
      <c r="H407" s="128">
        <v>2.62</v>
      </c>
      <c r="I407" s="129">
        <v>5.68</v>
      </c>
      <c r="J407" s="129">
        <f t="shared" si="27"/>
        <v>71.830000000000013</v>
      </c>
      <c r="K407" s="129">
        <f t="shared" si="29"/>
        <v>27.045078503977599</v>
      </c>
      <c r="L407" s="130">
        <f t="shared" si="28"/>
        <v>98.875078503977619</v>
      </c>
      <c r="M407" s="130">
        <f t="shared" si="30"/>
        <v>16.084747772337519</v>
      </c>
      <c r="N407" s="130">
        <v>1</v>
      </c>
      <c r="O407" s="130">
        <v>0</v>
      </c>
    </row>
    <row r="408" spans="1:15" ht="17" x14ac:dyDescent="0.2">
      <c r="A408" s="126">
        <v>278</v>
      </c>
      <c r="B408" s="127" t="s">
        <v>34</v>
      </c>
      <c r="C408" s="128">
        <v>18</v>
      </c>
      <c r="D408" s="128" t="s">
        <v>23</v>
      </c>
      <c r="E408" s="128">
        <v>1808</v>
      </c>
      <c r="F408" s="128">
        <v>55.17</v>
      </c>
      <c r="G408" s="128">
        <f>5.16+1.42</f>
        <v>6.58</v>
      </c>
      <c r="H408" s="128">
        <v>2.62</v>
      </c>
      <c r="I408" s="129">
        <v>5.84</v>
      </c>
      <c r="J408" s="129">
        <f t="shared" si="27"/>
        <v>70.210000000000008</v>
      </c>
      <c r="K408" s="129">
        <f t="shared" si="29"/>
        <v>26.435124067440722</v>
      </c>
      <c r="L408" s="130">
        <f t="shared" si="28"/>
        <v>96.645124067440733</v>
      </c>
      <c r="M408" s="130">
        <f t="shared" si="30"/>
        <v>15.721984422884828</v>
      </c>
      <c r="N408" s="130">
        <v>1</v>
      </c>
      <c r="O408" s="130">
        <v>0</v>
      </c>
    </row>
    <row r="409" spans="1:15" ht="17" x14ac:dyDescent="0.2">
      <c r="A409" s="126">
        <v>279</v>
      </c>
      <c r="B409" s="127" t="s">
        <v>34</v>
      </c>
      <c r="C409" s="128">
        <v>18</v>
      </c>
      <c r="D409" s="128" t="s">
        <v>23</v>
      </c>
      <c r="E409" s="128">
        <v>1809</v>
      </c>
      <c r="F409" s="128">
        <v>55.12</v>
      </c>
      <c r="G409" s="128">
        <f>4.39+1.42</f>
        <v>5.81</v>
      </c>
      <c r="H409" s="128">
        <v>2.62</v>
      </c>
      <c r="I409" s="129">
        <v>5.77</v>
      </c>
      <c r="J409" s="129">
        <f t="shared" si="27"/>
        <v>69.319999999999993</v>
      </c>
      <c r="K409" s="129">
        <f t="shared" si="29"/>
        <v>26.100025642429717</v>
      </c>
      <c r="L409" s="130">
        <f t="shared" si="28"/>
        <v>95.420025642429707</v>
      </c>
      <c r="M409" s="130">
        <f t="shared" si="30"/>
        <v>15.522688508679334</v>
      </c>
      <c r="N409" s="130">
        <v>1</v>
      </c>
      <c r="O409" s="130">
        <v>0</v>
      </c>
    </row>
    <row r="410" spans="1:15" ht="17" x14ac:dyDescent="0.2">
      <c r="A410" s="126">
        <v>280</v>
      </c>
      <c r="B410" s="127" t="s">
        <v>34</v>
      </c>
      <c r="C410" s="128">
        <v>18</v>
      </c>
      <c r="D410" s="128" t="s">
        <v>23</v>
      </c>
      <c r="E410" s="128">
        <v>1810</v>
      </c>
      <c r="F410" s="128">
        <v>53.91</v>
      </c>
      <c r="G410" s="128">
        <f>5.15+1.38</f>
        <v>6.53</v>
      </c>
      <c r="H410" s="128">
        <v>2.62</v>
      </c>
      <c r="I410" s="129">
        <v>5.54</v>
      </c>
      <c r="J410" s="129">
        <f t="shared" si="27"/>
        <v>68.599999999999994</v>
      </c>
      <c r="K410" s="129">
        <f t="shared" si="29"/>
        <v>25.828934781746661</v>
      </c>
      <c r="L410" s="130">
        <f t="shared" si="28"/>
        <v>94.428934781746648</v>
      </c>
      <c r="M410" s="130">
        <f t="shared" si="30"/>
        <v>15.361460353367027</v>
      </c>
      <c r="N410" s="130">
        <v>1</v>
      </c>
      <c r="O410" s="130">
        <v>0</v>
      </c>
    </row>
    <row r="411" spans="1:15" ht="17" x14ac:dyDescent="0.2">
      <c r="A411" s="126">
        <v>281</v>
      </c>
      <c r="B411" s="127" t="s">
        <v>34</v>
      </c>
      <c r="C411" s="128">
        <v>18</v>
      </c>
      <c r="D411" s="128" t="s">
        <v>23</v>
      </c>
      <c r="E411" s="128">
        <v>1811</v>
      </c>
      <c r="F411" s="128">
        <v>55.12</v>
      </c>
      <c r="G411" s="128">
        <f>4.39+1.42</f>
        <v>5.81</v>
      </c>
      <c r="H411" s="128">
        <v>2.62</v>
      </c>
      <c r="I411" s="129">
        <v>5.77</v>
      </c>
      <c r="J411" s="129">
        <f t="shared" si="27"/>
        <v>69.319999999999993</v>
      </c>
      <c r="K411" s="129">
        <f t="shared" si="29"/>
        <v>26.100025642429717</v>
      </c>
      <c r="L411" s="130">
        <f t="shared" si="28"/>
        <v>95.420025642429707</v>
      </c>
      <c r="M411" s="130">
        <f t="shared" si="30"/>
        <v>15.522688508679334</v>
      </c>
      <c r="N411" s="130">
        <v>1</v>
      </c>
      <c r="O411" s="130">
        <v>0</v>
      </c>
    </row>
    <row r="412" spans="1:15" ht="17" x14ac:dyDescent="0.2">
      <c r="A412" s="126">
        <v>282</v>
      </c>
      <c r="B412" s="127" t="s">
        <v>34</v>
      </c>
      <c r="C412" s="128">
        <v>18</v>
      </c>
      <c r="D412" s="128" t="s">
        <v>23</v>
      </c>
      <c r="E412" s="128">
        <v>1812</v>
      </c>
      <c r="F412" s="128">
        <v>57.16</v>
      </c>
      <c r="G412" s="128">
        <f>4.18+1.37</f>
        <v>5.55</v>
      </c>
      <c r="H412" s="128">
        <v>2.62</v>
      </c>
      <c r="I412" s="129">
        <v>5.18</v>
      </c>
      <c r="J412" s="129">
        <f t="shared" si="27"/>
        <v>70.509999999999991</v>
      </c>
      <c r="K412" s="129">
        <f t="shared" si="29"/>
        <v>26.548078592725322</v>
      </c>
      <c r="L412" s="130">
        <f t="shared" si="28"/>
        <v>97.058078592725309</v>
      </c>
      <c r="M412" s="130">
        <f t="shared" si="30"/>
        <v>15.789162820931619</v>
      </c>
      <c r="N412" s="130">
        <v>1</v>
      </c>
      <c r="O412" s="130">
        <v>0</v>
      </c>
    </row>
    <row r="413" spans="1:15" ht="17" x14ac:dyDescent="0.2">
      <c r="A413" s="126">
        <v>283</v>
      </c>
      <c r="B413" s="127" t="s">
        <v>34</v>
      </c>
      <c r="C413" s="128">
        <v>18</v>
      </c>
      <c r="D413" s="128" t="s">
        <v>23</v>
      </c>
      <c r="E413" s="128">
        <v>1813</v>
      </c>
      <c r="F413" s="128">
        <v>55.12</v>
      </c>
      <c r="G413" s="128">
        <f>4.39+1.42</f>
        <v>5.81</v>
      </c>
      <c r="H413" s="128">
        <v>2.62</v>
      </c>
      <c r="I413" s="129">
        <v>5.21</v>
      </c>
      <c r="J413" s="129">
        <f t="shared" si="27"/>
        <v>68.759999999999991</v>
      </c>
      <c r="K413" s="129">
        <f t="shared" si="29"/>
        <v>25.889177195231785</v>
      </c>
      <c r="L413" s="130">
        <f t="shared" si="28"/>
        <v>94.649177195231772</v>
      </c>
      <c r="M413" s="130">
        <f t="shared" si="30"/>
        <v>15.397288832325318</v>
      </c>
      <c r="N413" s="130">
        <v>1</v>
      </c>
      <c r="O413" s="130">
        <v>0</v>
      </c>
    </row>
    <row r="414" spans="1:15" ht="17" x14ac:dyDescent="0.2">
      <c r="A414" s="126">
        <v>284</v>
      </c>
      <c r="B414" s="127" t="s">
        <v>34</v>
      </c>
      <c r="C414" s="128">
        <v>18</v>
      </c>
      <c r="D414" s="128" t="s">
        <v>23</v>
      </c>
      <c r="E414" s="128">
        <v>1814</v>
      </c>
      <c r="F414" s="128">
        <v>53.9</v>
      </c>
      <c r="G414" s="128">
        <f>5.15+1.38</f>
        <v>6.53</v>
      </c>
      <c r="H414" s="128">
        <v>2.62</v>
      </c>
      <c r="I414" s="129">
        <v>5.22</v>
      </c>
      <c r="J414" s="129">
        <f t="shared" si="27"/>
        <v>68.27</v>
      </c>
      <c r="K414" s="129">
        <f t="shared" si="29"/>
        <v>25.704684803933599</v>
      </c>
      <c r="L414" s="130">
        <f t="shared" si="28"/>
        <v>93.974684803933599</v>
      </c>
      <c r="M414" s="130">
        <f t="shared" si="30"/>
        <v>15.287564115515554</v>
      </c>
      <c r="N414" s="130">
        <v>1</v>
      </c>
      <c r="O414" s="130">
        <v>0</v>
      </c>
    </row>
    <row r="415" spans="1:15" ht="17" x14ac:dyDescent="0.2">
      <c r="A415" s="126">
        <v>285</v>
      </c>
      <c r="B415" s="127" t="s">
        <v>34</v>
      </c>
      <c r="C415" s="128">
        <v>18</v>
      </c>
      <c r="D415" s="128" t="s">
        <v>23</v>
      </c>
      <c r="E415" s="128">
        <v>1815</v>
      </c>
      <c r="F415" s="128">
        <v>55.12</v>
      </c>
      <c r="G415" s="128">
        <f>4.39+1.42</f>
        <v>5.81</v>
      </c>
      <c r="H415" s="128">
        <v>2.62</v>
      </c>
      <c r="I415" s="129">
        <v>5.76</v>
      </c>
      <c r="J415" s="129">
        <f t="shared" si="27"/>
        <v>69.31</v>
      </c>
      <c r="K415" s="129">
        <f t="shared" si="29"/>
        <v>26.096260491586904</v>
      </c>
      <c r="L415" s="130">
        <f t="shared" si="28"/>
        <v>95.406260491586906</v>
      </c>
      <c r="M415" s="130">
        <f t="shared" si="30"/>
        <v>15.520449228744445</v>
      </c>
      <c r="N415" s="130">
        <v>1</v>
      </c>
      <c r="O415" s="130">
        <v>0</v>
      </c>
    </row>
    <row r="416" spans="1:15" ht="17" x14ac:dyDescent="0.2">
      <c r="A416" s="126">
        <v>286</v>
      </c>
      <c r="B416" s="127" t="s">
        <v>34</v>
      </c>
      <c r="C416" s="128">
        <v>18</v>
      </c>
      <c r="D416" s="128" t="s">
        <v>23</v>
      </c>
      <c r="E416" s="128">
        <v>1816</v>
      </c>
      <c r="F416" s="128">
        <v>57.16</v>
      </c>
      <c r="G416" s="128">
        <f>4.18+1.38</f>
        <v>5.56</v>
      </c>
      <c r="H416" s="128">
        <v>2.62</v>
      </c>
      <c r="I416" s="129">
        <v>5.64</v>
      </c>
      <c r="J416" s="129">
        <f t="shared" si="27"/>
        <v>70.98</v>
      </c>
      <c r="K416" s="129">
        <f t="shared" si="29"/>
        <v>26.725040682337877</v>
      </c>
      <c r="L416" s="130">
        <f t="shared" si="28"/>
        <v>97.705040682337881</v>
      </c>
      <c r="M416" s="130">
        <f t="shared" si="30"/>
        <v>15.894408977871601</v>
      </c>
      <c r="N416" s="130">
        <v>1</v>
      </c>
      <c r="O416" s="130">
        <v>0</v>
      </c>
    </row>
    <row r="417" spans="1:15" ht="17" x14ac:dyDescent="0.2">
      <c r="A417" s="126">
        <v>287</v>
      </c>
      <c r="B417" s="127" t="s">
        <v>34</v>
      </c>
      <c r="C417" s="128">
        <v>19</v>
      </c>
      <c r="D417" s="128" t="s">
        <v>23</v>
      </c>
      <c r="E417" s="128">
        <v>1901</v>
      </c>
      <c r="F417" s="128">
        <v>57.14</v>
      </c>
      <c r="G417" s="128">
        <f>5.01+1.38</f>
        <v>6.39</v>
      </c>
      <c r="H417" s="128">
        <v>2.62</v>
      </c>
      <c r="I417" s="129">
        <v>5.69</v>
      </c>
      <c r="J417" s="129">
        <f t="shared" si="27"/>
        <v>71.84</v>
      </c>
      <c r="K417" s="129">
        <f t="shared" si="29"/>
        <v>27.048843654820416</v>
      </c>
      <c r="L417" s="130">
        <f t="shared" si="28"/>
        <v>98.88884365482042</v>
      </c>
      <c r="M417" s="130">
        <f t="shared" si="30"/>
        <v>16.086987052272413</v>
      </c>
      <c r="N417" s="130">
        <v>1</v>
      </c>
      <c r="O417" s="130">
        <v>0</v>
      </c>
    </row>
    <row r="418" spans="1:15" ht="17" x14ac:dyDescent="0.2">
      <c r="A418" s="126">
        <v>288</v>
      </c>
      <c r="B418" s="127" t="s">
        <v>34</v>
      </c>
      <c r="C418" s="128">
        <v>19</v>
      </c>
      <c r="D418" s="128" t="s">
        <v>23</v>
      </c>
      <c r="E418" s="128">
        <v>1902</v>
      </c>
      <c r="F418" s="128">
        <v>55.17</v>
      </c>
      <c r="G418" s="128">
        <f>5.15+1.42</f>
        <v>6.57</v>
      </c>
      <c r="H418" s="128">
        <v>2.62</v>
      </c>
      <c r="I418" s="129">
        <v>5.84</v>
      </c>
      <c r="J418" s="129">
        <f t="shared" si="27"/>
        <v>70.2</v>
      </c>
      <c r="K418" s="129">
        <f t="shared" si="29"/>
        <v>26.431358916597901</v>
      </c>
      <c r="L418" s="130">
        <f t="shared" si="28"/>
        <v>96.631358916597904</v>
      </c>
      <c r="M418" s="130">
        <f t="shared" si="30"/>
        <v>15.719745142949934</v>
      </c>
      <c r="N418" s="130">
        <v>1</v>
      </c>
      <c r="O418" s="130">
        <v>0</v>
      </c>
    </row>
    <row r="419" spans="1:15" ht="17" x14ac:dyDescent="0.2">
      <c r="A419" s="126">
        <v>289</v>
      </c>
      <c r="B419" s="127" t="s">
        <v>34</v>
      </c>
      <c r="C419" s="128">
        <v>19</v>
      </c>
      <c r="D419" s="128" t="s">
        <v>23</v>
      </c>
      <c r="E419" s="128">
        <v>1903</v>
      </c>
      <c r="F419" s="128">
        <v>57.14</v>
      </c>
      <c r="G419" s="128">
        <f>5.01+1.38</f>
        <v>6.39</v>
      </c>
      <c r="H419" s="128">
        <v>2.62</v>
      </c>
      <c r="I419" s="129">
        <v>5.69</v>
      </c>
      <c r="J419" s="129">
        <f t="shared" si="27"/>
        <v>71.84</v>
      </c>
      <c r="K419" s="129">
        <f t="shared" si="29"/>
        <v>27.048843654820416</v>
      </c>
      <c r="L419" s="130">
        <f t="shared" si="28"/>
        <v>98.88884365482042</v>
      </c>
      <c r="M419" s="130">
        <f t="shared" si="30"/>
        <v>16.086987052272413</v>
      </c>
      <c r="N419" s="130">
        <v>1</v>
      </c>
      <c r="O419" s="130">
        <v>0</v>
      </c>
    </row>
    <row r="420" spans="1:15" ht="17" x14ac:dyDescent="0.2">
      <c r="A420" s="126">
        <v>290</v>
      </c>
      <c r="B420" s="127" t="s">
        <v>34</v>
      </c>
      <c r="C420" s="128">
        <v>19</v>
      </c>
      <c r="D420" s="128" t="s">
        <v>23</v>
      </c>
      <c r="E420" s="128">
        <v>1904</v>
      </c>
      <c r="F420" s="128">
        <v>55.17</v>
      </c>
      <c r="G420" s="128">
        <f>5.16+1.42</f>
        <v>6.58</v>
      </c>
      <c r="H420" s="128">
        <v>2.62</v>
      </c>
      <c r="I420" s="129">
        <v>5.25</v>
      </c>
      <c r="J420" s="129">
        <f t="shared" si="27"/>
        <v>69.62</v>
      </c>
      <c r="K420" s="129">
        <f t="shared" si="29"/>
        <v>26.212980167714328</v>
      </c>
      <c r="L420" s="130">
        <f t="shared" si="28"/>
        <v>95.832980167714339</v>
      </c>
      <c r="M420" s="130">
        <f t="shared" si="30"/>
        <v>15.589866906726131</v>
      </c>
      <c r="N420" s="130">
        <v>1</v>
      </c>
      <c r="O420" s="130">
        <v>0</v>
      </c>
    </row>
    <row r="421" spans="1:15" ht="17" x14ac:dyDescent="0.2">
      <c r="A421" s="126">
        <v>291</v>
      </c>
      <c r="B421" s="127" t="s">
        <v>34</v>
      </c>
      <c r="C421" s="128">
        <v>19</v>
      </c>
      <c r="D421" s="128" t="s">
        <v>23</v>
      </c>
      <c r="E421" s="128">
        <v>1905</v>
      </c>
      <c r="F421" s="128">
        <v>57.14</v>
      </c>
      <c r="G421" s="128">
        <f>5.01+1.38</f>
        <v>6.39</v>
      </c>
      <c r="H421" s="128">
        <v>2.62</v>
      </c>
      <c r="I421" s="129">
        <v>5.21</v>
      </c>
      <c r="J421" s="129">
        <f t="shared" si="27"/>
        <v>71.36</v>
      </c>
      <c r="K421" s="129">
        <f t="shared" si="29"/>
        <v>26.868116414365044</v>
      </c>
      <c r="L421" s="130">
        <f t="shared" si="28"/>
        <v>98.228116414365047</v>
      </c>
      <c r="M421" s="130">
        <f t="shared" si="30"/>
        <v>15.97950161539754</v>
      </c>
      <c r="N421" s="130">
        <v>1</v>
      </c>
      <c r="O421" s="130">
        <v>0</v>
      </c>
    </row>
    <row r="422" spans="1:15" ht="17" x14ac:dyDescent="0.2">
      <c r="A422" s="126">
        <v>292</v>
      </c>
      <c r="B422" s="127" t="s">
        <v>34</v>
      </c>
      <c r="C422" s="128">
        <v>19</v>
      </c>
      <c r="D422" s="128" t="s">
        <v>23</v>
      </c>
      <c r="E422" s="128">
        <v>1906</v>
      </c>
      <c r="F422" s="128">
        <v>55.17</v>
      </c>
      <c r="G422" s="128">
        <f>5.15+1.42</f>
        <v>6.57</v>
      </c>
      <c r="H422" s="128">
        <v>2.62</v>
      </c>
      <c r="I422" s="129">
        <v>5.84</v>
      </c>
      <c r="J422" s="129">
        <f t="shared" si="27"/>
        <v>70.2</v>
      </c>
      <c r="K422" s="129">
        <f t="shared" si="29"/>
        <v>26.431358916597901</v>
      </c>
      <c r="L422" s="130">
        <f t="shared" si="28"/>
        <v>96.631358916597904</v>
      </c>
      <c r="M422" s="130">
        <f t="shared" si="30"/>
        <v>15.719745142949934</v>
      </c>
      <c r="N422" s="130">
        <v>1</v>
      </c>
      <c r="O422" s="130">
        <v>0</v>
      </c>
    </row>
    <row r="423" spans="1:15" ht="17" x14ac:dyDescent="0.2">
      <c r="A423" s="126">
        <v>293</v>
      </c>
      <c r="B423" s="127" t="s">
        <v>34</v>
      </c>
      <c r="C423" s="128">
        <v>19</v>
      </c>
      <c r="D423" s="128" t="s">
        <v>23</v>
      </c>
      <c r="E423" s="128">
        <v>1907</v>
      </c>
      <c r="F423" s="128">
        <v>57.14</v>
      </c>
      <c r="G423" s="128">
        <f>5.01+1.38</f>
        <v>6.39</v>
      </c>
      <c r="H423" s="128">
        <v>2.62</v>
      </c>
      <c r="I423" s="129">
        <v>5.68</v>
      </c>
      <c r="J423" s="129">
        <f t="shared" si="27"/>
        <v>71.830000000000013</v>
      </c>
      <c r="K423" s="129">
        <f t="shared" si="29"/>
        <v>27.045078503977599</v>
      </c>
      <c r="L423" s="130">
        <f t="shared" si="28"/>
        <v>98.875078503977619</v>
      </c>
      <c r="M423" s="130">
        <f t="shared" si="30"/>
        <v>16.084747772337519</v>
      </c>
      <c r="N423" s="130">
        <v>1</v>
      </c>
      <c r="O423" s="130">
        <v>0</v>
      </c>
    </row>
    <row r="424" spans="1:15" ht="17" x14ac:dyDescent="0.2">
      <c r="A424" s="126">
        <v>294</v>
      </c>
      <c r="B424" s="127" t="s">
        <v>34</v>
      </c>
      <c r="C424" s="128">
        <v>19</v>
      </c>
      <c r="D424" s="128" t="s">
        <v>23</v>
      </c>
      <c r="E424" s="128">
        <v>1908</v>
      </c>
      <c r="F424" s="128">
        <v>55.17</v>
      </c>
      <c r="G424" s="128">
        <f>5.16+1.42</f>
        <v>6.58</v>
      </c>
      <c r="H424" s="128">
        <v>2.62</v>
      </c>
      <c r="I424" s="129">
        <v>5.84</v>
      </c>
      <c r="J424" s="129">
        <f t="shared" si="27"/>
        <v>70.210000000000008</v>
      </c>
      <c r="K424" s="129">
        <f t="shared" si="29"/>
        <v>26.435124067440722</v>
      </c>
      <c r="L424" s="130">
        <f t="shared" si="28"/>
        <v>96.645124067440733</v>
      </c>
      <c r="M424" s="130">
        <f t="shared" si="30"/>
        <v>15.721984422884828</v>
      </c>
      <c r="N424" s="130">
        <v>1</v>
      </c>
      <c r="O424" s="130">
        <v>0</v>
      </c>
    </row>
    <row r="425" spans="1:15" ht="17" x14ac:dyDescent="0.2">
      <c r="A425" s="126">
        <v>295</v>
      </c>
      <c r="B425" s="127" t="s">
        <v>34</v>
      </c>
      <c r="C425" s="128">
        <v>19</v>
      </c>
      <c r="D425" s="128" t="s">
        <v>23</v>
      </c>
      <c r="E425" s="128">
        <v>1909</v>
      </c>
      <c r="F425" s="128">
        <v>55.12</v>
      </c>
      <c r="G425" s="128">
        <f>4.39+1.42</f>
        <v>5.81</v>
      </c>
      <c r="H425" s="128">
        <v>2.62</v>
      </c>
      <c r="I425" s="129">
        <v>5.77</v>
      </c>
      <c r="J425" s="129">
        <f t="shared" si="27"/>
        <v>69.319999999999993</v>
      </c>
      <c r="K425" s="129">
        <f t="shared" si="29"/>
        <v>26.100025642429717</v>
      </c>
      <c r="L425" s="130">
        <f t="shared" si="28"/>
        <v>95.420025642429707</v>
      </c>
      <c r="M425" s="130">
        <f t="shared" si="30"/>
        <v>15.522688508679334</v>
      </c>
      <c r="N425" s="130">
        <v>1</v>
      </c>
      <c r="O425" s="130">
        <v>0</v>
      </c>
    </row>
    <row r="426" spans="1:15" ht="17" x14ac:dyDescent="0.2">
      <c r="A426" s="126">
        <v>296</v>
      </c>
      <c r="B426" s="127" t="s">
        <v>34</v>
      </c>
      <c r="C426" s="128">
        <v>19</v>
      </c>
      <c r="D426" s="128" t="s">
        <v>23</v>
      </c>
      <c r="E426" s="128">
        <v>1910</v>
      </c>
      <c r="F426" s="128">
        <v>53.91</v>
      </c>
      <c r="G426" s="128">
        <f>5.15+1.38</f>
        <v>6.53</v>
      </c>
      <c r="H426" s="128">
        <v>2.62</v>
      </c>
      <c r="I426" s="129">
        <v>5.54</v>
      </c>
      <c r="J426" s="129">
        <f t="shared" si="27"/>
        <v>68.599999999999994</v>
      </c>
      <c r="K426" s="129">
        <f t="shared" si="29"/>
        <v>25.828934781746661</v>
      </c>
      <c r="L426" s="130">
        <f t="shared" si="28"/>
        <v>94.428934781746648</v>
      </c>
      <c r="M426" s="130">
        <f t="shared" si="30"/>
        <v>15.361460353367027</v>
      </c>
      <c r="N426" s="130">
        <v>1</v>
      </c>
      <c r="O426" s="130">
        <v>0</v>
      </c>
    </row>
    <row r="427" spans="1:15" ht="17" x14ac:dyDescent="0.2">
      <c r="A427" s="126">
        <v>297</v>
      </c>
      <c r="B427" s="127" t="s">
        <v>34</v>
      </c>
      <c r="C427" s="128">
        <v>19</v>
      </c>
      <c r="D427" s="128" t="s">
        <v>23</v>
      </c>
      <c r="E427" s="128">
        <v>1911</v>
      </c>
      <c r="F427" s="128">
        <v>55.12</v>
      </c>
      <c r="G427" s="128">
        <f>4.39+1.42</f>
        <v>5.81</v>
      </c>
      <c r="H427" s="128">
        <v>2.62</v>
      </c>
      <c r="I427" s="129">
        <v>5.77</v>
      </c>
      <c r="J427" s="129">
        <f t="shared" si="27"/>
        <v>69.319999999999993</v>
      </c>
      <c r="K427" s="129">
        <f t="shared" si="29"/>
        <v>26.100025642429717</v>
      </c>
      <c r="L427" s="130">
        <f t="shared" si="28"/>
        <v>95.420025642429707</v>
      </c>
      <c r="M427" s="130">
        <f t="shared" si="30"/>
        <v>15.522688508679334</v>
      </c>
      <c r="N427" s="130">
        <v>1</v>
      </c>
      <c r="O427" s="130">
        <v>0</v>
      </c>
    </row>
    <row r="428" spans="1:15" ht="17" x14ac:dyDescent="0.2">
      <c r="A428" s="126">
        <v>298</v>
      </c>
      <c r="B428" s="127" t="s">
        <v>34</v>
      </c>
      <c r="C428" s="128">
        <v>19</v>
      </c>
      <c r="D428" s="128" t="s">
        <v>23</v>
      </c>
      <c r="E428" s="128">
        <v>1912</v>
      </c>
      <c r="F428" s="128">
        <v>57.16</v>
      </c>
      <c r="G428" s="128">
        <f>4.18+1.37</f>
        <v>5.55</v>
      </c>
      <c r="H428" s="128">
        <v>2.62</v>
      </c>
      <c r="I428" s="129">
        <v>5.18</v>
      </c>
      <c r="J428" s="129">
        <f t="shared" si="27"/>
        <v>70.509999999999991</v>
      </c>
      <c r="K428" s="129">
        <f t="shared" si="29"/>
        <v>26.548078592725322</v>
      </c>
      <c r="L428" s="130">
        <f t="shared" si="28"/>
        <v>97.058078592725309</v>
      </c>
      <c r="M428" s="130">
        <f t="shared" si="30"/>
        <v>15.789162820931619</v>
      </c>
      <c r="N428" s="130">
        <v>1</v>
      </c>
      <c r="O428" s="130">
        <v>0</v>
      </c>
    </row>
    <row r="429" spans="1:15" ht="17" x14ac:dyDescent="0.2">
      <c r="A429" s="126">
        <v>299</v>
      </c>
      <c r="B429" s="127" t="s">
        <v>34</v>
      </c>
      <c r="C429" s="128">
        <v>19</v>
      </c>
      <c r="D429" s="128" t="s">
        <v>23</v>
      </c>
      <c r="E429" s="128">
        <v>1913</v>
      </c>
      <c r="F429" s="128">
        <v>55.12</v>
      </c>
      <c r="G429" s="128">
        <f>4.39+1.42</f>
        <v>5.81</v>
      </c>
      <c r="H429" s="128">
        <v>2.62</v>
      </c>
      <c r="I429" s="129">
        <v>5.21</v>
      </c>
      <c r="J429" s="129">
        <f t="shared" si="27"/>
        <v>68.759999999999991</v>
      </c>
      <c r="K429" s="129">
        <f t="shared" si="29"/>
        <v>25.889177195231785</v>
      </c>
      <c r="L429" s="130">
        <f t="shared" si="28"/>
        <v>94.649177195231772</v>
      </c>
      <c r="M429" s="130">
        <f t="shared" si="30"/>
        <v>15.397288832325318</v>
      </c>
      <c r="N429" s="130">
        <v>1</v>
      </c>
      <c r="O429" s="130">
        <v>0</v>
      </c>
    </row>
    <row r="430" spans="1:15" ht="17" x14ac:dyDescent="0.2">
      <c r="A430" s="126">
        <v>300</v>
      </c>
      <c r="B430" s="127" t="s">
        <v>34</v>
      </c>
      <c r="C430" s="128">
        <v>19</v>
      </c>
      <c r="D430" s="128" t="s">
        <v>23</v>
      </c>
      <c r="E430" s="128">
        <v>1914</v>
      </c>
      <c r="F430" s="128">
        <v>53.9</v>
      </c>
      <c r="G430" s="128">
        <f>5.15+1.38</f>
        <v>6.53</v>
      </c>
      <c r="H430" s="128">
        <v>2.62</v>
      </c>
      <c r="I430" s="129">
        <v>5.22</v>
      </c>
      <c r="J430" s="129">
        <f t="shared" si="27"/>
        <v>68.27</v>
      </c>
      <c r="K430" s="129">
        <f t="shared" si="29"/>
        <v>25.704684803933599</v>
      </c>
      <c r="L430" s="130">
        <f t="shared" si="28"/>
        <v>93.974684803933599</v>
      </c>
      <c r="M430" s="130">
        <f t="shared" si="30"/>
        <v>15.287564115515554</v>
      </c>
      <c r="N430" s="130">
        <v>1</v>
      </c>
      <c r="O430" s="130">
        <v>0</v>
      </c>
    </row>
    <row r="431" spans="1:15" ht="17" x14ac:dyDescent="0.2">
      <c r="A431" s="126">
        <v>301</v>
      </c>
      <c r="B431" s="127" t="s">
        <v>34</v>
      </c>
      <c r="C431" s="128">
        <v>19</v>
      </c>
      <c r="D431" s="128" t="s">
        <v>23</v>
      </c>
      <c r="E431" s="128">
        <v>1915</v>
      </c>
      <c r="F431" s="128">
        <v>55.12</v>
      </c>
      <c r="G431" s="128">
        <f>4.39+1.42</f>
        <v>5.81</v>
      </c>
      <c r="H431" s="128">
        <v>2.62</v>
      </c>
      <c r="I431" s="129">
        <v>5.76</v>
      </c>
      <c r="J431" s="129">
        <f t="shared" si="27"/>
        <v>69.31</v>
      </c>
      <c r="K431" s="129">
        <f t="shared" si="29"/>
        <v>26.096260491586904</v>
      </c>
      <c r="L431" s="130">
        <f t="shared" si="28"/>
        <v>95.406260491586906</v>
      </c>
      <c r="M431" s="130">
        <f t="shared" si="30"/>
        <v>15.520449228744445</v>
      </c>
      <c r="N431" s="130">
        <v>1</v>
      </c>
      <c r="O431" s="130">
        <v>0</v>
      </c>
    </row>
    <row r="432" spans="1:15" ht="17" x14ac:dyDescent="0.2">
      <c r="A432" s="126">
        <v>302</v>
      </c>
      <c r="B432" s="127" t="s">
        <v>34</v>
      </c>
      <c r="C432" s="128">
        <v>19</v>
      </c>
      <c r="D432" s="128" t="s">
        <v>23</v>
      </c>
      <c r="E432" s="128">
        <v>1916</v>
      </c>
      <c r="F432" s="128">
        <v>57.16</v>
      </c>
      <c r="G432" s="128">
        <f>4.18+1.38</f>
        <v>5.56</v>
      </c>
      <c r="H432" s="128">
        <v>2.62</v>
      </c>
      <c r="I432" s="129">
        <v>5.64</v>
      </c>
      <c r="J432" s="129">
        <f>F432+G432+H432+I432</f>
        <v>70.98</v>
      </c>
      <c r="K432" s="129">
        <f t="shared" si="29"/>
        <v>26.725040682337877</v>
      </c>
      <c r="L432" s="130">
        <f>J432+K432</f>
        <v>97.705040682337881</v>
      </c>
      <c r="M432" s="130">
        <f t="shared" si="30"/>
        <v>15.894408977871601</v>
      </c>
      <c r="N432" s="130">
        <v>1</v>
      </c>
      <c r="O432" s="130">
        <v>0</v>
      </c>
    </row>
    <row r="433" spans="1:15" ht="17" x14ac:dyDescent="0.2">
      <c r="A433" s="122"/>
      <c r="B433" s="122"/>
      <c r="C433" s="122"/>
      <c r="D433" s="122"/>
      <c r="E433" s="122"/>
      <c r="F433" s="123">
        <f t="shared" ref="F433:O433" si="31">SUM(F131:F432)</f>
        <v>16836.129999999997</v>
      </c>
      <c r="G433" s="123">
        <f t="shared" si="31"/>
        <v>1873.7899999999961</v>
      </c>
      <c r="H433" s="123">
        <f t="shared" si="31"/>
        <v>791.24000000000115</v>
      </c>
      <c r="I433" s="123">
        <f t="shared" si="31"/>
        <v>1682.4800000000014</v>
      </c>
      <c r="J433" s="123">
        <f t="shared" si="31"/>
        <v>21183.640000000003</v>
      </c>
      <c r="K433" s="124">
        <f t="shared" si="31"/>
        <v>7975.9599999999846</v>
      </c>
      <c r="L433" s="110">
        <f t="shared" si="31"/>
        <v>29159.59999999994</v>
      </c>
      <c r="M433" s="124">
        <f t="shared" si="31"/>
        <v>4743.6100000000015</v>
      </c>
      <c r="N433" s="123">
        <f t="shared" si="31"/>
        <v>294</v>
      </c>
      <c r="O433" s="123">
        <f t="shared" si="31"/>
        <v>8</v>
      </c>
    </row>
    <row r="434" spans="1:15" ht="17" x14ac:dyDescent="0.2">
      <c r="A434" s="122"/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219" t="s">
        <v>25</v>
      </c>
      <c r="N434" s="219"/>
      <c r="O434" s="123">
        <f>N433+O433</f>
        <v>302</v>
      </c>
    </row>
    <row r="438" spans="1:15" ht="16" thickBot="1" x14ac:dyDescent="0.25"/>
    <row r="439" spans="1:15" x14ac:dyDescent="0.2">
      <c r="F439" s="220" t="s">
        <v>71</v>
      </c>
      <c r="G439" s="221"/>
      <c r="H439" s="221"/>
      <c r="I439" s="221"/>
      <c r="J439" s="222"/>
    </row>
    <row r="440" spans="1:15" ht="16" thickBot="1" x14ac:dyDescent="0.25">
      <c r="F440" s="58" t="s">
        <v>67</v>
      </c>
      <c r="G440" s="59">
        <v>7454.66</v>
      </c>
      <c r="H440" s="59" t="s">
        <v>46</v>
      </c>
      <c r="I440" s="59"/>
      <c r="J440" s="77"/>
    </row>
    <row r="441" spans="1:15" ht="16" thickBot="1" x14ac:dyDescent="0.25">
      <c r="F441" s="61"/>
      <c r="G441" s="62" t="s">
        <v>68</v>
      </c>
      <c r="H441" s="63" t="s">
        <v>46</v>
      </c>
      <c r="I441" s="84"/>
      <c r="J441" s="64" t="s">
        <v>69</v>
      </c>
    </row>
    <row r="442" spans="1:15" x14ac:dyDescent="0.2">
      <c r="F442" s="65">
        <v>1</v>
      </c>
      <c r="G442" s="66">
        <v>151</v>
      </c>
      <c r="H442" s="67">
        <v>20.930000000000007</v>
      </c>
      <c r="I442" s="85"/>
      <c r="J442" s="68">
        <v>225.28842700000007</v>
      </c>
    </row>
    <row r="443" spans="1:15" x14ac:dyDescent="0.2">
      <c r="F443" s="47">
        <v>2</v>
      </c>
      <c r="G443" s="69" t="s">
        <v>52</v>
      </c>
      <c r="H443" s="50">
        <v>832.49</v>
      </c>
      <c r="I443" s="86"/>
      <c r="J443" s="68">
        <v>8960.8391109999993</v>
      </c>
    </row>
    <row r="444" spans="1:15" x14ac:dyDescent="0.2">
      <c r="F444" s="47">
        <v>3</v>
      </c>
      <c r="G444" s="69" t="s">
        <v>53</v>
      </c>
      <c r="H444" s="50">
        <v>210.5</v>
      </c>
      <c r="I444" s="86"/>
      <c r="J444" s="68">
        <v>2265.8009499999998</v>
      </c>
    </row>
    <row r="445" spans="1:15" x14ac:dyDescent="0.2">
      <c r="F445" s="47">
        <v>4</v>
      </c>
      <c r="G445" s="69" t="s">
        <v>55</v>
      </c>
      <c r="H445" s="67">
        <v>523.26</v>
      </c>
      <c r="I445" s="85"/>
      <c r="J445" s="68">
        <v>5632.3183140000001</v>
      </c>
    </row>
    <row r="446" spans="1:15" x14ac:dyDescent="0.2">
      <c r="F446" s="47">
        <v>5</v>
      </c>
      <c r="G446" s="69" t="s">
        <v>56</v>
      </c>
      <c r="H446" s="50">
        <v>666</v>
      </c>
      <c r="I446" s="86"/>
      <c r="J446" s="68">
        <v>7168.7573999999995</v>
      </c>
    </row>
    <row r="447" spans="1:15" x14ac:dyDescent="0.2">
      <c r="F447" s="47">
        <v>6</v>
      </c>
      <c r="G447" s="69" t="s">
        <v>57</v>
      </c>
      <c r="H447" s="50">
        <v>461.5</v>
      </c>
      <c r="I447" s="86"/>
      <c r="J447" s="68">
        <v>4967.5398500000001</v>
      </c>
    </row>
    <row r="448" spans="1:15" x14ac:dyDescent="0.2">
      <c r="F448" s="47">
        <v>7</v>
      </c>
      <c r="G448" s="69" t="s">
        <v>58</v>
      </c>
      <c r="H448" s="49">
        <v>4040.8799999999997</v>
      </c>
      <c r="I448" s="85"/>
      <c r="J448" s="68">
        <v>43495.628231999995</v>
      </c>
    </row>
    <row r="449" spans="6:10" ht="16" thickBot="1" x14ac:dyDescent="0.25">
      <c r="F449" s="47">
        <v>8</v>
      </c>
      <c r="G449" s="69">
        <v>175</v>
      </c>
      <c r="H449" s="49">
        <v>699.1</v>
      </c>
      <c r="I449" s="85"/>
      <c r="J449" s="68">
        <v>7525.0424899999998</v>
      </c>
    </row>
    <row r="450" spans="6:10" ht="16" thickBot="1" x14ac:dyDescent="0.25">
      <c r="F450" s="73"/>
      <c r="G450" s="74" t="s">
        <v>70</v>
      </c>
      <c r="H450" s="75">
        <v>7454.66</v>
      </c>
      <c r="I450" s="88"/>
      <c r="J450" s="76">
        <v>80241.214773999993</v>
      </c>
    </row>
  </sheetData>
  <mergeCells count="9">
    <mergeCell ref="A125:O128"/>
    <mergeCell ref="N129:O129"/>
    <mergeCell ref="M434:N434"/>
    <mergeCell ref="F439:J439"/>
    <mergeCell ref="A1:O1"/>
    <mergeCell ref="A2:O5"/>
    <mergeCell ref="N6:O6"/>
    <mergeCell ref="M122:N122"/>
    <mergeCell ref="A124:O124"/>
  </mergeCells>
  <printOptions horizontalCentered="1"/>
  <pageMargins left="0.70866141732283472" right="0.70866141732283472" top="0.74803149606299213" bottom="1.26" header="0.31496062992125984" footer="0.31496062992125984"/>
  <pageSetup paperSize="9" fitToHeight="0" orientation="landscape" r:id="rId1"/>
  <rowBreaks count="10" manualBreakCount="10">
    <brk id="32" max="14" man="1"/>
    <brk id="53" max="14" man="1"/>
    <brk id="73" max="14" man="1"/>
    <brk id="100" max="14" man="1"/>
    <brk id="122" max="14" man="1"/>
    <brk id="159" max="14" man="1"/>
    <brk id="360" max="14" man="1"/>
    <brk id="378" max="14" man="1"/>
    <brk id="404" max="14" man="1"/>
    <brk id="435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15"/>
  <sheetViews>
    <sheetView topLeftCell="B298" workbookViewId="0">
      <selection sqref="A1:O315"/>
    </sheetView>
  </sheetViews>
  <sheetFormatPr baseColWidth="10" defaultColWidth="12.33203125" defaultRowHeight="15" x14ac:dyDescent="0.2"/>
  <cols>
    <col min="6" max="6" width="18.5" bestFit="1" customWidth="1"/>
    <col min="8" max="8" width="16.33203125" customWidth="1"/>
    <col min="9" max="9" width="17.6640625" bestFit="1" customWidth="1"/>
    <col min="12" max="12" width="13.5" customWidth="1"/>
    <col min="14" max="14" width="10.1640625" customWidth="1"/>
    <col min="15" max="15" width="9" customWidth="1"/>
  </cols>
  <sheetData>
    <row r="1" spans="1:15" ht="20" thickBot="1" x14ac:dyDescent="0.25">
      <c r="A1" s="225" t="s">
        <v>33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5" ht="15" customHeight="1" x14ac:dyDescent="0.2">
      <c r="A2" s="199" t="s">
        <v>39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1"/>
    </row>
    <row r="3" spans="1:15" ht="15" customHeight="1" x14ac:dyDescent="0.2">
      <c r="A3" s="202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4"/>
    </row>
    <row r="4" spans="1:15" ht="15" customHeight="1" x14ac:dyDescent="0.2">
      <c r="A4" s="202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4"/>
    </row>
    <row r="5" spans="1:15" ht="16" thickBot="1" x14ac:dyDescent="0.25">
      <c r="A5" s="227"/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9"/>
    </row>
    <row r="6" spans="1:15" ht="85" x14ac:dyDescent="0.2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12" t="s">
        <v>7</v>
      </c>
      <c r="H6" s="12" t="s">
        <v>8</v>
      </c>
      <c r="I6" s="6" t="s">
        <v>9</v>
      </c>
      <c r="J6" s="12" t="s">
        <v>10</v>
      </c>
      <c r="K6" s="12" t="s">
        <v>11</v>
      </c>
      <c r="L6" s="7" t="s">
        <v>12</v>
      </c>
      <c r="M6" s="8" t="s">
        <v>13</v>
      </c>
      <c r="N6" s="230" t="s">
        <v>14</v>
      </c>
      <c r="O6" s="230"/>
    </row>
    <row r="7" spans="1:15" x14ac:dyDescent="0.2">
      <c r="A7" s="3"/>
      <c r="B7" s="3"/>
      <c r="C7" s="3"/>
      <c r="D7" s="3"/>
      <c r="E7" s="3"/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3"/>
      <c r="L7" s="3" t="s">
        <v>15</v>
      </c>
      <c r="M7" s="3" t="s">
        <v>15</v>
      </c>
      <c r="N7" s="3" t="s">
        <v>16</v>
      </c>
      <c r="O7" s="3" t="s">
        <v>17</v>
      </c>
    </row>
    <row r="8" spans="1:15" x14ac:dyDescent="0.2">
      <c r="A8" s="3"/>
      <c r="B8" s="3"/>
      <c r="C8" s="3"/>
      <c r="D8" s="3"/>
      <c r="E8" s="3"/>
      <c r="F8" s="3" t="s">
        <v>18</v>
      </c>
      <c r="G8" s="3" t="s">
        <v>19</v>
      </c>
      <c r="H8" s="3" t="s">
        <v>20</v>
      </c>
      <c r="I8" s="3" t="s">
        <v>21</v>
      </c>
      <c r="J8" s="3"/>
      <c r="K8" s="3"/>
      <c r="L8" s="3"/>
      <c r="M8" s="3"/>
      <c r="N8" s="3"/>
      <c r="O8" s="3"/>
    </row>
    <row r="9" spans="1:15" x14ac:dyDescent="0.2">
      <c r="A9" s="13">
        <v>1</v>
      </c>
      <c r="B9" s="11" t="s">
        <v>34</v>
      </c>
      <c r="C9" s="23">
        <v>1</v>
      </c>
      <c r="D9" s="23">
        <v>101</v>
      </c>
      <c r="E9" s="23" t="s">
        <v>23</v>
      </c>
      <c r="F9" s="23">
        <v>57.14</v>
      </c>
      <c r="G9" s="23">
        <f>5.01+1.38</f>
        <v>6.39</v>
      </c>
      <c r="H9" s="23">
        <v>2.62</v>
      </c>
      <c r="I9" s="23">
        <f>F9+G9+H9</f>
        <v>66.150000000000006</v>
      </c>
      <c r="J9" s="24">
        <v>5.6899999999999977</v>
      </c>
      <c r="K9" s="24">
        <v>26.410478686415068</v>
      </c>
      <c r="L9" s="25">
        <v>98.250478686415079</v>
      </c>
      <c r="M9" s="25">
        <v>15.983126822194189</v>
      </c>
      <c r="N9" s="25">
        <v>1</v>
      </c>
      <c r="O9" s="25">
        <v>0</v>
      </c>
    </row>
    <row r="10" spans="1:15" x14ac:dyDescent="0.2">
      <c r="A10" s="13">
        <v>2</v>
      </c>
      <c r="B10" s="11" t="s">
        <v>34</v>
      </c>
      <c r="C10" s="23">
        <v>1</v>
      </c>
      <c r="D10" s="23">
        <v>102</v>
      </c>
      <c r="E10" s="23" t="s">
        <v>23</v>
      </c>
      <c r="F10" s="23">
        <v>55.17</v>
      </c>
      <c r="G10" s="23">
        <f>5.15+1.42</f>
        <v>6.57</v>
      </c>
      <c r="H10" s="23">
        <v>2.62</v>
      </c>
      <c r="I10" s="23">
        <f t="shared" ref="I10:I73" si="0">F10+G10+H10</f>
        <v>64.36</v>
      </c>
      <c r="J10" s="24">
        <v>5.8400000000000034</v>
      </c>
      <c r="K10" s="24">
        <v>26.410478686415068</v>
      </c>
      <c r="L10" s="25">
        <v>96.610478686415064</v>
      </c>
      <c r="M10" s="25">
        <v>15.716335979657327</v>
      </c>
      <c r="N10" s="25">
        <v>1</v>
      </c>
      <c r="O10" s="25">
        <v>0</v>
      </c>
    </row>
    <row r="11" spans="1:15" x14ac:dyDescent="0.2">
      <c r="A11" s="13">
        <v>3</v>
      </c>
      <c r="B11" s="11" t="s">
        <v>34</v>
      </c>
      <c r="C11" s="23">
        <v>1</v>
      </c>
      <c r="D11" s="23">
        <v>103</v>
      </c>
      <c r="E11" s="23" t="s">
        <v>23</v>
      </c>
      <c r="F11" s="23">
        <v>57.14</v>
      </c>
      <c r="G11" s="23">
        <f>5.01+1.38</f>
        <v>6.39</v>
      </c>
      <c r="H11" s="23">
        <v>2.62</v>
      </c>
      <c r="I11" s="23">
        <f t="shared" si="0"/>
        <v>66.150000000000006</v>
      </c>
      <c r="J11" s="24">
        <v>5.6899999999999977</v>
      </c>
      <c r="K11" s="24">
        <v>26.410478686415068</v>
      </c>
      <c r="L11" s="25">
        <v>98.250478686415079</v>
      </c>
      <c r="M11" s="25">
        <v>15.983126822194189</v>
      </c>
      <c r="N11" s="25">
        <v>0</v>
      </c>
      <c r="O11" s="25">
        <v>1</v>
      </c>
    </row>
    <row r="12" spans="1:15" x14ac:dyDescent="0.2">
      <c r="A12" s="13">
        <v>4</v>
      </c>
      <c r="B12" s="11" t="s">
        <v>34</v>
      </c>
      <c r="C12" s="23">
        <v>1</v>
      </c>
      <c r="D12" s="23">
        <v>104</v>
      </c>
      <c r="E12" s="23" t="s">
        <v>23</v>
      </c>
      <c r="F12" s="23">
        <v>55.17</v>
      </c>
      <c r="G12" s="23">
        <f>5.16+1.42</f>
        <v>6.58</v>
      </c>
      <c r="H12" s="23">
        <v>2.62</v>
      </c>
      <c r="I12" s="23">
        <f t="shared" si="0"/>
        <v>64.37</v>
      </c>
      <c r="J12" s="24">
        <v>5.25</v>
      </c>
      <c r="K12" s="24">
        <v>26.410478686415068</v>
      </c>
      <c r="L12" s="25">
        <v>96.03047868641508</v>
      </c>
      <c r="M12" s="25">
        <v>15.621983120711366</v>
      </c>
      <c r="N12" s="25">
        <v>0</v>
      </c>
      <c r="O12" s="25">
        <v>1</v>
      </c>
    </row>
    <row r="13" spans="1:15" x14ac:dyDescent="0.2">
      <c r="A13" s="13">
        <v>5</v>
      </c>
      <c r="B13" s="11" t="s">
        <v>34</v>
      </c>
      <c r="C13" s="23">
        <v>1</v>
      </c>
      <c r="D13" s="23">
        <v>105</v>
      </c>
      <c r="E13" s="23" t="s">
        <v>23</v>
      </c>
      <c r="F13" s="23">
        <v>57.14</v>
      </c>
      <c r="G13" s="23">
        <f>5.01+1.38</f>
        <v>6.39</v>
      </c>
      <c r="H13" s="23">
        <v>2.62</v>
      </c>
      <c r="I13" s="23">
        <f t="shared" si="0"/>
        <v>66.150000000000006</v>
      </c>
      <c r="J13" s="24">
        <v>5.2099999999999937</v>
      </c>
      <c r="K13" s="24">
        <v>26.410478686415068</v>
      </c>
      <c r="L13" s="25">
        <v>97.770478686415061</v>
      </c>
      <c r="M13" s="25">
        <v>15.905041697549251</v>
      </c>
      <c r="N13" s="25">
        <v>0</v>
      </c>
      <c r="O13" s="25">
        <v>1</v>
      </c>
    </row>
    <row r="14" spans="1:15" x14ac:dyDescent="0.2">
      <c r="A14" s="13">
        <v>6</v>
      </c>
      <c r="B14" s="11" t="s">
        <v>34</v>
      </c>
      <c r="C14" s="23">
        <v>1</v>
      </c>
      <c r="D14" s="23">
        <v>106</v>
      </c>
      <c r="E14" s="23" t="s">
        <v>23</v>
      </c>
      <c r="F14" s="23">
        <v>55.17</v>
      </c>
      <c r="G14" s="23">
        <f>5.15+1.42</f>
        <v>6.57</v>
      </c>
      <c r="H14" s="23">
        <v>2.62</v>
      </c>
      <c r="I14" s="23">
        <f t="shared" si="0"/>
        <v>64.36</v>
      </c>
      <c r="J14" s="24">
        <v>5.8400000000000034</v>
      </c>
      <c r="K14" s="24">
        <v>26.410478686415068</v>
      </c>
      <c r="L14" s="25">
        <v>96.610478686415064</v>
      </c>
      <c r="M14" s="25">
        <v>15.716335979657327</v>
      </c>
      <c r="N14" s="25">
        <v>0</v>
      </c>
      <c r="O14" s="25">
        <v>1</v>
      </c>
    </row>
    <row r="15" spans="1:15" x14ac:dyDescent="0.2">
      <c r="A15" s="13">
        <v>7</v>
      </c>
      <c r="B15" s="11" t="s">
        <v>34</v>
      </c>
      <c r="C15" s="23">
        <v>1</v>
      </c>
      <c r="D15" s="23">
        <v>107</v>
      </c>
      <c r="E15" s="23" t="s">
        <v>23</v>
      </c>
      <c r="F15" s="23">
        <v>57.14</v>
      </c>
      <c r="G15" s="23">
        <f>5.01+1.38</f>
        <v>6.39</v>
      </c>
      <c r="H15" s="23">
        <v>2.62</v>
      </c>
      <c r="I15" s="23">
        <f t="shared" si="0"/>
        <v>66.150000000000006</v>
      </c>
      <c r="J15" s="24">
        <v>5.6799999999999926</v>
      </c>
      <c r="K15" s="24">
        <v>26.410478686415068</v>
      </c>
      <c r="L15" s="25">
        <v>98.240478686415059</v>
      </c>
      <c r="M15" s="25">
        <v>15.981500048764083</v>
      </c>
      <c r="N15" s="25">
        <v>1</v>
      </c>
      <c r="O15" s="25">
        <v>0</v>
      </c>
    </row>
    <row r="16" spans="1:15" x14ac:dyDescent="0.2">
      <c r="A16" s="13">
        <v>8</v>
      </c>
      <c r="B16" s="11" t="s">
        <v>34</v>
      </c>
      <c r="C16" s="23">
        <v>1</v>
      </c>
      <c r="D16" s="23">
        <v>108</v>
      </c>
      <c r="E16" s="23" t="s">
        <v>23</v>
      </c>
      <c r="F16" s="23">
        <v>55.17</v>
      </c>
      <c r="G16" s="23">
        <f>5.16+1.42</f>
        <v>6.58</v>
      </c>
      <c r="H16" s="23">
        <v>2.62</v>
      </c>
      <c r="I16" s="23">
        <f t="shared" si="0"/>
        <v>64.37</v>
      </c>
      <c r="J16" s="24">
        <v>5.8399999999999892</v>
      </c>
      <c r="K16" s="24">
        <v>26.410478686415068</v>
      </c>
      <c r="L16" s="25">
        <v>96.620478686415055</v>
      </c>
      <c r="M16" s="25">
        <v>15.717962753087427</v>
      </c>
      <c r="N16" s="25">
        <v>1</v>
      </c>
      <c r="O16" s="25">
        <v>0</v>
      </c>
    </row>
    <row r="17" spans="1:15" x14ac:dyDescent="0.2">
      <c r="A17" s="13">
        <v>9</v>
      </c>
      <c r="B17" s="11" t="s">
        <v>34</v>
      </c>
      <c r="C17" s="23">
        <v>1</v>
      </c>
      <c r="D17" s="23">
        <v>109</v>
      </c>
      <c r="E17" s="23" t="s">
        <v>23</v>
      </c>
      <c r="F17" s="23">
        <v>55.12</v>
      </c>
      <c r="G17" s="23">
        <f>4.39+1.42</f>
        <v>5.81</v>
      </c>
      <c r="H17" s="23">
        <v>2.62</v>
      </c>
      <c r="I17" s="23">
        <f t="shared" si="0"/>
        <v>63.55</v>
      </c>
      <c r="J17" s="24">
        <v>5.769999999999996</v>
      </c>
      <c r="K17" s="24">
        <v>26.410478686415068</v>
      </c>
      <c r="L17" s="25">
        <v>95.730478686415069</v>
      </c>
      <c r="M17" s="25">
        <v>15.573179917808281</v>
      </c>
      <c r="N17" s="25">
        <v>1</v>
      </c>
      <c r="O17" s="25">
        <v>0</v>
      </c>
    </row>
    <row r="18" spans="1:15" x14ac:dyDescent="0.2">
      <c r="A18" s="13">
        <v>10</v>
      </c>
      <c r="B18" s="11" t="s">
        <v>34</v>
      </c>
      <c r="C18" s="23">
        <v>1</v>
      </c>
      <c r="D18" s="23">
        <v>110</v>
      </c>
      <c r="E18" s="23" t="s">
        <v>23</v>
      </c>
      <c r="F18" s="23">
        <v>53.91</v>
      </c>
      <c r="G18" s="23">
        <f>5.15+1.38</f>
        <v>6.53</v>
      </c>
      <c r="H18" s="23">
        <v>2.62</v>
      </c>
      <c r="I18" s="23">
        <f t="shared" si="0"/>
        <v>63.059999999999995</v>
      </c>
      <c r="J18" s="24">
        <v>5.5399999999999991</v>
      </c>
      <c r="K18" s="24">
        <v>26.410478686415068</v>
      </c>
      <c r="L18" s="25">
        <v>95.01047868641507</v>
      </c>
      <c r="M18" s="25">
        <v>15.456052230840879</v>
      </c>
      <c r="N18" s="25">
        <v>1</v>
      </c>
      <c r="O18" s="25">
        <v>0</v>
      </c>
    </row>
    <row r="19" spans="1:15" x14ac:dyDescent="0.2">
      <c r="A19" s="13">
        <v>11</v>
      </c>
      <c r="B19" s="11" t="s">
        <v>34</v>
      </c>
      <c r="C19" s="23"/>
      <c r="D19" s="23"/>
      <c r="E19" s="23"/>
      <c r="F19" s="23"/>
      <c r="G19" s="23"/>
      <c r="H19" s="23"/>
      <c r="I19" s="23">
        <f t="shared" si="0"/>
        <v>0</v>
      </c>
      <c r="J19" s="24">
        <v>0</v>
      </c>
      <c r="K19" s="24">
        <v>26.410478686415068</v>
      </c>
      <c r="L19" s="25">
        <v>0</v>
      </c>
      <c r="M19" s="25">
        <v>0</v>
      </c>
      <c r="N19" s="25"/>
      <c r="O19" s="25"/>
    </row>
    <row r="20" spans="1:15" x14ac:dyDescent="0.2">
      <c r="A20" s="13">
        <v>12</v>
      </c>
      <c r="B20" s="11" t="s">
        <v>34</v>
      </c>
      <c r="C20" s="23">
        <v>1</v>
      </c>
      <c r="D20" s="23">
        <v>112</v>
      </c>
      <c r="E20" s="23" t="s">
        <v>23</v>
      </c>
      <c r="F20" s="23">
        <v>57.16</v>
      </c>
      <c r="G20" s="23">
        <f>4.18+1.37</f>
        <v>5.55</v>
      </c>
      <c r="H20" s="23">
        <v>2.62</v>
      </c>
      <c r="I20" s="23">
        <f t="shared" si="0"/>
        <v>65.33</v>
      </c>
      <c r="J20" s="24">
        <v>5.1800000000000068</v>
      </c>
      <c r="K20" s="24">
        <v>26.410478686415068</v>
      </c>
      <c r="L20" s="25">
        <v>96.920478686415066</v>
      </c>
      <c r="M20" s="25">
        <v>15.766765955990513</v>
      </c>
      <c r="N20" s="25">
        <v>1</v>
      </c>
      <c r="O20" s="25">
        <v>0</v>
      </c>
    </row>
    <row r="21" spans="1:15" x14ac:dyDescent="0.2">
      <c r="A21" s="13">
        <v>13</v>
      </c>
      <c r="B21" s="11" t="s">
        <v>34</v>
      </c>
      <c r="C21" s="23">
        <v>1</v>
      </c>
      <c r="D21" s="23">
        <v>113</v>
      </c>
      <c r="E21" s="23" t="s">
        <v>23</v>
      </c>
      <c r="F21" s="23">
        <v>55.12</v>
      </c>
      <c r="G21" s="23">
        <f>4.39+1.42</f>
        <v>5.81</v>
      </c>
      <c r="H21" s="23">
        <v>2.62</v>
      </c>
      <c r="I21" s="23">
        <f t="shared" si="0"/>
        <v>63.55</v>
      </c>
      <c r="J21" s="24">
        <v>5.210000000000008</v>
      </c>
      <c r="K21" s="24">
        <v>26.410478686415068</v>
      </c>
      <c r="L21" s="25">
        <v>95.170478686415066</v>
      </c>
      <c r="M21" s="25">
        <v>15.482080605722523</v>
      </c>
      <c r="N21" s="25">
        <v>0</v>
      </c>
      <c r="O21" s="25">
        <v>1</v>
      </c>
    </row>
    <row r="22" spans="1:15" x14ac:dyDescent="0.2">
      <c r="A22" s="13">
        <v>14</v>
      </c>
      <c r="B22" s="11" t="s">
        <v>34</v>
      </c>
      <c r="C22" s="23"/>
      <c r="D22" s="23"/>
      <c r="E22" s="23"/>
      <c r="F22" s="23"/>
      <c r="G22" s="23"/>
      <c r="H22" s="23"/>
      <c r="I22" s="23">
        <f t="shared" si="0"/>
        <v>0</v>
      </c>
      <c r="J22" s="24">
        <v>0</v>
      </c>
      <c r="K22" s="24">
        <v>26.410478686415068</v>
      </c>
      <c r="L22" s="25">
        <v>0</v>
      </c>
      <c r="M22" s="25">
        <v>0</v>
      </c>
      <c r="N22" s="25"/>
      <c r="O22" s="25"/>
    </row>
    <row r="23" spans="1:15" x14ac:dyDescent="0.2">
      <c r="A23" s="13">
        <v>15</v>
      </c>
      <c r="B23" s="11" t="s">
        <v>34</v>
      </c>
      <c r="C23" s="23">
        <v>1</v>
      </c>
      <c r="D23" s="23">
        <v>115</v>
      </c>
      <c r="E23" s="23" t="s">
        <v>23</v>
      </c>
      <c r="F23" s="23">
        <v>55.12</v>
      </c>
      <c r="G23" s="23">
        <f>4.39+1.42</f>
        <v>5.81</v>
      </c>
      <c r="H23" s="23">
        <v>2.62</v>
      </c>
      <c r="I23" s="23">
        <f t="shared" si="0"/>
        <v>63.55</v>
      </c>
      <c r="J23" s="24">
        <v>5.7600000000000051</v>
      </c>
      <c r="K23" s="24">
        <v>26.410478686415068</v>
      </c>
      <c r="L23" s="25">
        <v>95.720478686415078</v>
      </c>
      <c r="M23" s="25">
        <v>15.571553144378179</v>
      </c>
      <c r="N23" s="25">
        <v>0</v>
      </c>
      <c r="O23" s="25">
        <v>1</v>
      </c>
    </row>
    <row r="24" spans="1:15" x14ac:dyDescent="0.2">
      <c r="A24" s="13">
        <v>16</v>
      </c>
      <c r="B24" s="11" t="s">
        <v>34</v>
      </c>
      <c r="C24" s="23">
        <v>1</v>
      </c>
      <c r="D24" s="23">
        <v>116</v>
      </c>
      <c r="E24" s="23" t="s">
        <v>23</v>
      </c>
      <c r="F24" s="23">
        <v>57.16</v>
      </c>
      <c r="G24" s="23">
        <f>4.18+1.38</f>
        <v>5.56</v>
      </c>
      <c r="H24" s="23">
        <v>2.62</v>
      </c>
      <c r="I24" s="23">
        <f t="shared" si="0"/>
        <v>65.34</v>
      </c>
      <c r="J24" s="24">
        <v>5.6400000000000006</v>
      </c>
      <c r="K24" s="24">
        <v>26.410478686415068</v>
      </c>
      <c r="L24" s="25">
        <v>97.390478686415065</v>
      </c>
      <c r="M24" s="25">
        <v>15.843224307205345</v>
      </c>
      <c r="N24" s="25">
        <v>0</v>
      </c>
      <c r="O24" s="25">
        <v>1</v>
      </c>
    </row>
    <row r="25" spans="1:15" x14ac:dyDescent="0.2">
      <c r="A25" s="13">
        <v>17</v>
      </c>
      <c r="B25" s="11" t="s">
        <v>34</v>
      </c>
      <c r="C25" s="23">
        <v>2</v>
      </c>
      <c r="D25" s="23">
        <v>201</v>
      </c>
      <c r="E25" s="23" t="s">
        <v>23</v>
      </c>
      <c r="F25" s="23">
        <v>57.14</v>
      </c>
      <c r="G25" s="23">
        <f>5.01+1.38</f>
        <v>6.39</v>
      </c>
      <c r="H25" s="23">
        <v>2.62</v>
      </c>
      <c r="I25" s="23">
        <f t="shared" si="0"/>
        <v>66.150000000000006</v>
      </c>
      <c r="J25" s="24">
        <v>5.69</v>
      </c>
      <c r="K25" s="24">
        <v>26.410478686415068</v>
      </c>
      <c r="L25" s="25">
        <v>98.250478686415079</v>
      </c>
      <c r="M25" s="25">
        <v>15.983126822194189</v>
      </c>
      <c r="N25" s="25">
        <v>0</v>
      </c>
      <c r="O25" s="25">
        <v>1</v>
      </c>
    </row>
    <row r="26" spans="1:15" x14ac:dyDescent="0.2">
      <c r="A26" s="13">
        <v>18</v>
      </c>
      <c r="B26" s="11" t="s">
        <v>34</v>
      </c>
      <c r="C26" s="23">
        <v>2</v>
      </c>
      <c r="D26" s="23">
        <v>202</v>
      </c>
      <c r="E26" s="23" t="s">
        <v>23</v>
      </c>
      <c r="F26" s="23">
        <v>55.17</v>
      </c>
      <c r="G26" s="23">
        <f>5.15+1.42</f>
        <v>6.57</v>
      </c>
      <c r="H26" s="23">
        <v>2.62</v>
      </c>
      <c r="I26" s="23">
        <f t="shared" si="0"/>
        <v>64.36</v>
      </c>
      <c r="J26" s="24">
        <v>5.84</v>
      </c>
      <c r="K26" s="24">
        <v>26.410478686415068</v>
      </c>
      <c r="L26" s="25">
        <v>96.610478686415064</v>
      </c>
      <c r="M26" s="25">
        <v>15.716335979657327</v>
      </c>
      <c r="N26" s="25">
        <v>1</v>
      </c>
      <c r="O26" s="25">
        <v>0</v>
      </c>
    </row>
    <row r="27" spans="1:15" x14ac:dyDescent="0.2">
      <c r="A27" s="13">
        <v>19</v>
      </c>
      <c r="B27" s="11" t="s">
        <v>34</v>
      </c>
      <c r="C27" s="23">
        <v>2</v>
      </c>
      <c r="D27" s="23">
        <v>203</v>
      </c>
      <c r="E27" s="23" t="s">
        <v>23</v>
      </c>
      <c r="F27" s="23">
        <v>57.14</v>
      </c>
      <c r="G27" s="23">
        <f>5.01+1.38</f>
        <v>6.39</v>
      </c>
      <c r="H27" s="23">
        <v>2.62</v>
      </c>
      <c r="I27" s="23">
        <f t="shared" si="0"/>
        <v>66.150000000000006</v>
      </c>
      <c r="J27" s="24">
        <v>5.69</v>
      </c>
      <c r="K27" s="24">
        <v>26.410478686415068</v>
      </c>
      <c r="L27" s="25">
        <v>98.250478686415079</v>
      </c>
      <c r="M27" s="25">
        <v>15.983126822194189</v>
      </c>
      <c r="N27" s="25">
        <v>1</v>
      </c>
      <c r="O27" s="25">
        <v>0</v>
      </c>
    </row>
    <row r="28" spans="1:15" x14ac:dyDescent="0.2">
      <c r="A28" s="13">
        <v>20</v>
      </c>
      <c r="B28" s="11" t="s">
        <v>34</v>
      </c>
      <c r="C28" s="23">
        <v>2</v>
      </c>
      <c r="D28" s="23">
        <v>204</v>
      </c>
      <c r="E28" s="23" t="s">
        <v>23</v>
      </c>
      <c r="F28" s="23">
        <v>55.17</v>
      </c>
      <c r="G28" s="23">
        <f>5.16+1.42</f>
        <v>6.58</v>
      </c>
      <c r="H28" s="23">
        <v>2.62</v>
      </c>
      <c r="I28" s="23">
        <f t="shared" si="0"/>
        <v>64.37</v>
      </c>
      <c r="J28" s="24">
        <v>5.25</v>
      </c>
      <c r="K28" s="24">
        <v>26.410478686415068</v>
      </c>
      <c r="L28" s="25">
        <v>96.03047868641508</v>
      </c>
      <c r="M28" s="25">
        <v>15.621983120711366</v>
      </c>
      <c r="N28" s="25">
        <v>1</v>
      </c>
      <c r="O28" s="25">
        <v>0</v>
      </c>
    </row>
    <row r="29" spans="1:15" x14ac:dyDescent="0.2">
      <c r="A29" s="13">
        <v>21</v>
      </c>
      <c r="B29" s="11" t="s">
        <v>34</v>
      </c>
      <c r="C29" s="23">
        <v>2</v>
      </c>
      <c r="D29" s="23">
        <v>205</v>
      </c>
      <c r="E29" s="23" t="s">
        <v>23</v>
      </c>
      <c r="F29" s="23">
        <v>57.14</v>
      </c>
      <c r="G29" s="23">
        <f>5.01+1.38</f>
        <v>6.39</v>
      </c>
      <c r="H29" s="23">
        <v>2.62</v>
      </c>
      <c r="I29" s="23">
        <f t="shared" si="0"/>
        <v>66.150000000000006</v>
      </c>
      <c r="J29" s="24">
        <v>5.21</v>
      </c>
      <c r="K29" s="24">
        <v>26.410478686415068</v>
      </c>
      <c r="L29" s="25">
        <v>97.770478686415075</v>
      </c>
      <c r="M29" s="25">
        <v>15.905041697549253</v>
      </c>
      <c r="N29" s="25">
        <v>1</v>
      </c>
      <c r="O29" s="25">
        <v>0</v>
      </c>
    </row>
    <row r="30" spans="1:15" x14ac:dyDescent="0.2">
      <c r="A30" s="13">
        <v>22</v>
      </c>
      <c r="B30" s="11" t="s">
        <v>34</v>
      </c>
      <c r="C30" s="23">
        <v>2</v>
      </c>
      <c r="D30" s="23">
        <v>206</v>
      </c>
      <c r="E30" s="23" t="s">
        <v>23</v>
      </c>
      <c r="F30" s="23">
        <v>55.17</v>
      </c>
      <c r="G30" s="23">
        <f>5.15+1.42</f>
        <v>6.57</v>
      </c>
      <c r="H30" s="23">
        <v>2.62</v>
      </c>
      <c r="I30" s="23">
        <f t="shared" si="0"/>
        <v>64.36</v>
      </c>
      <c r="J30" s="24">
        <v>5.84</v>
      </c>
      <c r="K30" s="24">
        <v>26.410478686415068</v>
      </c>
      <c r="L30" s="25">
        <v>96.610478686415064</v>
      </c>
      <c r="M30" s="25">
        <v>15.716335979657327</v>
      </c>
      <c r="N30" s="25">
        <v>1</v>
      </c>
      <c r="O30" s="25">
        <v>0</v>
      </c>
    </row>
    <row r="31" spans="1:15" x14ac:dyDescent="0.2">
      <c r="A31" s="13">
        <v>23</v>
      </c>
      <c r="B31" s="11" t="s">
        <v>34</v>
      </c>
      <c r="C31" s="23">
        <v>2</v>
      </c>
      <c r="D31" s="23">
        <v>207</v>
      </c>
      <c r="E31" s="23" t="s">
        <v>23</v>
      </c>
      <c r="F31" s="23">
        <v>57.14</v>
      </c>
      <c r="G31" s="23">
        <f>5.01+1.38</f>
        <v>6.39</v>
      </c>
      <c r="H31" s="23">
        <v>2.62</v>
      </c>
      <c r="I31" s="23">
        <f t="shared" si="0"/>
        <v>66.150000000000006</v>
      </c>
      <c r="J31" s="24">
        <v>5.68</v>
      </c>
      <c r="K31" s="24">
        <v>26.410478686415068</v>
      </c>
      <c r="L31" s="25">
        <v>98.240478686415074</v>
      </c>
      <c r="M31" s="25">
        <v>15.981500048764085</v>
      </c>
      <c r="N31" s="25">
        <v>1</v>
      </c>
      <c r="O31" s="25">
        <v>0</v>
      </c>
    </row>
    <row r="32" spans="1:15" x14ac:dyDescent="0.2">
      <c r="A32" s="13">
        <v>24</v>
      </c>
      <c r="B32" s="11" t="s">
        <v>34</v>
      </c>
      <c r="C32" s="23">
        <v>2</v>
      </c>
      <c r="D32" s="23">
        <v>208</v>
      </c>
      <c r="E32" s="23" t="s">
        <v>23</v>
      </c>
      <c r="F32" s="23">
        <v>55.17</v>
      </c>
      <c r="G32" s="23">
        <f>5.16+1.42</f>
        <v>6.58</v>
      </c>
      <c r="H32" s="23">
        <v>2.62</v>
      </c>
      <c r="I32" s="23">
        <f t="shared" si="0"/>
        <v>64.37</v>
      </c>
      <c r="J32" s="24">
        <v>5.84</v>
      </c>
      <c r="K32" s="24">
        <v>26.410478686415068</v>
      </c>
      <c r="L32" s="25">
        <v>96.620478686415069</v>
      </c>
      <c r="M32" s="25">
        <v>15.717962753087431</v>
      </c>
      <c r="N32" s="25">
        <v>1</v>
      </c>
      <c r="O32" s="25">
        <v>0</v>
      </c>
    </row>
    <row r="33" spans="1:15" x14ac:dyDescent="0.2">
      <c r="A33" s="13">
        <v>25</v>
      </c>
      <c r="B33" s="11" t="s">
        <v>34</v>
      </c>
      <c r="C33" s="23">
        <v>2</v>
      </c>
      <c r="D33" s="23">
        <v>209</v>
      </c>
      <c r="E33" s="23" t="s">
        <v>23</v>
      </c>
      <c r="F33" s="23">
        <v>55.12</v>
      </c>
      <c r="G33" s="23">
        <f>4.39+1.42</f>
        <v>5.81</v>
      </c>
      <c r="H33" s="23">
        <v>2.62</v>
      </c>
      <c r="I33" s="23">
        <f t="shared" si="0"/>
        <v>63.55</v>
      </c>
      <c r="J33" s="24">
        <v>5.77</v>
      </c>
      <c r="K33" s="24">
        <v>26.410478686415068</v>
      </c>
      <c r="L33" s="25">
        <v>95.730478686415069</v>
      </c>
      <c r="M33" s="25">
        <v>15.573179917808281</v>
      </c>
      <c r="N33" s="25">
        <v>1</v>
      </c>
      <c r="O33" s="25">
        <v>0</v>
      </c>
    </row>
    <row r="34" spans="1:15" x14ac:dyDescent="0.2">
      <c r="A34" s="13">
        <v>26</v>
      </c>
      <c r="B34" s="11" t="s">
        <v>34</v>
      </c>
      <c r="C34" s="23">
        <v>2</v>
      </c>
      <c r="D34" s="23">
        <v>210</v>
      </c>
      <c r="E34" s="23" t="s">
        <v>23</v>
      </c>
      <c r="F34" s="23">
        <v>53.91</v>
      </c>
      <c r="G34" s="23">
        <f>5.15+1.38</f>
        <v>6.53</v>
      </c>
      <c r="H34" s="23">
        <v>2.62</v>
      </c>
      <c r="I34" s="23">
        <f t="shared" si="0"/>
        <v>63.059999999999995</v>
      </c>
      <c r="J34" s="24">
        <v>5.54</v>
      </c>
      <c r="K34" s="24">
        <v>26.410478686415068</v>
      </c>
      <c r="L34" s="25">
        <v>95.01047868641507</v>
      </c>
      <c r="M34" s="25">
        <v>15.456052230840879</v>
      </c>
      <c r="N34" s="25">
        <v>1</v>
      </c>
      <c r="O34" s="25">
        <v>0</v>
      </c>
    </row>
    <row r="35" spans="1:15" x14ac:dyDescent="0.2">
      <c r="A35" s="13">
        <v>27</v>
      </c>
      <c r="B35" s="11" t="s">
        <v>34</v>
      </c>
      <c r="C35" s="23">
        <v>2</v>
      </c>
      <c r="D35" s="23">
        <v>211</v>
      </c>
      <c r="E35" s="23" t="s">
        <v>23</v>
      </c>
      <c r="F35" s="23">
        <v>55.12</v>
      </c>
      <c r="G35" s="23">
        <f>4.39+1.42</f>
        <v>5.81</v>
      </c>
      <c r="H35" s="23">
        <v>2.62</v>
      </c>
      <c r="I35" s="23">
        <f t="shared" si="0"/>
        <v>63.55</v>
      </c>
      <c r="J35" s="24">
        <v>5.769999999999996</v>
      </c>
      <c r="K35" s="24">
        <v>26.410478686415068</v>
      </c>
      <c r="L35" s="25">
        <v>95.730478686415069</v>
      </c>
      <c r="M35" s="25">
        <v>15.573179917808281</v>
      </c>
      <c r="N35" s="25">
        <v>1</v>
      </c>
      <c r="O35" s="25">
        <v>0</v>
      </c>
    </row>
    <row r="36" spans="1:15" x14ac:dyDescent="0.2">
      <c r="A36" s="13">
        <v>28</v>
      </c>
      <c r="B36" s="11" t="s">
        <v>34</v>
      </c>
      <c r="C36" s="23">
        <v>2</v>
      </c>
      <c r="D36" s="23">
        <v>212</v>
      </c>
      <c r="E36" s="23" t="s">
        <v>23</v>
      </c>
      <c r="F36" s="23">
        <v>57.16</v>
      </c>
      <c r="G36" s="23">
        <f>4.18+1.37</f>
        <v>5.55</v>
      </c>
      <c r="H36" s="23">
        <v>2.62</v>
      </c>
      <c r="I36" s="23">
        <f t="shared" si="0"/>
        <v>65.33</v>
      </c>
      <c r="J36" s="24">
        <v>5.18</v>
      </c>
      <c r="K36" s="24">
        <v>26.410478686415068</v>
      </c>
      <c r="L36" s="25">
        <v>96.920478686415066</v>
      </c>
      <c r="M36" s="25">
        <v>15.766765955990513</v>
      </c>
      <c r="N36" s="25">
        <v>1</v>
      </c>
      <c r="O36" s="25">
        <v>0</v>
      </c>
    </row>
    <row r="37" spans="1:15" x14ac:dyDescent="0.2">
      <c r="A37" s="13">
        <v>29</v>
      </c>
      <c r="B37" s="11" t="s">
        <v>34</v>
      </c>
      <c r="C37" s="23">
        <v>2</v>
      </c>
      <c r="D37" s="23">
        <v>213</v>
      </c>
      <c r="E37" s="23" t="s">
        <v>23</v>
      </c>
      <c r="F37" s="23">
        <v>55.12</v>
      </c>
      <c r="G37" s="23">
        <f>4.39+1.42</f>
        <v>5.81</v>
      </c>
      <c r="H37" s="23">
        <v>2.62</v>
      </c>
      <c r="I37" s="23">
        <f t="shared" si="0"/>
        <v>63.55</v>
      </c>
      <c r="J37" s="24">
        <v>5.21</v>
      </c>
      <c r="K37" s="24">
        <v>26.410478686415068</v>
      </c>
      <c r="L37" s="25">
        <v>95.170478686415066</v>
      </c>
      <c r="M37" s="25">
        <v>15.482080605722523</v>
      </c>
      <c r="N37" s="25">
        <v>1</v>
      </c>
      <c r="O37" s="25">
        <v>0</v>
      </c>
    </row>
    <row r="38" spans="1:15" x14ac:dyDescent="0.2">
      <c r="A38" s="13">
        <v>30</v>
      </c>
      <c r="B38" s="11" t="s">
        <v>34</v>
      </c>
      <c r="C38" s="23">
        <v>2</v>
      </c>
      <c r="D38" s="23">
        <v>214</v>
      </c>
      <c r="E38" s="23" t="s">
        <v>23</v>
      </c>
      <c r="F38" s="23">
        <v>53.9</v>
      </c>
      <c r="G38" s="23">
        <f>5.15+1.38</f>
        <v>6.53</v>
      </c>
      <c r="H38" s="23">
        <v>2.62</v>
      </c>
      <c r="I38" s="23">
        <f t="shared" si="0"/>
        <v>63.05</v>
      </c>
      <c r="J38" s="24">
        <v>5.2199999999999989</v>
      </c>
      <c r="K38" s="24">
        <v>26.410478686415068</v>
      </c>
      <c r="L38" s="25">
        <v>94.680478686415057</v>
      </c>
      <c r="M38" s="25">
        <v>15.402368707647485</v>
      </c>
      <c r="N38" s="25">
        <v>1</v>
      </c>
      <c r="O38" s="25">
        <v>0</v>
      </c>
    </row>
    <row r="39" spans="1:15" x14ac:dyDescent="0.2">
      <c r="A39" s="13">
        <v>31</v>
      </c>
      <c r="B39" s="11" t="s">
        <v>34</v>
      </c>
      <c r="C39" s="23">
        <v>2</v>
      </c>
      <c r="D39" s="23">
        <v>215</v>
      </c>
      <c r="E39" s="23" t="s">
        <v>23</v>
      </c>
      <c r="F39" s="23">
        <v>55.12</v>
      </c>
      <c r="G39" s="23">
        <f>4.39+1.42</f>
        <v>5.81</v>
      </c>
      <c r="H39" s="23">
        <v>2.62</v>
      </c>
      <c r="I39" s="23">
        <f t="shared" si="0"/>
        <v>63.55</v>
      </c>
      <c r="J39" s="24">
        <v>5.76</v>
      </c>
      <c r="K39" s="24">
        <v>26.410478686415068</v>
      </c>
      <c r="L39" s="25">
        <v>95.720478686415063</v>
      </c>
      <c r="M39" s="25">
        <v>15.571553144378177</v>
      </c>
      <c r="N39" s="25">
        <v>1</v>
      </c>
      <c r="O39" s="25">
        <v>0</v>
      </c>
    </row>
    <row r="40" spans="1:15" x14ac:dyDescent="0.2">
      <c r="A40" s="13">
        <v>32</v>
      </c>
      <c r="B40" s="11" t="s">
        <v>34</v>
      </c>
      <c r="C40" s="23">
        <v>2</v>
      </c>
      <c r="D40" s="23">
        <v>216</v>
      </c>
      <c r="E40" s="23" t="s">
        <v>23</v>
      </c>
      <c r="F40" s="23">
        <v>57.16</v>
      </c>
      <c r="G40" s="23">
        <f>4.18+1.38</f>
        <v>5.56</v>
      </c>
      <c r="H40" s="23">
        <v>2.62</v>
      </c>
      <c r="I40" s="23">
        <f t="shared" si="0"/>
        <v>65.34</v>
      </c>
      <c r="J40" s="24">
        <v>5.64</v>
      </c>
      <c r="K40" s="24">
        <v>26.410478686415068</v>
      </c>
      <c r="L40" s="25">
        <v>97.390478686415065</v>
      </c>
      <c r="M40" s="25">
        <v>15.843224307205345</v>
      </c>
      <c r="N40" s="25">
        <v>1</v>
      </c>
      <c r="O40" s="25">
        <v>0</v>
      </c>
    </row>
    <row r="41" spans="1:15" x14ac:dyDescent="0.2">
      <c r="A41" s="13">
        <v>33</v>
      </c>
      <c r="B41" s="11" t="s">
        <v>34</v>
      </c>
      <c r="C41" s="23">
        <v>3</v>
      </c>
      <c r="D41" s="23">
        <v>301</v>
      </c>
      <c r="E41" s="23" t="s">
        <v>23</v>
      </c>
      <c r="F41" s="23">
        <v>57.14</v>
      </c>
      <c r="G41" s="23">
        <f>5.01+1.38</f>
        <v>6.39</v>
      </c>
      <c r="H41" s="23">
        <v>2.62</v>
      </c>
      <c r="I41" s="23">
        <f t="shared" si="0"/>
        <v>66.150000000000006</v>
      </c>
      <c r="J41" s="24">
        <v>5.69</v>
      </c>
      <c r="K41" s="24">
        <v>26.410478686415068</v>
      </c>
      <c r="L41" s="25">
        <v>98.250478686415079</v>
      </c>
      <c r="M41" s="25">
        <v>15.983126822194189</v>
      </c>
      <c r="N41" s="25">
        <v>1</v>
      </c>
      <c r="O41" s="25">
        <v>0</v>
      </c>
    </row>
    <row r="42" spans="1:15" x14ac:dyDescent="0.2">
      <c r="A42" s="13">
        <v>34</v>
      </c>
      <c r="B42" s="11" t="s">
        <v>34</v>
      </c>
      <c r="C42" s="23">
        <v>3</v>
      </c>
      <c r="D42" s="23">
        <v>302</v>
      </c>
      <c r="E42" s="23" t="s">
        <v>23</v>
      </c>
      <c r="F42" s="23">
        <v>55.17</v>
      </c>
      <c r="G42" s="23">
        <f>5.15+1.42</f>
        <v>6.57</v>
      </c>
      <c r="H42" s="23">
        <v>2.62</v>
      </c>
      <c r="I42" s="23">
        <f t="shared" si="0"/>
        <v>64.36</v>
      </c>
      <c r="J42" s="24">
        <v>5.84</v>
      </c>
      <c r="K42" s="24">
        <v>26.410478686415068</v>
      </c>
      <c r="L42" s="25">
        <v>96.610478686415064</v>
      </c>
      <c r="M42" s="25">
        <v>15.716335979657327</v>
      </c>
      <c r="N42" s="25">
        <v>1</v>
      </c>
      <c r="O42" s="25">
        <v>0</v>
      </c>
    </row>
    <row r="43" spans="1:15" x14ac:dyDescent="0.2">
      <c r="A43" s="13">
        <v>35</v>
      </c>
      <c r="B43" s="11" t="s">
        <v>34</v>
      </c>
      <c r="C43" s="23">
        <v>3</v>
      </c>
      <c r="D43" s="23">
        <v>303</v>
      </c>
      <c r="E43" s="23" t="s">
        <v>23</v>
      </c>
      <c r="F43" s="23">
        <v>57.14</v>
      </c>
      <c r="G43" s="23">
        <f>5.01+1.38</f>
        <v>6.39</v>
      </c>
      <c r="H43" s="23">
        <v>2.62</v>
      </c>
      <c r="I43" s="23">
        <f t="shared" si="0"/>
        <v>66.150000000000006</v>
      </c>
      <c r="J43" s="24">
        <v>5.69</v>
      </c>
      <c r="K43" s="24">
        <v>26.410478686415068</v>
      </c>
      <c r="L43" s="25">
        <v>98.250478686415079</v>
      </c>
      <c r="M43" s="25">
        <v>15.983126822194189</v>
      </c>
      <c r="N43" s="25">
        <v>1</v>
      </c>
      <c r="O43" s="25">
        <v>0</v>
      </c>
    </row>
    <row r="44" spans="1:15" x14ac:dyDescent="0.2">
      <c r="A44" s="13">
        <v>36</v>
      </c>
      <c r="B44" s="11" t="s">
        <v>34</v>
      </c>
      <c r="C44" s="23">
        <v>3</v>
      </c>
      <c r="D44" s="23">
        <v>304</v>
      </c>
      <c r="E44" s="23" t="s">
        <v>23</v>
      </c>
      <c r="F44" s="23">
        <v>55.17</v>
      </c>
      <c r="G44" s="23">
        <f>5.16+1.42</f>
        <v>6.58</v>
      </c>
      <c r="H44" s="23">
        <v>2.62</v>
      </c>
      <c r="I44" s="23">
        <f t="shared" si="0"/>
        <v>64.37</v>
      </c>
      <c r="J44" s="24">
        <v>5.25</v>
      </c>
      <c r="K44" s="24">
        <v>26.410478686415068</v>
      </c>
      <c r="L44" s="25">
        <v>96.03047868641508</v>
      </c>
      <c r="M44" s="25">
        <v>15.621983120711366</v>
      </c>
      <c r="N44" s="25">
        <v>1</v>
      </c>
      <c r="O44" s="25">
        <v>0</v>
      </c>
    </row>
    <row r="45" spans="1:15" x14ac:dyDescent="0.2">
      <c r="A45" s="13">
        <v>37</v>
      </c>
      <c r="B45" s="11" t="s">
        <v>34</v>
      </c>
      <c r="C45" s="23">
        <v>3</v>
      </c>
      <c r="D45" s="23">
        <v>305</v>
      </c>
      <c r="E45" s="23" t="s">
        <v>23</v>
      </c>
      <c r="F45" s="23">
        <v>57.14</v>
      </c>
      <c r="G45" s="23">
        <f>5.01+1.38</f>
        <v>6.39</v>
      </c>
      <c r="H45" s="23">
        <v>2.62</v>
      </c>
      <c r="I45" s="23">
        <f t="shared" si="0"/>
        <v>66.150000000000006</v>
      </c>
      <c r="J45" s="24">
        <v>5.21</v>
      </c>
      <c r="K45" s="24">
        <v>26.410478686415068</v>
      </c>
      <c r="L45" s="25">
        <v>97.770478686415075</v>
      </c>
      <c r="M45" s="25">
        <v>15.905041697549253</v>
      </c>
      <c r="N45" s="25">
        <v>1</v>
      </c>
      <c r="O45" s="25">
        <v>0</v>
      </c>
    </row>
    <row r="46" spans="1:15" x14ac:dyDescent="0.2">
      <c r="A46" s="13">
        <v>38</v>
      </c>
      <c r="B46" s="11" t="s">
        <v>34</v>
      </c>
      <c r="C46" s="23">
        <v>3</v>
      </c>
      <c r="D46" s="23">
        <v>306</v>
      </c>
      <c r="E46" s="23" t="s">
        <v>23</v>
      </c>
      <c r="F46" s="23">
        <v>55.17</v>
      </c>
      <c r="G46" s="23">
        <f>5.15+1.42</f>
        <v>6.57</v>
      </c>
      <c r="H46" s="23">
        <v>2.62</v>
      </c>
      <c r="I46" s="23">
        <f t="shared" si="0"/>
        <v>64.36</v>
      </c>
      <c r="J46" s="24">
        <v>5.84</v>
      </c>
      <c r="K46" s="24">
        <v>26.410478686415068</v>
      </c>
      <c r="L46" s="25">
        <v>96.610478686415064</v>
      </c>
      <c r="M46" s="25">
        <v>15.716335979657327</v>
      </c>
      <c r="N46" s="25">
        <v>1</v>
      </c>
      <c r="O46" s="25">
        <v>0</v>
      </c>
    </row>
    <row r="47" spans="1:15" x14ac:dyDescent="0.2">
      <c r="A47" s="13">
        <v>39</v>
      </c>
      <c r="B47" s="11" t="s">
        <v>34</v>
      </c>
      <c r="C47" s="23">
        <v>3</v>
      </c>
      <c r="D47" s="23">
        <v>307</v>
      </c>
      <c r="E47" s="23" t="s">
        <v>23</v>
      </c>
      <c r="F47" s="23">
        <v>57.14</v>
      </c>
      <c r="G47" s="23">
        <f>5.01+1.38</f>
        <v>6.39</v>
      </c>
      <c r="H47" s="23">
        <v>2.62</v>
      </c>
      <c r="I47" s="23">
        <f t="shared" si="0"/>
        <v>66.150000000000006</v>
      </c>
      <c r="J47" s="24">
        <v>5.68</v>
      </c>
      <c r="K47" s="24">
        <v>26.410478686415068</v>
      </c>
      <c r="L47" s="25">
        <v>98.240478686415074</v>
      </c>
      <c r="M47" s="25">
        <v>15.981500048764085</v>
      </c>
      <c r="N47" s="25">
        <v>1</v>
      </c>
      <c r="O47" s="25">
        <v>0</v>
      </c>
    </row>
    <row r="48" spans="1:15" x14ac:dyDescent="0.2">
      <c r="A48" s="13">
        <v>40</v>
      </c>
      <c r="B48" s="11" t="s">
        <v>34</v>
      </c>
      <c r="C48" s="23">
        <v>3</v>
      </c>
      <c r="D48" s="23">
        <v>308</v>
      </c>
      <c r="E48" s="23" t="s">
        <v>23</v>
      </c>
      <c r="F48" s="23">
        <v>55.17</v>
      </c>
      <c r="G48" s="23">
        <f>5.16+1.42</f>
        <v>6.58</v>
      </c>
      <c r="H48" s="23">
        <v>2.62</v>
      </c>
      <c r="I48" s="23">
        <f t="shared" si="0"/>
        <v>64.37</v>
      </c>
      <c r="J48" s="24">
        <v>5.84</v>
      </c>
      <c r="K48" s="24">
        <v>26.410478686415068</v>
      </c>
      <c r="L48" s="25">
        <v>96.620478686415069</v>
      </c>
      <c r="M48" s="25">
        <v>15.717962753087431</v>
      </c>
      <c r="N48" s="25">
        <v>1</v>
      </c>
      <c r="O48" s="25">
        <v>0</v>
      </c>
    </row>
    <row r="49" spans="1:15" x14ac:dyDescent="0.2">
      <c r="A49" s="13">
        <v>41</v>
      </c>
      <c r="B49" s="11" t="s">
        <v>34</v>
      </c>
      <c r="C49" s="23">
        <v>3</v>
      </c>
      <c r="D49" s="23">
        <v>309</v>
      </c>
      <c r="E49" s="23" t="s">
        <v>23</v>
      </c>
      <c r="F49" s="23">
        <v>55.12</v>
      </c>
      <c r="G49" s="23">
        <f>4.39+1.42</f>
        <v>5.81</v>
      </c>
      <c r="H49" s="23">
        <v>2.62</v>
      </c>
      <c r="I49" s="23">
        <f t="shared" si="0"/>
        <v>63.55</v>
      </c>
      <c r="J49" s="24">
        <v>5.77</v>
      </c>
      <c r="K49" s="24">
        <v>26.410478686415068</v>
      </c>
      <c r="L49" s="25">
        <v>95.730478686415069</v>
      </c>
      <c r="M49" s="25">
        <v>15.573179917808281</v>
      </c>
      <c r="N49" s="25">
        <v>1</v>
      </c>
      <c r="O49" s="25">
        <v>0</v>
      </c>
    </row>
    <row r="50" spans="1:15" x14ac:dyDescent="0.2">
      <c r="A50" s="13">
        <v>42</v>
      </c>
      <c r="B50" s="11" t="s">
        <v>34</v>
      </c>
      <c r="C50" s="23">
        <v>3</v>
      </c>
      <c r="D50" s="23">
        <v>310</v>
      </c>
      <c r="E50" s="23" t="s">
        <v>23</v>
      </c>
      <c r="F50" s="23">
        <v>53.91</v>
      </c>
      <c r="G50" s="23">
        <f>5.15+1.38</f>
        <v>6.53</v>
      </c>
      <c r="H50" s="23">
        <v>2.62</v>
      </c>
      <c r="I50" s="23">
        <f t="shared" si="0"/>
        <v>63.059999999999995</v>
      </c>
      <c r="J50" s="24">
        <v>5.54</v>
      </c>
      <c r="K50" s="24">
        <v>26.410478686415068</v>
      </c>
      <c r="L50" s="25">
        <v>95.01047868641507</v>
      </c>
      <c r="M50" s="25">
        <v>15.456052230840879</v>
      </c>
      <c r="N50" s="25">
        <v>1</v>
      </c>
      <c r="O50" s="25">
        <v>0</v>
      </c>
    </row>
    <row r="51" spans="1:15" x14ac:dyDescent="0.2">
      <c r="A51" s="13">
        <v>43</v>
      </c>
      <c r="B51" s="11" t="s">
        <v>34</v>
      </c>
      <c r="C51" s="23">
        <v>3</v>
      </c>
      <c r="D51" s="23">
        <v>311</v>
      </c>
      <c r="E51" s="23" t="s">
        <v>23</v>
      </c>
      <c r="F51" s="23">
        <v>55.12</v>
      </c>
      <c r="G51" s="23">
        <f>4.39+1.42</f>
        <v>5.81</v>
      </c>
      <c r="H51" s="23">
        <v>2.62</v>
      </c>
      <c r="I51" s="23">
        <f t="shared" si="0"/>
        <v>63.55</v>
      </c>
      <c r="J51" s="24">
        <v>5.77</v>
      </c>
      <c r="K51" s="24">
        <v>26.410478686415068</v>
      </c>
      <c r="L51" s="25">
        <v>95.730478686415069</v>
      </c>
      <c r="M51" s="25">
        <v>15.573179917808281</v>
      </c>
      <c r="N51" s="25">
        <v>1</v>
      </c>
      <c r="O51" s="25">
        <v>0</v>
      </c>
    </row>
    <row r="52" spans="1:15" x14ac:dyDescent="0.2">
      <c r="A52" s="13">
        <v>44</v>
      </c>
      <c r="B52" s="11" t="s">
        <v>34</v>
      </c>
      <c r="C52" s="23">
        <v>3</v>
      </c>
      <c r="D52" s="23">
        <v>312</v>
      </c>
      <c r="E52" s="23" t="s">
        <v>23</v>
      </c>
      <c r="F52" s="23">
        <v>57.16</v>
      </c>
      <c r="G52" s="23">
        <f>4.18+1.37</f>
        <v>5.55</v>
      </c>
      <c r="H52" s="23">
        <v>2.62</v>
      </c>
      <c r="I52" s="23">
        <f t="shared" si="0"/>
        <v>65.33</v>
      </c>
      <c r="J52" s="24">
        <v>5.18</v>
      </c>
      <c r="K52" s="24">
        <v>26.410478686415068</v>
      </c>
      <c r="L52" s="25">
        <v>96.920478686415066</v>
      </c>
      <c r="M52" s="25">
        <v>15.766765955990513</v>
      </c>
      <c r="N52" s="25">
        <v>1</v>
      </c>
      <c r="O52" s="25">
        <v>0</v>
      </c>
    </row>
    <row r="53" spans="1:15" x14ac:dyDescent="0.2">
      <c r="A53" s="13">
        <v>45</v>
      </c>
      <c r="B53" s="11" t="s">
        <v>34</v>
      </c>
      <c r="C53" s="23">
        <v>3</v>
      </c>
      <c r="D53" s="23">
        <v>313</v>
      </c>
      <c r="E53" s="23" t="s">
        <v>23</v>
      </c>
      <c r="F53" s="23">
        <v>55.12</v>
      </c>
      <c r="G53" s="23">
        <f>4.39+1.42</f>
        <v>5.81</v>
      </c>
      <c r="H53" s="23">
        <v>2.62</v>
      </c>
      <c r="I53" s="23">
        <f t="shared" si="0"/>
        <v>63.55</v>
      </c>
      <c r="J53" s="24">
        <v>5.21</v>
      </c>
      <c r="K53" s="24">
        <v>26.410478686415068</v>
      </c>
      <c r="L53" s="25">
        <v>95.170478686415066</v>
      </c>
      <c r="M53" s="25">
        <v>15.482080605722523</v>
      </c>
      <c r="N53" s="25">
        <v>1</v>
      </c>
      <c r="O53" s="25">
        <v>0</v>
      </c>
    </row>
    <row r="54" spans="1:15" x14ac:dyDescent="0.2">
      <c r="A54" s="13">
        <v>46</v>
      </c>
      <c r="B54" s="11" t="s">
        <v>34</v>
      </c>
      <c r="C54" s="23">
        <v>3</v>
      </c>
      <c r="D54" s="23">
        <v>314</v>
      </c>
      <c r="E54" s="23" t="s">
        <v>23</v>
      </c>
      <c r="F54" s="23">
        <v>53.9</v>
      </c>
      <c r="G54" s="23">
        <f>5.15+1.38</f>
        <v>6.53</v>
      </c>
      <c r="H54" s="23">
        <v>2.62</v>
      </c>
      <c r="I54" s="23">
        <f t="shared" si="0"/>
        <v>63.05</v>
      </c>
      <c r="J54" s="24">
        <v>5.22</v>
      </c>
      <c r="K54" s="24">
        <v>26.410478686415068</v>
      </c>
      <c r="L54" s="25">
        <v>94.680478686415057</v>
      </c>
      <c r="M54" s="25">
        <v>15.402368707647485</v>
      </c>
      <c r="N54" s="25">
        <v>1</v>
      </c>
      <c r="O54" s="25">
        <v>0</v>
      </c>
    </row>
    <row r="55" spans="1:15" x14ac:dyDescent="0.2">
      <c r="A55" s="13">
        <v>47</v>
      </c>
      <c r="B55" s="11" t="s">
        <v>34</v>
      </c>
      <c r="C55" s="23">
        <v>3</v>
      </c>
      <c r="D55" s="23">
        <v>315</v>
      </c>
      <c r="E55" s="23" t="s">
        <v>23</v>
      </c>
      <c r="F55" s="23">
        <v>55.12</v>
      </c>
      <c r="G55" s="23">
        <f>4.39+1.42</f>
        <v>5.81</v>
      </c>
      <c r="H55" s="23">
        <v>2.62</v>
      </c>
      <c r="I55" s="23">
        <f t="shared" si="0"/>
        <v>63.55</v>
      </c>
      <c r="J55" s="24">
        <v>5.76</v>
      </c>
      <c r="K55" s="24">
        <v>26.410478686415068</v>
      </c>
      <c r="L55" s="25">
        <v>95.720478686415063</v>
      </c>
      <c r="M55" s="25">
        <v>15.571553144378177</v>
      </c>
      <c r="N55" s="25">
        <v>1</v>
      </c>
      <c r="O55" s="25">
        <v>0</v>
      </c>
    </row>
    <row r="56" spans="1:15" x14ac:dyDescent="0.2">
      <c r="A56" s="13">
        <v>48</v>
      </c>
      <c r="B56" s="11" t="s">
        <v>34</v>
      </c>
      <c r="C56" s="23">
        <v>3</v>
      </c>
      <c r="D56" s="23">
        <v>316</v>
      </c>
      <c r="E56" s="23" t="s">
        <v>23</v>
      </c>
      <c r="F56" s="23">
        <v>57.16</v>
      </c>
      <c r="G56" s="23">
        <f>4.18+1.38</f>
        <v>5.56</v>
      </c>
      <c r="H56" s="23">
        <v>2.62</v>
      </c>
      <c r="I56" s="23">
        <f t="shared" si="0"/>
        <v>65.34</v>
      </c>
      <c r="J56" s="24">
        <v>5.64</v>
      </c>
      <c r="K56" s="24">
        <v>26.410478686415068</v>
      </c>
      <c r="L56" s="25">
        <v>97.390478686415065</v>
      </c>
      <c r="M56" s="25">
        <v>15.843224307205345</v>
      </c>
      <c r="N56" s="25">
        <v>1</v>
      </c>
      <c r="O56" s="25">
        <v>0</v>
      </c>
    </row>
    <row r="57" spans="1:15" x14ac:dyDescent="0.2">
      <c r="A57" s="13">
        <v>49</v>
      </c>
      <c r="B57" s="11" t="s">
        <v>34</v>
      </c>
      <c r="C57" s="23">
        <v>4</v>
      </c>
      <c r="D57" s="23">
        <v>401</v>
      </c>
      <c r="E57" s="23" t="s">
        <v>23</v>
      </c>
      <c r="F57" s="23">
        <v>57.14</v>
      </c>
      <c r="G57" s="23">
        <f>5.01+1.38</f>
        <v>6.39</v>
      </c>
      <c r="H57" s="23">
        <v>2.62</v>
      </c>
      <c r="I57" s="23">
        <f t="shared" si="0"/>
        <v>66.150000000000006</v>
      </c>
      <c r="J57" s="24">
        <v>5.69</v>
      </c>
      <c r="K57" s="24">
        <v>26.410478686415068</v>
      </c>
      <c r="L57" s="25">
        <v>98.250478686415079</v>
      </c>
      <c r="M57" s="25">
        <v>15.983126822194189</v>
      </c>
      <c r="N57" s="25">
        <v>1</v>
      </c>
      <c r="O57" s="25">
        <v>0</v>
      </c>
    </row>
    <row r="58" spans="1:15" x14ac:dyDescent="0.2">
      <c r="A58" s="13">
        <v>50</v>
      </c>
      <c r="B58" s="11" t="s">
        <v>34</v>
      </c>
      <c r="C58" s="23">
        <v>4</v>
      </c>
      <c r="D58" s="23">
        <v>402</v>
      </c>
      <c r="E58" s="23" t="s">
        <v>23</v>
      </c>
      <c r="F58" s="23">
        <v>55.17</v>
      </c>
      <c r="G58" s="23">
        <f>5.15+1.42</f>
        <v>6.57</v>
      </c>
      <c r="H58" s="23">
        <v>2.62</v>
      </c>
      <c r="I58" s="23">
        <f t="shared" si="0"/>
        <v>64.36</v>
      </c>
      <c r="J58" s="24">
        <v>5.84</v>
      </c>
      <c r="K58" s="24">
        <v>26.410478686415068</v>
      </c>
      <c r="L58" s="25">
        <v>96.610478686415064</v>
      </c>
      <c r="M58" s="25">
        <v>15.716335979657327</v>
      </c>
      <c r="N58" s="25">
        <v>1</v>
      </c>
      <c r="O58" s="25">
        <v>0</v>
      </c>
    </row>
    <row r="59" spans="1:15" x14ac:dyDescent="0.2">
      <c r="A59" s="13">
        <v>51</v>
      </c>
      <c r="B59" s="11" t="s">
        <v>34</v>
      </c>
      <c r="C59" s="23">
        <v>4</v>
      </c>
      <c r="D59" s="23">
        <v>403</v>
      </c>
      <c r="E59" s="23" t="s">
        <v>23</v>
      </c>
      <c r="F59" s="23">
        <v>57.14</v>
      </c>
      <c r="G59" s="23">
        <f>5.01+1.38</f>
        <v>6.39</v>
      </c>
      <c r="H59" s="23">
        <v>2.62</v>
      </c>
      <c r="I59" s="23">
        <f t="shared" si="0"/>
        <v>66.150000000000006</v>
      </c>
      <c r="J59" s="24">
        <v>5.69</v>
      </c>
      <c r="K59" s="24">
        <v>26.410478686415068</v>
      </c>
      <c r="L59" s="25">
        <v>98.250478686415079</v>
      </c>
      <c r="M59" s="25">
        <v>15.983126822194189</v>
      </c>
      <c r="N59" s="25">
        <v>1</v>
      </c>
      <c r="O59" s="25">
        <v>0</v>
      </c>
    </row>
    <row r="60" spans="1:15" x14ac:dyDescent="0.2">
      <c r="A60" s="13">
        <v>52</v>
      </c>
      <c r="B60" s="11" t="s">
        <v>34</v>
      </c>
      <c r="C60" s="23">
        <v>4</v>
      </c>
      <c r="D60" s="23">
        <v>404</v>
      </c>
      <c r="E60" s="23" t="s">
        <v>23</v>
      </c>
      <c r="F60" s="23">
        <v>55.17</v>
      </c>
      <c r="G60" s="23">
        <f>5.16+1.42</f>
        <v>6.58</v>
      </c>
      <c r="H60" s="23">
        <v>2.62</v>
      </c>
      <c r="I60" s="23">
        <f t="shared" si="0"/>
        <v>64.37</v>
      </c>
      <c r="J60" s="24">
        <v>5.25</v>
      </c>
      <c r="K60" s="24">
        <v>26.410478686415068</v>
      </c>
      <c r="L60" s="25">
        <v>96.03047868641508</v>
      </c>
      <c r="M60" s="25">
        <v>15.621983120711366</v>
      </c>
      <c r="N60" s="25">
        <v>1</v>
      </c>
      <c r="O60" s="25">
        <v>0</v>
      </c>
    </row>
    <row r="61" spans="1:15" x14ac:dyDescent="0.2">
      <c r="A61" s="13">
        <v>53</v>
      </c>
      <c r="B61" s="11" t="s">
        <v>34</v>
      </c>
      <c r="C61" s="23">
        <v>4</v>
      </c>
      <c r="D61" s="23">
        <v>405</v>
      </c>
      <c r="E61" s="23" t="s">
        <v>23</v>
      </c>
      <c r="F61" s="23">
        <v>57.14</v>
      </c>
      <c r="G61" s="23">
        <f>5.01+1.38</f>
        <v>6.39</v>
      </c>
      <c r="H61" s="23">
        <v>2.62</v>
      </c>
      <c r="I61" s="23">
        <f t="shared" si="0"/>
        <v>66.150000000000006</v>
      </c>
      <c r="J61" s="24">
        <v>5.21</v>
      </c>
      <c r="K61" s="24">
        <v>26.410478686415068</v>
      </c>
      <c r="L61" s="25">
        <v>97.770478686415075</v>
      </c>
      <c r="M61" s="25">
        <v>15.905041697549253</v>
      </c>
      <c r="N61" s="25">
        <v>1</v>
      </c>
      <c r="O61" s="25">
        <v>0</v>
      </c>
    </row>
    <row r="62" spans="1:15" x14ac:dyDescent="0.2">
      <c r="A62" s="13">
        <v>54</v>
      </c>
      <c r="B62" s="11" t="s">
        <v>34</v>
      </c>
      <c r="C62" s="23">
        <v>4</v>
      </c>
      <c r="D62" s="23">
        <v>406</v>
      </c>
      <c r="E62" s="23" t="s">
        <v>23</v>
      </c>
      <c r="F62" s="23">
        <v>55.17</v>
      </c>
      <c r="G62" s="23">
        <f>5.15+1.42</f>
        <v>6.57</v>
      </c>
      <c r="H62" s="23">
        <v>2.62</v>
      </c>
      <c r="I62" s="23">
        <f t="shared" si="0"/>
        <v>64.36</v>
      </c>
      <c r="J62" s="24">
        <v>5.84</v>
      </c>
      <c r="K62" s="24">
        <v>26.410478686415068</v>
      </c>
      <c r="L62" s="25">
        <v>96.610478686415064</v>
      </c>
      <c r="M62" s="25">
        <v>15.716335979657327</v>
      </c>
      <c r="N62" s="25">
        <v>1</v>
      </c>
      <c r="O62" s="25">
        <v>0</v>
      </c>
    </row>
    <row r="63" spans="1:15" x14ac:dyDescent="0.2">
      <c r="A63" s="13">
        <v>55</v>
      </c>
      <c r="B63" s="11" t="s">
        <v>34</v>
      </c>
      <c r="C63" s="23">
        <v>4</v>
      </c>
      <c r="D63" s="23">
        <v>407</v>
      </c>
      <c r="E63" s="23" t="s">
        <v>23</v>
      </c>
      <c r="F63" s="23">
        <v>57.14</v>
      </c>
      <c r="G63" s="23">
        <f>5.01+1.38</f>
        <v>6.39</v>
      </c>
      <c r="H63" s="23">
        <v>2.62</v>
      </c>
      <c r="I63" s="23">
        <f t="shared" si="0"/>
        <v>66.150000000000006</v>
      </c>
      <c r="J63" s="24">
        <v>5.68</v>
      </c>
      <c r="K63" s="24">
        <v>26.410478686415068</v>
      </c>
      <c r="L63" s="25">
        <v>98.240478686415074</v>
      </c>
      <c r="M63" s="25">
        <v>15.981500048764085</v>
      </c>
      <c r="N63" s="25">
        <v>1</v>
      </c>
      <c r="O63" s="25">
        <v>0</v>
      </c>
    </row>
    <row r="64" spans="1:15" x14ac:dyDescent="0.2">
      <c r="A64" s="13">
        <v>56</v>
      </c>
      <c r="B64" s="11" t="s">
        <v>34</v>
      </c>
      <c r="C64" s="23">
        <v>4</v>
      </c>
      <c r="D64" s="23">
        <v>408</v>
      </c>
      <c r="E64" s="23" t="s">
        <v>23</v>
      </c>
      <c r="F64" s="23">
        <v>55.17</v>
      </c>
      <c r="G64" s="23">
        <f>5.16+1.42</f>
        <v>6.58</v>
      </c>
      <c r="H64" s="23">
        <v>2.62</v>
      </c>
      <c r="I64" s="23">
        <f t="shared" si="0"/>
        <v>64.37</v>
      </c>
      <c r="J64" s="24">
        <v>5.84</v>
      </c>
      <c r="K64" s="24">
        <v>26.410478686415068</v>
      </c>
      <c r="L64" s="25">
        <v>96.620478686415069</v>
      </c>
      <c r="M64" s="25">
        <v>15.717962753087431</v>
      </c>
      <c r="N64" s="25">
        <v>1</v>
      </c>
      <c r="O64" s="25">
        <v>0</v>
      </c>
    </row>
    <row r="65" spans="1:15" x14ac:dyDescent="0.2">
      <c r="A65" s="13">
        <v>57</v>
      </c>
      <c r="B65" s="11" t="s">
        <v>34</v>
      </c>
      <c r="C65" s="23">
        <v>4</v>
      </c>
      <c r="D65" s="23">
        <v>409</v>
      </c>
      <c r="E65" s="23" t="s">
        <v>23</v>
      </c>
      <c r="F65" s="23">
        <v>55.12</v>
      </c>
      <c r="G65" s="23">
        <f>4.39+1.42</f>
        <v>5.81</v>
      </c>
      <c r="H65" s="23">
        <v>2.62</v>
      </c>
      <c r="I65" s="23">
        <f t="shared" si="0"/>
        <v>63.55</v>
      </c>
      <c r="J65" s="24">
        <v>5.77</v>
      </c>
      <c r="K65" s="24">
        <v>26.410478686415068</v>
      </c>
      <c r="L65" s="25">
        <v>95.730478686415069</v>
      </c>
      <c r="M65" s="25">
        <v>15.573179917808281</v>
      </c>
      <c r="N65" s="25">
        <v>1</v>
      </c>
      <c r="O65" s="25">
        <v>0</v>
      </c>
    </row>
    <row r="66" spans="1:15" x14ac:dyDescent="0.2">
      <c r="A66" s="13">
        <v>58</v>
      </c>
      <c r="B66" s="11" t="s">
        <v>34</v>
      </c>
      <c r="C66" s="23">
        <v>4</v>
      </c>
      <c r="D66" s="23">
        <v>410</v>
      </c>
      <c r="E66" s="23" t="s">
        <v>23</v>
      </c>
      <c r="F66" s="23">
        <v>53.91</v>
      </c>
      <c r="G66" s="23">
        <f>5.15+1.38</f>
        <v>6.53</v>
      </c>
      <c r="H66" s="23">
        <v>2.62</v>
      </c>
      <c r="I66" s="23">
        <f t="shared" si="0"/>
        <v>63.059999999999995</v>
      </c>
      <c r="J66" s="24">
        <v>5.54</v>
      </c>
      <c r="K66" s="24">
        <v>26.410478686415068</v>
      </c>
      <c r="L66" s="25">
        <v>95.01047868641507</v>
      </c>
      <c r="M66" s="25">
        <v>15.456052230840879</v>
      </c>
      <c r="N66" s="25">
        <v>1</v>
      </c>
      <c r="O66" s="25">
        <v>0</v>
      </c>
    </row>
    <row r="67" spans="1:15" x14ac:dyDescent="0.2">
      <c r="A67" s="13">
        <v>59</v>
      </c>
      <c r="B67" s="11" t="s">
        <v>34</v>
      </c>
      <c r="C67" s="23">
        <v>4</v>
      </c>
      <c r="D67" s="23">
        <v>411</v>
      </c>
      <c r="E67" s="23" t="s">
        <v>23</v>
      </c>
      <c r="F67" s="23">
        <v>55.12</v>
      </c>
      <c r="G67" s="23">
        <f>4.39+1.42</f>
        <v>5.81</v>
      </c>
      <c r="H67" s="23">
        <v>2.62</v>
      </c>
      <c r="I67" s="23">
        <f t="shared" si="0"/>
        <v>63.55</v>
      </c>
      <c r="J67" s="24">
        <v>5.77</v>
      </c>
      <c r="K67" s="24">
        <v>26.410478686415068</v>
      </c>
      <c r="L67" s="25">
        <v>95.730478686415069</v>
      </c>
      <c r="M67" s="25">
        <v>15.573179917808281</v>
      </c>
      <c r="N67" s="25">
        <v>1</v>
      </c>
      <c r="O67" s="25">
        <v>0</v>
      </c>
    </row>
    <row r="68" spans="1:15" x14ac:dyDescent="0.2">
      <c r="A68" s="13">
        <v>60</v>
      </c>
      <c r="B68" s="11" t="s">
        <v>34</v>
      </c>
      <c r="C68" s="23">
        <v>4</v>
      </c>
      <c r="D68" s="23">
        <v>412</v>
      </c>
      <c r="E68" s="23" t="s">
        <v>23</v>
      </c>
      <c r="F68" s="23">
        <v>57.16</v>
      </c>
      <c r="G68" s="23">
        <f>4.18+1.37</f>
        <v>5.55</v>
      </c>
      <c r="H68" s="23">
        <v>2.62</v>
      </c>
      <c r="I68" s="23">
        <f t="shared" si="0"/>
        <v>65.33</v>
      </c>
      <c r="J68" s="24">
        <v>5.18</v>
      </c>
      <c r="K68" s="24">
        <v>26.410478686415068</v>
      </c>
      <c r="L68" s="25">
        <v>96.920478686415066</v>
      </c>
      <c r="M68" s="25">
        <v>15.766765955990513</v>
      </c>
      <c r="N68" s="25">
        <v>1</v>
      </c>
      <c r="O68" s="25">
        <v>0</v>
      </c>
    </row>
    <row r="69" spans="1:15" x14ac:dyDescent="0.2">
      <c r="A69" s="13">
        <v>61</v>
      </c>
      <c r="B69" s="11" t="s">
        <v>34</v>
      </c>
      <c r="C69" s="23">
        <v>4</v>
      </c>
      <c r="D69" s="23">
        <v>413</v>
      </c>
      <c r="E69" s="23" t="s">
        <v>23</v>
      </c>
      <c r="F69" s="23">
        <v>55.12</v>
      </c>
      <c r="G69" s="23">
        <f>4.39+1.42</f>
        <v>5.81</v>
      </c>
      <c r="H69" s="23">
        <v>2.62</v>
      </c>
      <c r="I69" s="23">
        <f t="shared" si="0"/>
        <v>63.55</v>
      </c>
      <c r="J69" s="24">
        <v>5.21</v>
      </c>
      <c r="K69" s="24">
        <v>26.410478686415068</v>
      </c>
      <c r="L69" s="25">
        <v>95.170478686415066</v>
      </c>
      <c r="M69" s="25">
        <v>15.482080605722523</v>
      </c>
      <c r="N69" s="25">
        <v>1</v>
      </c>
      <c r="O69" s="25">
        <v>0</v>
      </c>
    </row>
    <row r="70" spans="1:15" x14ac:dyDescent="0.2">
      <c r="A70" s="13">
        <v>62</v>
      </c>
      <c r="B70" s="11" t="s">
        <v>34</v>
      </c>
      <c r="C70" s="23">
        <v>4</v>
      </c>
      <c r="D70" s="23">
        <v>414</v>
      </c>
      <c r="E70" s="23" t="s">
        <v>23</v>
      </c>
      <c r="F70" s="23">
        <v>53.9</v>
      </c>
      <c r="G70" s="23">
        <f>5.15+1.38</f>
        <v>6.53</v>
      </c>
      <c r="H70" s="23">
        <v>2.62</v>
      </c>
      <c r="I70" s="23">
        <f t="shared" si="0"/>
        <v>63.05</v>
      </c>
      <c r="J70" s="24">
        <v>5.22</v>
      </c>
      <c r="K70" s="24">
        <v>26.410478686415068</v>
      </c>
      <c r="L70" s="25">
        <v>94.680478686415057</v>
      </c>
      <c r="M70" s="25">
        <v>15.402368707647485</v>
      </c>
      <c r="N70" s="25">
        <v>1</v>
      </c>
      <c r="O70" s="25">
        <v>0</v>
      </c>
    </row>
    <row r="71" spans="1:15" x14ac:dyDescent="0.2">
      <c r="A71" s="13">
        <v>63</v>
      </c>
      <c r="B71" s="11" t="s">
        <v>34</v>
      </c>
      <c r="C71" s="23">
        <v>4</v>
      </c>
      <c r="D71" s="23">
        <v>415</v>
      </c>
      <c r="E71" s="23" t="s">
        <v>23</v>
      </c>
      <c r="F71" s="23">
        <v>55.12</v>
      </c>
      <c r="G71" s="23">
        <f>4.39+1.42</f>
        <v>5.81</v>
      </c>
      <c r="H71" s="23">
        <v>2.62</v>
      </c>
      <c r="I71" s="23">
        <f t="shared" si="0"/>
        <v>63.55</v>
      </c>
      <c r="J71" s="24">
        <v>5.76</v>
      </c>
      <c r="K71" s="24">
        <v>26.410478686415068</v>
      </c>
      <c r="L71" s="25">
        <v>95.720478686415063</v>
      </c>
      <c r="M71" s="25">
        <v>15.571553144378177</v>
      </c>
      <c r="N71" s="25">
        <v>1</v>
      </c>
      <c r="O71" s="25">
        <v>0</v>
      </c>
    </row>
    <row r="72" spans="1:15" x14ac:dyDescent="0.2">
      <c r="A72" s="13">
        <v>64</v>
      </c>
      <c r="B72" s="11" t="s">
        <v>34</v>
      </c>
      <c r="C72" s="23">
        <v>4</v>
      </c>
      <c r="D72" s="23">
        <v>416</v>
      </c>
      <c r="E72" s="23" t="s">
        <v>23</v>
      </c>
      <c r="F72" s="23">
        <v>57.16</v>
      </c>
      <c r="G72" s="23">
        <f>4.18+1.38</f>
        <v>5.56</v>
      </c>
      <c r="H72" s="23">
        <v>2.62</v>
      </c>
      <c r="I72" s="23">
        <f t="shared" si="0"/>
        <v>65.34</v>
      </c>
      <c r="J72" s="24">
        <v>5.64</v>
      </c>
      <c r="K72" s="24">
        <v>26.410478686415068</v>
      </c>
      <c r="L72" s="25">
        <v>97.390478686415065</v>
      </c>
      <c r="M72" s="25">
        <v>15.843224307205345</v>
      </c>
      <c r="N72" s="25">
        <v>1</v>
      </c>
      <c r="O72" s="25">
        <v>0</v>
      </c>
    </row>
    <row r="73" spans="1:15" x14ac:dyDescent="0.2">
      <c r="A73" s="13">
        <v>65</v>
      </c>
      <c r="B73" s="11" t="s">
        <v>34</v>
      </c>
      <c r="C73" s="23">
        <v>5</v>
      </c>
      <c r="D73" s="23">
        <v>501</v>
      </c>
      <c r="E73" s="23" t="s">
        <v>23</v>
      </c>
      <c r="F73" s="23">
        <v>57.14</v>
      </c>
      <c r="G73" s="23">
        <f>5.01+1.38</f>
        <v>6.39</v>
      </c>
      <c r="H73" s="23">
        <v>2.62</v>
      </c>
      <c r="I73" s="23">
        <f t="shared" si="0"/>
        <v>66.150000000000006</v>
      </c>
      <c r="J73" s="24">
        <v>5.69</v>
      </c>
      <c r="K73" s="24">
        <v>26.410478686415068</v>
      </c>
      <c r="L73" s="25">
        <v>98.250478686415079</v>
      </c>
      <c r="M73" s="25">
        <v>15.983126822194189</v>
      </c>
      <c r="N73" s="25">
        <v>1</v>
      </c>
      <c r="O73" s="25">
        <v>0</v>
      </c>
    </row>
    <row r="74" spans="1:15" x14ac:dyDescent="0.2">
      <c r="A74" s="13">
        <v>66</v>
      </c>
      <c r="B74" s="11" t="s">
        <v>34</v>
      </c>
      <c r="C74" s="23">
        <v>5</v>
      </c>
      <c r="D74" s="23">
        <v>502</v>
      </c>
      <c r="E74" s="23" t="s">
        <v>23</v>
      </c>
      <c r="F74" s="23">
        <v>55.17</v>
      </c>
      <c r="G74" s="23">
        <f>5.15+1.42</f>
        <v>6.57</v>
      </c>
      <c r="H74" s="23">
        <v>2.62</v>
      </c>
      <c r="I74" s="23">
        <f t="shared" ref="I74:I137" si="1">F74+G74+H74</f>
        <v>64.36</v>
      </c>
      <c r="J74" s="24">
        <v>5.84</v>
      </c>
      <c r="K74" s="24">
        <v>26.410478686415068</v>
      </c>
      <c r="L74" s="25">
        <v>96.610478686415064</v>
      </c>
      <c r="M74" s="25">
        <v>15.716335979657327</v>
      </c>
      <c r="N74" s="25">
        <v>1</v>
      </c>
      <c r="O74" s="25">
        <v>0</v>
      </c>
    </row>
    <row r="75" spans="1:15" x14ac:dyDescent="0.2">
      <c r="A75" s="13">
        <v>67</v>
      </c>
      <c r="B75" s="11" t="s">
        <v>34</v>
      </c>
      <c r="C75" s="23">
        <v>5</v>
      </c>
      <c r="D75" s="23">
        <v>503</v>
      </c>
      <c r="E75" s="23" t="s">
        <v>23</v>
      </c>
      <c r="F75" s="23">
        <v>57.14</v>
      </c>
      <c r="G75" s="23">
        <f>5.01+1.38</f>
        <v>6.39</v>
      </c>
      <c r="H75" s="23">
        <v>2.62</v>
      </c>
      <c r="I75" s="23">
        <f t="shared" si="1"/>
        <v>66.150000000000006</v>
      </c>
      <c r="J75" s="24">
        <v>5.69</v>
      </c>
      <c r="K75" s="24">
        <v>26.410478686415068</v>
      </c>
      <c r="L75" s="25">
        <v>98.250478686415079</v>
      </c>
      <c r="M75" s="25">
        <v>15.983126822194189</v>
      </c>
      <c r="N75" s="25">
        <v>1</v>
      </c>
      <c r="O75" s="25">
        <v>0</v>
      </c>
    </row>
    <row r="76" spans="1:15" x14ac:dyDescent="0.2">
      <c r="A76" s="13">
        <v>68</v>
      </c>
      <c r="B76" s="11" t="s">
        <v>34</v>
      </c>
      <c r="C76" s="23">
        <v>5</v>
      </c>
      <c r="D76" s="23">
        <v>504</v>
      </c>
      <c r="E76" s="23" t="s">
        <v>23</v>
      </c>
      <c r="F76" s="23">
        <v>55.17</v>
      </c>
      <c r="G76" s="23">
        <f>5.16+1.42</f>
        <v>6.58</v>
      </c>
      <c r="H76" s="23">
        <v>2.62</v>
      </c>
      <c r="I76" s="23">
        <f t="shared" si="1"/>
        <v>64.37</v>
      </c>
      <c r="J76" s="24">
        <v>5.25</v>
      </c>
      <c r="K76" s="24">
        <v>26.410478686415068</v>
      </c>
      <c r="L76" s="25">
        <v>96.03047868641508</v>
      </c>
      <c r="M76" s="25">
        <v>15.621983120711366</v>
      </c>
      <c r="N76" s="25">
        <v>1</v>
      </c>
      <c r="O76" s="25">
        <v>0</v>
      </c>
    </row>
    <row r="77" spans="1:15" x14ac:dyDescent="0.2">
      <c r="A77" s="13">
        <v>69</v>
      </c>
      <c r="B77" s="11" t="s">
        <v>34</v>
      </c>
      <c r="C77" s="23">
        <v>5</v>
      </c>
      <c r="D77" s="23">
        <v>505</v>
      </c>
      <c r="E77" s="23" t="s">
        <v>23</v>
      </c>
      <c r="F77" s="23">
        <v>57.14</v>
      </c>
      <c r="G77" s="23">
        <f>5.01+1.38</f>
        <v>6.39</v>
      </c>
      <c r="H77" s="23">
        <v>2.62</v>
      </c>
      <c r="I77" s="23">
        <f t="shared" si="1"/>
        <v>66.150000000000006</v>
      </c>
      <c r="J77" s="24">
        <v>5.21</v>
      </c>
      <c r="K77" s="24">
        <v>26.410478686415068</v>
      </c>
      <c r="L77" s="25">
        <v>97.770478686415075</v>
      </c>
      <c r="M77" s="25">
        <v>15.905041697549253</v>
      </c>
      <c r="N77" s="25">
        <v>1</v>
      </c>
      <c r="O77" s="25">
        <v>0</v>
      </c>
    </row>
    <row r="78" spans="1:15" x14ac:dyDescent="0.2">
      <c r="A78" s="13">
        <v>70</v>
      </c>
      <c r="B78" s="11" t="s">
        <v>34</v>
      </c>
      <c r="C78" s="23">
        <v>5</v>
      </c>
      <c r="D78" s="23">
        <v>506</v>
      </c>
      <c r="E78" s="23" t="s">
        <v>23</v>
      </c>
      <c r="F78" s="23">
        <v>55.17</v>
      </c>
      <c r="G78" s="23">
        <f>5.15+1.42</f>
        <v>6.57</v>
      </c>
      <c r="H78" s="23">
        <v>2.62</v>
      </c>
      <c r="I78" s="23">
        <f t="shared" si="1"/>
        <v>64.36</v>
      </c>
      <c r="J78" s="24">
        <v>5.84</v>
      </c>
      <c r="K78" s="24">
        <v>26.410478686415068</v>
      </c>
      <c r="L78" s="25">
        <v>96.610478686415064</v>
      </c>
      <c r="M78" s="25">
        <v>15.716335979657327</v>
      </c>
      <c r="N78" s="25">
        <v>1</v>
      </c>
      <c r="O78" s="25">
        <v>0</v>
      </c>
    </row>
    <row r="79" spans="1:15" x14ac:dyDescent="0.2">
      <c r="A79" s="13">
        <v>71</v>
      </c>
      <c r="B79" s="11" t="s">
        <v>34</v>
      </c>
      <c r="C79" s="23">
        <v>5</v>
      </c>
      <c r="D79" s="23">
        <v>507</v>
      </c>
      <c r="E79" s="23" t="s">
        <v>23</v>
      </c>
      <c r="F79" s="23">
        <v>57.14</v>
      </c>
      <c r="G79" s="23">
        <f>5.01+1.38</f>
        <v>6.39</v>
      </c>
      <c r="H79" s="23">
        <v>2.62</v>
      </c>
      <c r="I79" s="23">
        <f t="shared" si="1"/>
        <v>66.150000000000006</v>
      </c>
      <c r="J79" s="24">
        <v>5.68</v>
      </c>
      <c r="K79" s="24">
        <v>26.410478686415068</v>
      </c>
      <c r="L79" s="25">
        <v>98.240478686415074</v>
      </c>
      <c r="M79" s="25">
        <v>15.981500048764085</v>
      </c>
      <c r="N79" s="25">
        <v>1</v>
      </c>
      <c r="O79" s="25">
        <v>0</v>
      </c>
    </row>
    <row r="80" spans="1:15" x14ac:dyDescent="0.2">
      <c r="A80" s="13">
        <v>72</v>
      </c>
      <c r="B80" s="11" t="s">
        <v>34</v>
      </c>
      <c r="C80" s="23">
        <v>5</v>
      </c>
      <c r="D80" s="23">
        <v>508</v>
      </c>
      <c r="E80" s="23" t="s">
        <v>23</v>
      </c>
      <c r="F80" s="23">
        <v>55.17</v>
      </c>
      <c r="G80" s="23">
        <f>5.16+1.42</f>
        <v>6.58</v>
      </c>
      <c r="H80" s="23">
        <v>2.62</v>
      </c>
      <c r="I80" s="23">
        <f t="shared" si="1"/>
        <v>64.37</v>
      </c>
      <c r="J80" s="24">
        <v>5.84</v>
      </c>
      <c r="K80" s="24">
        <v>26.410478686415068</v>
      </c>
      <c r="L80" s="25">
        <v>96.620478686415069</v>
      </c>
      <c r="M80" s="25">
        <v>15.717962753087431</v>
      </c>
      <c r="N80" s="25">
        <v>1</v>
      </c>
      <c r="O80" s="25">
        <v>0</v>
      </c>
    </row>
    <row r="81" spans="1:15" x14ac:dyDescent="0.2">
      <c r="A81" s="13">
        <v>73</v>
      </c>
      <c r="B81" s="11" t="s">
        <v>34</v>
      </c>
      <c r="C81" s="23">
        <v>5</v>
      </c>
      <c r="D81" s="23">
        <v>509</v>
      </c>
      <c r="E81" s="23" t="s">
        <v>23</v>
      </c>
      <c r="F81" s="23">
        <v>55.12</v>
      </c>
      <c r="G81" s="23">
        <f>4.39+1.42</f>
        <v>5.81</v>
      </c>
      <c r="H81" s="23">
        <v>2.62</v>
      </c>
      <c r="I81" s="23">
        <f t="shared" si="1"/>
        <v>63.55</v>
      </c>
      <c r="J81" s="24">
        <v>5.77</v>
      </c>
      <c r="K81" s="24">
        <v>26.410478686415068</v>
      </c>
      <c r="L81" s="25">
        <v>95.730478686415069</v>
      </c>
      <c r="M81" s="25">
        <v>15.573179917808281</v>
      </c>
      <c r="N81" s="25">
        <v>1</v>
      </c>
      <c r="O81" s="25">
        <v>0</v>
      </c>
    </row>
    <row r="82" spans="1:15" x14ac:dyDescent="0.2">
      <c r="A82" s="13">
        <v>74</v>
      </c>
      <c r="B82" s="11" t="s">
        <v>34</v>
      </c>
      <c r="C82" s="23">
        <v>5</v>
      </c>
      <c r="D82" s="23">
        <v>510</v>
      </c>
      <c r="E82" s="23" t="s">
        <v>23</v>
      </c>
      <c r="F82" s="23">
        <v>53.91</v>
      </c>
      <c r="G82" s="23">
        <f>5.15+1.38</f>
        <v>6.53</v>
      </c>
      <c r="H82" s="23">
        <v>2.62</v>
      </c>
      <c r="I82" s="23">
        <f t="shared" si="1"/>
        <v>63.059999999999995</v>
      </c>
      <c r="J82" s="24">
        <v>5.54</v>
      </c>
      <c r="K82" s="24">
        <v>26.410478686415068</v>
      </c>
      <c r="L82" s="25">
        <v>95.01047868641507</v>
      </c>
      <c r="M82" s="25">
        <v>15.456052230840879</v>
      </c>
      <c r="N82" s="25">
        <v>1</v>
      </c>
      <c r="O82" s="25">
        <v>0</v>
      </c>
    </row>
    <row r="83" spans="1:15" x14ac:dyDescent="0.2">
      <c r="A83" s="13">
        <v>75</v>
      </c>
      <c r="B83" s="11" t="s">
        <v>34</v>
      </c>
      <c r="C83" s="23">
        <v>5</v>
      </c>
      <c r="D83" s="23">
        <v>511</v>
      </c>
      <c r="E83" s="23" t="s">
        <v>23</v>
      </c>
      <c r="F83" s="23">
        <v>55.12</v>
      </c>
      <c r="G83" s="23">
        <f>4.39+1.42</f>
        <v>5.81</v>
      </c>
      <c r="H83" s="23">
        <v>2.62</v>
      </c>
      <c r="I83" s="23">
        <f t="shared" si="1"/>
        <v>63.55</v>
      </c>
      <c r="J83" s="24">
        <v>5.77</v>
      </c>
      <c r="K83" s="24">
        <v>26.410478686415068</v>
      </c>
      <c r="L83" s="25">
        <v>95.730478686415069</v>
      </c>
      <c r="M83" s="25">
        <v>15.573179917808281</v>
      </c>
      <c r="N83" s="25">
        <v>1</v>
      </c>
      <c r="O83" s="25">
        <v>0</v>
      </c>
    </row>
    <row r="84" spans="1:15" x14ac:dyDescent="0.2">
      <c r="A84" s="13">
        <v>76</v>
      </c>
      <c r="B84" s="11" t="s">
        <v>34</v>
      </c>
      <c r="C84" s="23">
        <v>5</v>
      </c>
      <c r="D84" s="23">
        <v>512</v>
      </c>
      <c r="E84" s="23" t="s">
        <v>23</v>
      </c>
      <c r="F84" s="23">
        <v>57.16</v>
      </c>
      <c r="G84" s="23">
        <f>4.18+1.37</f>
        <v>5.55</v>
      </c>
      <c r="H84" s="23">
        <v>2.62</v>
      </c>
      <c r="I84" s="23">
        <f t="shared" si="1"/>
        <v>65.33</v>
      </c>
      <c r="J84" s="24">
        <v>5.18</v>
      </c>
      <c r="K84" s="24">
        <v>26.410478686415068</v>
      </c>
      <c r="L84" s="25">
        <v>96.920478686415066</v>
      </c>
      <c r="M84" s="25">
        <v>15.766765955990513</v>
      </c>
      <c r="N84" s="25">
        <v>1</v>
      </c>
      <c r="O84" s="25">
        <v>0</v>
      </c>
    </row>
    <row r="85" spans="1:15" x14ac:dyDescent="0.2">
      <c r="A85" s="13">
        <v>77</v>
      </c>
      <c r="B85" s="11" t="s">
        <v>34</v>
      </c>
      <c r="C85" s="23">
        <v>5</v>
      </c>
      <c r="D85" s="23">
        <v>513</v>
      </c>
      <c r="E85" s="23" t="s">
        <v>23</v>
      </c>
      <c r="F85" s="23">
        <v>55.12</v>
      </c>
      <c r="G85" s="23">
        <f>4.39+1.42</f>
        <v>5.81</v>
      </c>
      <c r="H85" s="23">
        <v>2.62</v>
      </c>
      <c r="I85" s="23">
        <f t="shared" si="1"/>
        <v>63.55</v>
      </c>
      <c r="J85" s="24">
        <v>5.21</v>
      </c>
      <c r="K85" s="24">
        <v>26.410478686415068</v>
      </c>
      <c r="L85" s="25">
        <v>95.170478686415066</v>
      </c>
      <c r="M85" s="25">
        <v>15.482080605722523</v>
      </c>
      <c r="N85" s="25">
        <v>1</v>
      </c>
      <c r="O85" s="25">
        <v>0</v>
      </c>
    </row>
    <row r="86" spans="1:15" x14ac:dyDescent="0.2">
      <c r="A86" s="13">
        <v>78</v>
      </c>
      <c r="B86" s="11" t="s">
        <v>34</v>
      </c>
      <c r="C86" s="23">
        <v>5</v>
      </c>
      <c r="D86" s="23">
        <v>514</v>
      </c>
      <c r="E86" s="23" t="s">
        <v>23</v>
      </c>
      <c r="F86" s="23">
        <v>53.9</v>
      </c>
      <c r="G86" s="23">
        <f>5.15+1.38</f>
        <v>6.53</v>
      </c>
      <c r="H86" s="23">
        <v>2.62</v>
      </c>
      <c r="I86" s="23">
        <f t="shared" si="1"/>
        <v>63.05</v>
      </c>
      <c r="J86" s="24">
        <v>5.22</v>
      </c>
      <c r="K86" s="24">
        <v>26.410478686415068</v>
      </c>
      <c r="L86" s="25">
        <v>94.680478686415057</v>
      </c>
      <c r="M86" s="25">
        <v>15.402368707647485</v>
      </c>
      <c r="N86" s="25">
        <v>1</v>
      </c>
      <c r="O86" s="25">
        <v>0</v>
      </c>
    </row>
    <row r="87" spans="1:15" x14ac:dyDescent="0.2">
      <c r="A87" s="13">
        <v>79</v>
      </c>
      <c r="B87" s="11" t="s">
        <v>34</v>
      </c>
      <c r="C87" s="23">
        <v>5</v>
      </c>
      <c r="D87" s="23">
        <v>515</v>
      </c>
      <c r="E87" s="23" t="s">
        <v>23</v>
      </c>
      <c r="F87" s="23">
        <v>55.12</v>
      </c>
      <c r="G87" s="23">
        <f>4.39+1.42</f>
        <v>5.81</v>
      </c>
      <c r="H87" s="23">
        <v>2.62</v>
      </c>
      <c r="I87" s="23">
        <f t="shared" si="1"/>
        <v>63.55</v>
      </c>
      <c r="J87" s="24">
        <v>5.76</v>
      </c>
      <c r="K87" s="24">
        <v>26.410478686415068</v>
      </c>
      <c r="L87" s="25">
        <v>95.720478686415063</v>
      </c>
      <c r="M87" s="25">
        <v>15.571553144378177</v>
      </c>
      <c r="N87" s="25">
        <v>1</v>
      </c>
      <c r="O87" s="25">
        <v>0</v>
      </c>
    </row>
    <row r="88" spans="1:15" x14ac:dyDescent="0.2">
      <c r="A88" s="13">
        <v>80</v>
      </c>
      <c r="B88" s="11" t="s">
        <v>34</v>
      </c>
      <c r="C88" s="23">
        <v>5</v>
      </c>
      <c r="D88" s="23">
        <v>516</v>
      </c>
      <c r="E88" s="23" t="s">
        <v>23</v>
      </c>
      <c r="F88" s="23">
        <v>57.16</v>
      </c>
      <c r="G88" s="23">
        <f>4.18+1.38</f>
        <v>5.56</v>
      </c>
      <c r="H88" s="23">
        <v>2.62</v>
      </c>
      <c r="I88" s="23">
        <f t="shared" si="1"/>
        <v>65.34</v>
      </c>
      <c r="J88" s="24">
        <v>5.64</v>
      </c>
      <c r="K88" s="24">
        <v>26.410478686415068</v>
      </c>
      <c r="L88" s="25">
        <v>97.390478686415065</v>
      </c>
      <c r="M88" s="25">
        <v>15.843224307205345</v>
      </c>
      <c r="N88" s="25">
        <v>1</v>
      </c>
      <c r="O88" s="25">
        <v>0</v>
      </c>
    </row>
    <row r="89" spans="1:15" x14ac:dyDescent="0.2">
      <c r="A89" s="13">
        <v>81</v>
      </c>
      <c r="B89" s="11" t="s">
        <v>34</v>
      </c>
      <c r="C89" s="23">
        <v>6</v>
      </c>
      <c r="D89" s="23">
        <v>601</v>
      </c>
      <c r="E89" s="23" t="s">
        <v>23</v>
      </c>
      <c r="F89" s="23">
        <v>57.14</v>
      </c>
      <c r="G89" s="23">
        <f>5.01+1.38</f>
        <v>6.39</v>
      </c>
      <c r="H89" s="23">
        <v>2.62</v>
      </c>
      <c r="I89" s="23">
        <f t="shared" si="1"/>
        <v>66.150000000000006</v>
      </c>
      <c r="J89" s="24">
        <v>5.69</v>
      </c>
      <c r="K89" s="24">
        <v>26.410478686415068</v>
      </c>
      <c r="L89" s="25">
        <v>98.250478686415079</v>
      </c>
      <c r="M89" s="25">
        <v>15.983126822194189</v>
      </c>
      <c r="N89" s="25">
        <v>1</v>
      </c>
      <c r="O89" s="25">
        <v>0</v>
      </c>
    </row>
    <row r="90" spans="1:15" x14ac:dyDescent="0.2">
      <c r="A90" s="13">
        <v>82</v>
      </c>
      <c r="B90" s="11" t="s">
        <v>34</v>
      </c>
      <c r="C90" s="23">
        <v>6</v>
      </c>
      <c r="D90" s="23">
        <v>602</v>
      </c>
      <c r="E90" s="23" t="s">
        <v>23</v>
      </c>
      <c r="F90" s="23">
        <v>55.17</v>
      </c>
      <c r="G90" s="23">
        <f>5.15+1.42</f>
        <v>6.57</v>
      </c>
      <c r="H90" s="23">
        <v>2.62</v>
      </c>
      <c r="I90" s="23">
        <f t="shared" si="1"/>
        <v>64.36</v>
      </c>
      <c r="J90" s="24">
        <v>5.84</v>
      </c>
      <c r="K90" s="24">
        <v>26.410478686415068</v>
      </c>
      <c r="L90" s="25">
        <v>96.610478686415064</v>
      </c>
      <c r="M90" s="25">
        <v>15.716335979657327</v>
      </c>
      <c r="N90" s="25">
        <v>1</v>
      </c>
      <c r="O90" s="25">
        <v>0</v>
      </c>
    </row>
    <row r="91" spans="1:15" x14ac:dyDescent="0.2">
      <c r="A91" s="13">
        <v>83</v>
      </c>
      <c r="B91" s="11" t="s">
        <v>34</v>
      </c>
      <c r="C91" s="23">
        <v>6</v>
      </c>
      <c r="D91" s="23">
        <v>603</v>
      </c>
      <c r="E91" s="23" t="s">
        <v>23</v>
      </c>
      <c r="F91" s="23">
        <v>57.14</v>
      </c>
      <c r="G91" s="23">
        <f>5.01+1.38</f>
        <v>6.39</v>
      </c>
      <c r="H91" s="23">
        <v>2.62</v>
      </c>
      <c r="I91" s="23">
        <f t="shared" si="1"/>
        <v>66.150000000000006</v>
      </c>
      <c r="J91" s="24">
        <v>5.69</v>
      </c>
      <c r="K91" s="24">
        <v>26.410478686415068</v>
      </c>
      <c r="L91" s="25">
        <v>98.250478686415079</v>
      </c>
      <c r="M91" s="25">
        <v>15.983126822194189</v>
      </c>
      <c r="N91" s="25">
        <v>1</v>
      </c>
      <c r="O91" s="25">
        <v>0</v>
      </c>
    </row>
    <row r="92" spans="1:15" x14ac:dyDescent="0.2">
      <c r="A92" s="13">
        <v>84</v>
      </c>
      <c r="B92" s="11" t="s">
        <v>34</v>
      </c>
      <c r="C92" s="23">
        <v>6</v>
      </c>
      <c r="D92" s="23">
        <v>604</v>
      </c>
      <c r="E92" s="23" t="s">
        <v>23</v>
      </c>
      <c r="F92" s="23">
        <v>55.17</v>
      </c>
      <c r="G92" s="23">
        <f>5.16+1.42</f>
        <v>6.58</v>
      </c>
      <c r="H92" s="23">
        <v>2.62</v>
      </c>
      <c r="I92" s="23">
        <f t="shared" si="1"/>
        <v>64.37</v>
      </c>
      <c r="J92" s="24">
        <v>5.25</v>
      </c>
      <c r="K92" s="24">
        <v>26.410478686415068</v>
      </c>
      <c r="L92" s="25">
        <v>96.03047868641508</v>
      </c>
      <c r="M92" s="25">
        <v>15.621983120711366</v>
      </c>
      <c r="N92" s="25">
        <v>1</v>
      </c>
      <c r="O92" s="25">
        <v>0</v>
      </c>
    </row>
    <row r="93" spans="1:15" x14ac:dyDescent="0.2">
      <c r="A93" s="13">
        <v>85</v>
      </c>
      <c r="B93" s="11" t="s">
        <v>34</v>
      </c>
      <c r="C93" s="23">
        <v>6</v>
      </c>
      <c r="D93" s="23">
        <v>605</v>
      </c>
      <c r="E93" s="23" t="s">
        <v>23</v>
      </c>
      <c r="F93" s="23">
        <v>57.14</v>
      </c>
      <c r="G93" s="23">
        <f>5.01+1.38</f>
        <v>6.39</v>
      </c>
      <c r="H93" s="23">
        <v>2.62</v>
      </c>
      <c r="I93" s="23">
        <f t="shared" si="1"/>
        <v>66.150000000000006</v>
      </c>
      <c r="J93" s="24">
        <v>5.21</v>
      </c>
      <c r="K93" s="24">
        <v>26.410478686415068</v>
      </c>
      <c r="L93" s="25">
        <v>97.770478686415075</v>
      </c>
      <c r="M93" s="25">
        <v>15.905041697549253</v>
      </c>
      <c r="N93" s="25">
        <v>1</v>
      </c>
      <c r="O93" s="25">
        <v>0</v>
      </c>
    </row>
    <row r="94" spans="1:15" x14ac:dyDescent="0.2">
      <c r="A94" s="13">
        <v>86</v>
      </c>
      <c r="B94" s="11" t="s">
        <v>34</v>
      </c>
      <c r="C94" s="23">
        <v>6</v>
      </c>
      <c r="D94" s="23">
        <v>606</v>
      </c>
      <c r="E94" s="23" t="s">
        <v>23</v>
      </c>
      <c r="F94" s="23">
        <v>55.17</v>
      </c>
      <c r="G94" s="23">
        <f>5.15+1.42</f>
        <v>6.57</v>
      </c>
      <c r="H94" s="23">
        <v>2.62</v>
      </c>
      <c r="I94" s="23">
        <f t="shared" si="1"/>
        <v>64.36</v>
      </c>
      <c r="J94" s="24">
        <v>5.84</v>
      </c>
      <c r="K94" s="24">
        <v>26.410478686415068</v>
      </c>
      <c r="L94" s="25">
        <v>96.610478686415064</v>
      </c>
      <c r="M94" s="25">
        <v>15.716335979657327</v>
      </c>
      <c r="N94" s="25">
        <v>1</v>
      </c>
      <c r="O94" s="25">
        <v>0</v>
      </c>
    </row>
    <row r="95" spans="1:15" x14ac:dyDescent="0.2">
      <c r="A95" s="13">
        <v>87</v>
      </c>
      <c r="B95" s="11" t="s">
        <v>34</v>
      </c>
      <c r="C95" s="23">
        <v>6</v>
      </c>
      <c r="D95" s="23">
        <v>607</v>
      </c>
      <c r="E95" s="23" t="s">
        <v>23</v>
      </c>
      <c r="F95" s="23">
        <v>57.14</v>
      </c>
      <c r="G95" s="23">
        <f>5.01+1.38</f>
        <v>6.39</v>
      </c>
      <c r="H95" s="23">
        <v>2.62</v>
      </c>
      <c r="I95" s="23">
        <f t="shared" si="1"/>
        <v>66.150000000000006</v>
      </c>
      <c r="J95" s="24">
        <v>5.68</v>
      </c>
      <c r="K95" s="24">
        <v>26.410478686415068</v>
      </c>
      <c r="L95" s="25">
        <v>98.240478686415074</v>
      </c>
      <c r="M95" s="25">
        <v>15.981500048764085</v>
      </c>
      <c r="N95" s="25">
        <v>1</v>
      </c>
      <c r="O95" s="25">
        <v>0</v>
      </c>
    </row>
    <row r="96" spans="1:15" x14ac:dyDescent="0.2">
      <c r="A96" s="13">
        <v>88</v>
      </c>
      <c r="B96" s="11" t="s">
        <v>34</v>
      </c>
      <c r="C96" s="23">
        <v>6</v>
      </c>
      <c r="D96" s="23">
        <v>608</v>
      </c>
      <c r="E96" s="23" t="s">
        <v>23</v>
      </c>
      <c r="F96" s="23">
        <v>55.17</v>
      </c>
      <c r="G96" s="23">
        <f>5.16+1.42</f>
        <v>6.58</v>
      </c>
      <c r="H96" s="23">
        <v>2.62</v>
      </c>
      <c r="I96" s="23">
        <f t="shared" si="1"/>
        <v>64.37</v>
      </c>
      <c r="J96" s="24">
        <v>5.84</v>
      </c>
      <c r="K96" s="24">
        <v>26.410478686415068</v>
      </c>
      <c r="L96" s="25">
        <v>96.620478686415069</v>
      </c>
      <c r="M96" s="25">
        <v>15.717962753087431</v>
      </c>
      <c r="N96" s="25">
        <v>1</v>
      </c>
      <c r="O96" s="25">
        <v>0</v>
      </c>
    </row>
    <row r="97" spans="1:15" x14ac:dyDescent="0.2">
      <c r="A97" s="13">
        <v>89</v>
      </c>
      <c r="B97" s="11" t="s">
        <v>34</v>
      </c>
      <c r="C97" s="23">
        <v>6</v>
      </c>
      <c r="D97" s="23">
        <v>609</v>
      </c>
      <c r="E97" s="23" t="s">
        <v>23</v>
      </c>
      <c r="F97" s="23">
        <v>55.12</v>
      </c>
      <c r="G97" s="23">
        <f>4.39+1.42</f>
        <v>5.81</v>
      </c>
      <c r="H97" s="23">
        <v>2.62</v>
      </c>
      <c r="I97" s="23">
        <f t="shared" si="1"/>
        <v>63.55</v>
      </c>
      <c r="J97" s="24">
        <v>5.77</v>
      </c>
      <c r="K97" s="24">
        <v>26.410478686415068</v>
      </c>
      <c r="L97" s="25">
        <v>95.730478686415069</v>
      </c>
      <c r="M97" s="25">
        <v>15.573179917808281</v>
      </c>
      <c r="N97" s="25">
        <v>1</v>
      </c>
      <c r="O97" s="25">
        <v>0</v>
      </c>
    </row>
    <row r="98" spans="1:15" x14ac:dyDescent="0.2">
      <c r="A98" s="13">
        <v>90</v>
      </c>
      <c r="B98" s="11" t="s">
        <v>34</v>
      </c>
      <c r="C98" s="23">
        <v>6</v>
      </c>
      <c r="D98" s="23">
        <v>610</v>
      </c>
      <c r="E98" s="23" t="s">
        <v>23</v>
      </c>
      <c r="F98" s="23">
        <v>53.91</v>
      </c>
      <c r="G98" s="23">
        <f>5.15+1.38</f>
        <v>6.53</v>
      </c>
      <c r="H98" s="23">
        <v>2.62</v>
      </c>
      <c r="I98" s="23">
        <f t="shared" si="1"/>
        <v>63.059999999999995</v>
      </c>
      <c r="J98" s="24">
        <v>5.54</v>
      </c>
      <c r="K98" s="24">
        <v>26.410478686415068</v>
      </c>
      <c r="L98" s="25">
        <v>95.01047868641507</v>
      </c>
      <c r="M98" s="25">
        <v>15.456052230840879</v>
      </c>
      <c r="N98" s="25">
        <v>1</v>
      </c>
      <c r="O98" s="25">
        <v>0</v>
      </c>
    </row>
    <row r="99" spans="1:15" x14ac:dyDescent="0.2">
      <c r="A99" s="13">
        <v>91</v>
      </c>
      <c r="B99" s="11" t="s">
        <v>34</v>
      </c>
      <c r="C99" s="23">
        <v>6</v>
      </c>
      <c r="D99" s="23">
        <v>611</v>
      </c>
      <c r="E99" s="23" t="s">
        <v>23</v>
      </c>
      <c r="F99" s="23">
        <v>55.12</v>
      </c>
      <c r="G99" s="23">
        <f>4.39+1.42</f>
        <v>5.81</v>
      </c>
      <c r="H99" s="23">
        <v>2.62</v>
      </c>
      <c r="I99" s="23">
        <f t="shared" si="1"/>
        <v>63.55</v>
      </c>
      <c r="J99" s="24">
        <v>5.77</v>
      </c>
      <c r="K99" s="24">
        <v>26.410478686415068</v>
      </c>
      <c r="L99" s="25">
        <v>95.730478686415069</v>
      </c>
      <c r="M99" s="25">
        <v>15.573179917808281</v>
      </c>
      <c r="N99" s="25">
        <v>1</v>
      </c>
      <c r="O99" s="25">
        <v>0</v>
      </c>
    </row>
    <row r="100" spans="1:15" x14ac:dyDescent="0.2">
      <c r="A100" s="13">
        <v>92</v>
      </c>
      <c r="B100" s="11" t="s">
        <v>34</v>
      </c>
      <c r="C100" s="23">
        <v>6</v>
      </c>
      <c r="D100" s="23">
        <v>612</v>
      </c>
      <c r="E100" s="23" t="s">
        <v>23</v>
      </c>
      <c r="F100" s="23">
        <v>57.16</v>
      </c>
      <c r="G100" s="23">
        <f>4.18+1.37</f>
        <v>5.55</v>
      </c>
      <c r="H100" s="23">
        <v>2.62</v>
      </c>
      <c r="I100" s="23">
        <f t="shared" si="1"/>
        <v>65.33</v>
      </c>
      <c r="J100" s="24">
        <v>5.18</v>
      </c>
      <c r="K100" s="24">
        <v>26.410478686415068</v>
      </c>
      <c r="L100" s="25">
        <v>96.920478686415066</v>
      </c>
      <c r="M100" s="25">
        <v>15.766765955990513</v>
      </c>
      <c r="N100" s="25">
        <v>1</v>
      </c>
      <c r="O100" s="25">
        <v>0</v>
      </c>
    </row>
    <row r="101" spans="1:15" x14ac:dyDescent="0.2">
      <c r="A101" s="13">
        <v>93</v>
      </c>
      <c r="B101" s="11" t="s">
        <v>34</v>
      </c>
      <c r="C101" s="23">
        <v>6</v>
      </c>
      <c r="D101" s="23">
        <v>613</v>
      </c>
      <c r="E101" s="23" t="s">
        <v>23</v>
      </c>
      <c r="F101" s="23">
        <v>55.12</v>
      </c>
      <c r="G101" s="23">
        <f>4.39+1.42</f>
        <v>5.81</v>
      </c>
      <c r="H101" s="23">
        <v>2.62</v>
      </c>
      <c r="I101" s="23">
        <f t="shared" si="1"/>
        <v>63.55</v>
      </c>
      <c r="J101" s="24">
        <v>5.21</v>
      </c>
      <c r="K101" s="24">
        <v>26.410478686415068</v>
      </c>
      <c r="L101" s="25">
        <v>95.170478686415066</v>
      </c>
      <c r="M101" s="25">
        <v>15.482080605722523</v>
      </c>
      <c r="N101" s="25">
        <v>1</v>
      </c>
      <c r="O101" s="25">
        <v>0</v>
      </c>
    </row>
    <row r="102" spans="1:15" x14ac:dyDescent="0.2">
      <c r="A102" s="13">
        <v>94</v>
      </c>
      <c r="B102" s="11" t="s">
        <v>34</v>
      </c>
      <c r="C102" s="23">
        <v>6</v>
      </c>
      <c r="D102" s="23">
        <v>614</v>
      </c>
      <c r="E102" s="23" t="s">
        <v>23</v>
      </c>
      <c r="F102" s="23">
        <v>53.9</v>
      </c>
      <c r="G102" s="23">
        <f>5.15+1.38</f>
        <v>6.53</v>
      </c>
      <c r="H102" s="23">
        <v>2.62</v>
      </c>
      <c r="I102" s="23">
        <f t="shared" si="1"/>
        <v>63.05</v>
      </c>
      <c r="J102" s="24">
        <v>5.22</v>
      </c>
      <c r="K102" s="24">
        <v>26.410478686415068</v>
      </c>
      <c r="L102" s="25">
        <v>94.680478686415057</v>
      </c>
      <c r="M102" s="25">
        <v>15.402368707647485</v>
      </c>
      <c r="N102" s="25">
        <v>1</v>
      </c>
      <c r="O102" s="25">
        <v>0</v>
      </c>
    </row>
    <row r="103" spans="1:15" x14ac:dyDescent="0.2">
      <c r="A103" s="13">
        <v>95</v>
      </c>
      <c r="B103" s="11" t="s">
        <v>34</v>
      </c>
      <c r="C103" s="23">
        <v>6</v>
      </c>
      <c r="D103" s="23">
        <v>615</v>
      </c>
      <c r="E103" s="23" t="s">
        <v>23</v>
      </c>
      <c r="F103" s="23">
        <v>55.12</v>
      </c>
      <c r="G103" s="23">
        <f>4.39+1.42</f>
        <v>5.81</v>
      </c>
      <c r="H103" s="23">
        <v>2.62</v>
      </c>
      <c r="I103" s="23">
        <f t="shared" si="1"/>
        <v>63.55</v>
      </c>
      <c r="J103" s="24">
        <v>5.76</v>
      </c>
      <c r="K103" s="24">
        <v>26.410478686415068</v>
      </c>
      <c r="L103" s="25">
        <v>95.720478686415063</v>
      </c>
      <c r="M103" s="25">
        <v>15.571553144378177</v>
      </c>
      <c r="N103" s="25">
        <v>1</v>
      </c>
      <c r="O103" s="25">
        <v>0</v>
      </c>
    </row>
    <row r="104" spans="1:15" x14ac:dyDescent="0.2">
      <c r="A104" s="13">
        <v>96</v>
      </c>
      <c r="B104" s="11" t="s">
        <v>34</v>
      </c>
      <c r="C104" s="23">
        <v>6</v>
      </c>
      <c r="D104" s="23">
        <v>616</v>
      </c>
      <c r="E104" s="23" t="s">
        <v>23</v>
      </c>
      <c r="F104" s="23">
        <v>57.16</v>
      </c>
      <c r="G104" s="23">
        <f>4.18+1.38</f>
        <v>5.56</v>
      </c>
      <c r="H104" s="23">
        <v>2.62</v>
      </c>
      <c r="I104" s="23">
        <f t="shared" si="1"/>
        <v>65.34</v>
      </c>
      <c r="J104" s="24">
        <v>5.64</v>
      </c>
      <c r="K104" s="24">
        <v>26.410478686415068</v>
      </c>
      <c r="L104" s="25">
        <v>97.390478686415065</v>
      </c>
      <c r="M104" s="25">
        <v>15.843224307205345</v>
      </c>
      <c r="N104" s="25">
        <v>1</v>
      </c>
      <c r="O104" s="25">
        <v>0</v>
      </c>
    </row>
    <row r="105" spans="1:15" x14ac:dyDescent="0.2">
      <c r="A105" s="13">
        <v>97</v>
      </c>
      <c r="B105" s="11" t="s">
        <v>34</v>
      </c>
      <c r="C105" s="23">
        <v>7</v>
      </c>
      <c r="D105" s="23">
        <v>701</v>
      </c>
      <c r="E105" s="23" t="s">
        <v>23</v>
      </c>
      <c r="F105" s="23">
        <v>57.14</v>
      </c>
      <c r="G105" s="23">
        <f>5.01+1.38</f>
        <v>6.39</v>
      </c>
      <c r="H105" s="23">
        <v>2.62</v>
      </c>
      <c r="I105" s="23">
        <f t="shared" si="1"/>
        <v>66.150000000000006</v>
      </c>
      <c r="J105" s="24">
        <v>5.69</v>
      </c>
      <c r="K105" s="24">
        <v>26.410478686415068</v>
      </c>
      <c r="L105" s="25">
        <v>98.250478686415079</v>
      </c>
      <c r="M105" s="25">
        <v>15.983126822194189</v>
      </c>
      <c r="N105" s="25">
        <v>1</v>
      </c>
      <c r="O105" s="25">
        <v>0</v>
      </c>
    </row>
    <row r="106" spans="1:15" x14ac:dyDescent="0.2">
      <c r="A106" s="13">
        <v>98</v>
      </c>
      <c r="B106" s="11" t="s">
        <v>34</v>
      </c>
      <c r="C106" s="23">
        <v>7</v>
      </c>
      <c r="D106" s="23">
        <v>702</v>
      </c>
      <c r="E106" s="23" t="s">
        <v>23</v>
      </c>
      <c r="F106" s="23">
        <v>55.17</v>
      </c>
      <c r="G106" s="23">
        <f>5.15+1.42</f>
        <v>6.57</v>
      </c>
      <c r="H106" s="23">
        <v>2.62</v>
      </c>
      <c r="I106" s="23">
        <f t="shared" si="1"/>
        <v>64.36</v>
      </c>
      <c r="J106" s="24">
        <v>5.84</v>
      </c>
      <c r="K106" s="24">
        <v>26.410478686415068</v>
      </c>
      <c r="L106" s="25">
        <v>96.610478686415064</v>
      </c>
      <c r="M106" s="25">
        <v>15.716335979657327</v>
      </c>
      <c r="N106" s="25">
        <v>1</v>
      </c>
      <c r="O106" s="25">
        <v>0</v>
      </c>
    </row>
    <row r="107" spans="1:15" x14ac:dyDescent="0.2">
      <c r="A107" s="13">
        <v>99</v>
      </c>
      <c r="B107" s="11" t="s">
        <v>34</v>
      </c>
      <c r="C107" s="23">
        <v>7</v>
      </c>
      <c r="D107" s="23">
        <v>703</v>
      </c>
      <c r="E107" s="23" t="s">
        <v>23</v>
      </c>
      <c r="F107" s="23">
        <v>57.14</v>
      </c>
      <c r="G107" s="23">
        <f>5.01+1.38</f>
        <v>6.39</v>
      </c>
      <c r="H107" s="23">
        <v>2.62</v>
      </c>
      <c r="I107" s="23">
        <f t="shared" si="1"/>
        <v>66.150000000000006</v>
      </c>
      <c r="J107" s="24">
        <v>5.69</v>
      </c>
      <c r="K107" s="24">
        <v>26.410478686415068</v>
      </c>
      <c r="L107" s="25">
        <v>98.250478686415079</v>
      </c>
      <c r="M107" s="25">
        <v>15.983126822194189</v>
      </c>
      <c r="N107" s="25">
        <v>1</v>
      </c>
      <c r="O107" s="25">
        <v>0</v>
      </c>
    </row>
    <row r="108" spans="1:15" x14ac:dyDescent="0.2">
      <c r="A108" s="13">
        <v>100</v>
      </c>
      <c r="B108" s="11" t="s">
        <v>34</v>
      </c>
      <c r="C108" s="23">
        <v>7</v>
      </c>
      <c r="D108" s="23">
        <v>704</v>
      </c>
      <c r="E108" s="23" t="s">
        <v>23</v>
      </c>
      <c r="F108" s="23">
        <v>55.17</v>
      </c>
      <c r="G108" s="23">
        <f>5.16+1.42</f>
        <v>6.58</v>
      </c>
      <c r="H108" s="23">
        <v>2.62</v>
      </c>
      <c r="I108" s="23">
        <f t="shared" si="1"/>
        <v>64.37</v>
      </c>
      <c r="J108" s="24">
        <v>5.25</v>
      </c>
      <c r="K108" s="24">
        <v>26.410478686415068</v>
      </c>
      <c r="L108" s="25">
        <v>96.03047868641508</v>
      </c>
      <c r="M108" s="25">
        <v>15.621983120711366</v>
      </c>
      <c r="N108" s="25">
        <v>1</v>
      </c>
      <c r="O108" s="25">
        <v>0</v>
      </c>
    </row>
    <row r="109" spans="1:15" x14ac:dyDescent="0.2">
      <c r="A109" s="13">
        <v>101</v>
      </c>
      <c r="B109" s="11" t="s">
        <v>34</v>
      </c>
      <c r="C109" s="23">
        <v>7</v>
      </c>
      <c r="D109" s="23">
        <v>705</v>
      </c>
      <c r="E109" s="23" t="s">
        <v>23</v>
      </c>
      <c r="F109" s="23">
        <v>57.14</v>
      </c>
      <c r="G109" s="23">
        <f>5.01+1.38</f>
        <v>6.39</v>
      </c>
      <c r="H109" s="23">
        <v>2.62</v>
      </c>
      <c r="I109" s="23">
        <f t="shared" si="1"/>
        <v>66.150000000000006</v>
      </c>
      <c r="J109" s="24">
        <v>5.21</v>
      </c>
      <c r="K109" s="24">
        <v>26.410478686415068</v>
      </c>
      <c r="L109" s="25">
        <v>97.770478686415075</v>
      </c>
      <c r="M109" s="25">
        <v>15.905041697549253</v>
      </c>
      <c r="N109" s="25">
        <v>1</v>
      </c>
      <c r="O109" s="25">
        <v>0</v>
      </c>
    </row>
    <row r="110" spans="1:15" x14ac:dyDescent="0.2">
      <c r="A110" s="13">
        <v>102</v>
      </c>
      <c r="B110" s="11" t="s">
        <v>34</v>
      </c>
      <c r="C110" s="23">
        <v>7</v>
      </c>
      <c r="D110" s="23">
        <v>706</v>
      </c>
      <c r="E110" s="23" t="s">
        <v>23</v>
      </c>
      <c r="F110" s="23">
        <v>55.17</v>
      </c>
      <c r="G110" s="23">
        <f>5.15+1.42</f>
        <v>6.57</v>
      </c>
      <c r="H110" s="23">
        <v>2.62</v>
      </c>
      <c r="I110" s="23">
        <f t="shared" si="1"/>
        <v>64.36</v>
      </c>
      <c r="J110" s="24">
        <v>5.84</v>
      </c>
      <c r="K110" s="24">
        <v>26.410478686415068</v>
      </c>
      <c r="L110" s="25">
        <v>96.610478686415064</v>
      </c>
      <c r="M110" s="25">
        <v>15.716335979657327</v>
      </c>
      <c r="N110" s="25">
        <v>1</v>
      </c>
      <c r="O110" s="25">
        <v>0</v>
      </c>
    </row>
    <row r="111" spans="1:15" x14ac:dyDescent="0.2">
      <c r="A111" s="13">
        <v>103</v>
      </c>
      <c r="B111" s="11" t="s">
        <v>34</v>
      </c>
      <c r="C111" s="23">
        <v>7</v>
      </c>
      <c r="D111" s="23">
        <v>707</v>
      </c>
      <c r="E111" s="23" t="s">
        <v>23</v>
      </c>
      <c r="F111" s="23">
        <v>57.14</v>
      </c>
      <c r="G111" s="23">
        <f>5.01+1.38</f>
        <v>6.39</v>
      </c>
      <c r="H111" s="23">
        <v>2.62</v>
      </c>
      <c r="I111" s="23">
        <f t="shared" si="1"/>
        <v>66.150000000000006</v>
      </c>
      <c r="J111" s="24">
        <v>5.68</v>
      </c>
      <c r="K111" s="24">
        <v>26.410478686415068</v>
      </c>
      <c r="L111" s="25">
        <v>98.240478686415074</v>
      </c>
      <c r="M111" s="25">
        <v>15.981500048764085</v>
      </c>
      <c r="N111" s="25">
        <v>1</v>
      </c>
      <c r="O111" s="25">
        <v>0</v>
      </c>
    </row>
    <row r="112" spans="1:15" x14ac:dyDescent="0.2">
      <c r="A112" s="13">
        <v>104</v>
      </c>
      <c r="B112" s="11" t="s">
        <v>34</v>
      </c>
      <c r="C112" s="23">
        <v>7</v>
      </c>
      <c r="D112" s="23">
        <v>708</v>
      </c>
      <c r="E112" s="23" t="s">
        <v>23</v>
      </c>
      <c r="F112" s="23">
        <v>55.17</v>
      </c>
      <c r="G112" s="23">
        <f>5.16+1.42</f>
        <v>6.58</v>
      </c>
      <c r="H112" s="23">
        <v>2.62</v>
      </c>
      <c r="I112" s="23">
        <f t="shared" si="1"/>
        <v>64.37</v>
      </c>
      <c r="J112" s="24">
        <v>5.84</v>
      </c>
      <c r="K112" s="24">
        <v>26.410478686415068</v>
      </c>
      <c r="L112" s="25">
        <v>96.620478686415069</v>
      </c>
      <c r="M112" s="25">
        <v>15.717962753087431</v>
      </c>
      <c r="N112" s="25">
        <v>1</v>
      </c>
      <c r="O112" s="25">
        <v>0</v>
      </c>
    </row>
    <row r="113" spans="1:15" x14ac:dyDescent="0.2">
      <c r="A113" s="13">
        <v>105</v>
      </c>
      <c r="B113" s="11" t="s">
        <v>34</v>
      </c>
      <c r="C113" s="23">
        <v>7</v>
      </c>
      <c r="D113" s="23">
        <v>709</v>
      </c>
      <c r="E113" s="23" t="s">
        <v>23</v>
      </c>
      <c r="F113" s="23">
        <v>55.12</v>
      </c>
      <c r="G113" s="23">
        <f>4.39+1.42</f>
        <v>5.81</v>
      </c>
      <c r="H113" s="23">
        <v>2.62</v>
      </c>
      <c r="I113" s="23">
        <f t="shared" si="1"/>
        <v>63.55</v>
      </c>
      <c r="J113" s="24">
        <v>5.77</v>
      </c>
      <c r="K113" s="24">
        <v>26.410478686415068</v>
      </c>
      <c r="L113" s="25">
        <v>95.730478686415069</v>
      </c>
      <c r="M113" s="25">
        <v>15.573179917808281</v>
      </c>
      <c r="N113" s="25">
        <v>1</v>
      </c>
      <c r="O113" s="25">
        <v>0</v>
      </c>
    </row>
    <row r="114" spans="1:15" x14ac:dyDescent="0.2">
      <c r="A114" s="13">
        <v>106</v>
      </c>
      <c r="B114" s="11" t="s">
        <v>34</v>
      </c>
      <c r="C114" s="23">
        <v>7</v>
      </c>
      <c r="D114" s="23">
        <v>710</v>
      </c>
      <c r="E114" s="23" t="s">
        <v>23</v>
      </c>
      <c r="F114" s="23">
        <v>53.91</v>
      </c>
      <c r="G114" s="23">
        <f>5.15+1.38</f>
        <v>6.53</v>
      </c>
      <c r="H114" s="23">
        <v>2.62</v>
      </c>
      <c r="I114" s="23">
        <f t="shared" si="1"/>
        <v>63.059999999999995</v>
      </c>
      <c r="J114" s="24">
        <v>5.54</v>
      </c>
      <c r="K114" s="24">
        <v>26.410478686415068</v>
      </c>
      <c r="L114" s="25">
        <v>95.01047868641507</v>
      </c>
      <c r="M114" s="25">
        <v>15.456052230840879</v>
      </c>
      <c r="N114" s="25">
        <v>1</v>
      </c>
      <c r="O114" s="25">
        <v>0</v>
      </c>
    </row>
    <row r="115" spans="1:15" x14ac:dyDescent="0.2">
      <c r="A115" s="13">
        <v>107</v>
      </c>
      <c r="B115" s="11" t="s">
        <v>34</v>
      </c>
      <c r="C115" s="23">
        <v>7</v>
      </c>
      <c r="D115" s="23">
        <v>711</v>
      </c>
      <c r="E115" s="23" t="s">
        <v>23</v>
      </c>
      <c r="F115" s="23">
        <v>55.12</v>
      </c>
      <c r="G115" s="23">
        <f>4.39+1.42</f>
        <v>5.81</v>
      </c>
      <c r="H115" s="23">
        <v>2.62</v>
      </c>
      <c r="I115" s="23">
        <f t="shared" si="1"/>
        <v>63.55</v>
      </c>
      <c r="J115" s="24">
        <v>5.77</v>
      </c>
      <c r="K115" s="24">
        <v>26.410478686415068</v>
      </c>
      <c r="L115" s="25">
        <v>95.730478686415069</v>
      </c>
      <c r="M115" s="25">
        <v>15.573179917808281</v>
      </c>
      <c r="N115" s="25">
        <v>1</v>
      </c>
      <c r="O115" s="25">
        <v>0</v>
      </c>
    </row>
    <row r="116" spans="1:15" x14ac:dyDescent="0.2">
      <c r="A116" s="13">
        <v>108</v>
      </c>
      <c r="B116" s="11" t="s">
        <v>34</v>
      </c>
      <c r="C116" s="23">
        <v>7</v>
      </c>
      <c r="D116" s="23">
        <v>712</v>
      </c>
      <c r="E116" s="23" t="s">
        <v>23</v>
      </c>
      <c r="F116" s="23">
        <v>57.16</v>
      </c>
      <c r="G116" s="23">
        <f>4.18+1.37</f>
        <v>5.55</v>
      </c>
      <c r="H116" s="23">
        <v>2.62</v>
      </c>
      <c r="I116" s="23">
        <f t="shared" si="1"/>
        <v>65.33</v>
      </c>
      <c r="J116" s="24">
        <v>5.18</v>
      </c>
      <c r="K116" s="24">
        <v>26.410478686415068</v>
      </c>
      <c r="L116" s="25">
        <v>96.920478686415066</v>
      </c>
      <c r="M116" s="25">
        <v>15.766765955990513</v>
      </c>
      <c r="N116" s="25">
        <v>1</v>
      </c>
      <c r="O116" s="25">
        <v>0</v>
      </c>
    </row>
    <row r="117" spans="1:15" x14ac:dyDescent="0.2">
      <c r="A117" s="13">
        <v>109</v>
      </c>
      <c r="B117" s="11" t="s">
        <v>34</v>
      </c>
      <c r="C117" s="23">
        <v>7</v>
      </c>
      <c r="D117" s="23">
        <v>713</v>
      </c>
      <c r="E117" s="23" t="s">
        <v>23</v>
      </c>
      <c r="F117" s="23">
        <v>55.12</v>
      </c>
      <c r="G117" s="23">
        <f>4.39+1.42</f>
        <v>5.81</v>
      </c>
      <c r="H117" s="23">
        <v>2.62</v>
      </c>
      <c r="I117" s="23">
        <f t="shared" si="1"/>
        <v>63.55</v>
      </c>
      <c r="J117" s="24">
        <v>5.21</v>
      </c>
      <c r="K117" s="24">
        <v>26.410478686415068</v>
      </c>
      <c r="L117" s="25">
        <v>95.170478686415066</v>
      </c>
      <c r="M117" s="25">
        <v>15.482080605722523</v>
      </c>
      <c r="N117" s="25">
        <v>1</v>
      </c>
      <c r="O117" s="25">
        <v>0</v>
      </c>
    </row>
    <row r="118" spans="1:15" x14ac:dyDescent="0.2">
      <c r="A118" s="13">
        <v>110</v>
      </c>
      <c r="B118" s="11" t="s">
        <v>34</v>
      </c>
      <c r="C118" s="23">
        <v>7</v>
      </c>
      <c r="D118" s="23">
        <v>714</v>
      </c>
      <c r="E118" s="23" t="s">
        <v>23</v>
      </c>
      <c r="F118" s="23">
        <v>53.9</v>
      </c>
      <c r="G118" s="23">
        <f>5.15+1.38</f>
        <v>6.53</v>
      </c>
      <c r="H118" s="23">
        <v>2.62</v>
      </c>
      <c r="I118" s="23">
        <f t="shared" si="1"/>
        <v>63.05</v>
      </c>
      <c r="J118" s="24">
        <v>5.22</v>
      </c>
      <c r="K118" s="24">
        <v>26.410478686415068</v>
      </c>
      <c r="L118" s="25">
        <v>94.680478686415057</v>
      </c>
      <c r="M118" s="25">
        <v>15.402368707647485</v>
      </c>
      <c r="N118" s="25">
        <v>1</v>
      </c>
      <c r="O118" s="25">
        <v>0</v>
      </c>
    </row>
    <row r="119" spans="1:15" x14ac:dyDescent="0.2">
      <c r="A119" s="13">
        <v>111</v>
      </c>
      <c r="B119" s="11" t="s">
        <v>34</v>
      </c>
      <c r="C119" s="23">
        <v>7</v>
      </c>
      <c r="D119" s="23">
        <v>715</v>
      </c>
      <c r="E119" s="23" t="s">
        <v>23</v>
      </c>
      <c r="F119" s="23">
        <v>55.12</v>
      </c>
      <c r="G119" s="23">
        <f>4.39+1.42</f>
        <v>5.81</v>
      </c>
      <c r="H119" s="23">
        <v>2.62</v>
      </c>
      <c r="I119" s="23">
        <f t="shared" si="1"/>
        <v>63.55</v>
      </c>
      <c r="J119" s="24">
        <v>5.76</v>
      </c>
      <c r="K119" s="24">
        <v>26.410478686415068</v>
      </c>
      <c r="L119" s="25">
        <v>95.720478686415063</v>
      </c>
      <c r="M119" s="25">
        <v>15.571553144378177</v>
      </c>
      <c r="N119" s="25">
        <v>1</v>
      </c>
      <c r="O119" s="25">
        <v>0</v>
      </c>
    </row>
    <row r="120" spans="1:15" x14ac:dyDescent="0.2">
      <c r="A120" s="13">
        <v>112</v>
      </c>
      <c r="B120" s="11" t="s">
        <v>34</v>
      </c>
      <c r="C120" s="23">
        <v>7</v>
      </c>
      <c r="D120" s="23">
        <v>716</v>
      </c>
      <c r="E120" s="23" t="s">
        <v>23</v>
      </c>
      <c r="F120" s="23">
        <v>57.16</v>
      </c>
      <c r="G120" s="23">
        <f>4.18+1.38</f>
        <v>5.56</v>
      </c>
      <c r="H120" s="23">
        <v>2.62</v>
      </c>
      <c r="I120" s="23">
        <f t="shared" si="1"/>
        <v>65.34</v>
      </c>
      <c r="J120" s="24">
        <v>5.64</v>
      </c>
      <c r="K120" s="24">
        <v>26.410478686415068</v>
      </c>
      <c r="L120" s="25">
        <v>97.390478686415065</v>
      </c>
      <c r="M120" s="25">
        <v>15.843224307205345</v>
      </c>
      <c r="N120" s="25">
        <v>1</v>
      </c>
      <c r="O120" s="25">
        <v>0</v>
      </c>
    </row>
    <row r="121" spans="1:15" x14ac:dyDescent="0.2">
      <c r="A121" s="13">
        <v>113</v>
      </c>
      <c r="B121" s="11" t="s">
        <v>34</v>
      </c>
      <c r="C121" s="23">
        <v>8</v>
      </c>
      <c r="D121" s="23">
        <v>801</v>
      </c>
      <c r="E121" s="23" t="s">
        <v>23</v>
      </c>
      <c r="F121" s="23">
        <v>57.14</v>
      </c>
      <c r="G121" s="23">
        <f>5.01+1.38</f>
        <v>6.39</v>
      </c>
      <c r="H121" s="23">
        <v>2.62</v>
      </c>
      <c r="I121" s="23">
        <f t="shared" si="1"/>
        <v>66.150000000000006</v>
      </c>
      <c r="J121" s="24">
        <v>5.69</v>
      </c>
      <c r="K121" s="24">
        <v>26.410478686415068</v>
      </c>
      <c r="L121" s="25">
        <v>98.250478686415079</v>
      </c>
      <c r="M121" s="25">
        <v>15.983126822194189</v>
      </c>
      <c r="N121" s="25">
        <v>1</v>
      </c>
      <c r="O121" s="25">
        <v>0</v>
      </c>
    </row>
    <row r="122" spans="1:15" x14ac:dyDescent="0.2">
      <c r="A122" s="13">
        <v>114</v>
      </c>
      <c r="B122" s="11" t="s">
        <v>34</v>
      </c>
      <c r="C122" s="23">
        <v>8</v>
      </c>
      <c r="D122" s="23">
        <v>802</v>
      </c>
      <c r="E122" s="23" t="s">
        <v>23</v>
      </c>
      <c r="F122" s="23">
        <v>55.17</v>
      </c>
      <c r="G122" s="23">
        <f>5.15+1.42</f>
        <v>6.57</v>
      </c>
      <c r="H122" s="23">
        <v>2.62</v>
      </c>
      <c r="I122" s="23">
        <f t="shared" si="1"/>
        <v>64.36</v>
      </c>
      <c r="J122" s="24">
        <v>5.84</v>
      </c>
      <c r="K122" s="24">
        <v>26.410478686415068</v>
      </c>
      <c r="L122" s="25">
        <v>96.610478686415064</v>
      </c>
      <c r="M122" s="25">
        <v>15.716335979657327</v>
      </c>
      <c r="N122" s="25">
        <v>1</v>
      </c>
      <c r="O122" s="25">
        <v>0</v>
      </c>
    </row>
    <row r="123" spans="1:15" x14ac:dyDescent="0.2">
      <c r="A123" s="13">
        <v>115</v>
      </c>
      <c r="B123" s="11" t="s">
        <v>34</v>
      </c>
      <c r="C123" s="23">
        <v>8</v>
      </c>
      <c r="D123" s="23">
        <v>803</v>
      </c>
      <c r="E123" s="23" t="s">
        <v>23</v>
      </c>
      <c r="F123" s="23">
        <v>57.14</v>
      </c>
      <c r="G123" s="23">
        <f>5.01+1.38</f>
        <v>6.39</v>
      </c>
      <c r="H123" s="23">
        <v>2.62</v>
      </c>
      <c r="I123" s="23">
        <f t="shared" si="1"/>
        <v>66.150000000000006</v>
      </c>
      <c r="J123" s="24">
        <v>5.69</v>
      </c>
      <c r="K123" s="24">
        <v>26.410478686415068</v>
      </c>
      <c r="L123" s="25">
        <v>98.250478686415079</v>
      </c>
      <c r="M123" s="25">
        <v>15.983126822194189</v>
      </c>
      <c r="N123" s="25">
        <v>1</v>
      </c>
      <c r="O123" s="25">
        <v>0</v>
      </c>
    </row>
    <row r="124" spans="1:15" x14ac:dyDescent="0.2">
      <c r="A124" s="13">
        <v>116</v>
      </c>
      <c r="B124" s="11" t="s">
        <v>34</v>
      </c>
      <c r="C124" s="23">
        <v>8</v>
      </c>
      <c r="D124" s="23">
        <v>804</v>
      </c>
      <c r="E124" s="23" t="s">
        <v>23</v>
      </c>
      <c r="F124" s="23">
        <v>55.17</v>
      </c>
      <c r="G124" s="23">
        <f>5.16+1.42</f>
        <v>6.58</v>
      </c>
      <c r="H124" s="23">
        <v>2.62</v>
      </c>
      <c r="I124" s="23">
        <f t="shared" si="1"/>
        <v>64.37</v>
      </c>
      <c r="J124" s="24">
        <v>5.25</v>
      </c>
      <c r="K124" s="24">
        <v>26.410478686415068</v>
      </c>
      <c r="L124" s="25">
        <v>96.03047868641508</v>
      </c>
      <c r="M124" s="25">
        <v>15.621983120711366</v>
      </c>
      <c r="N124" s="25">
        <v>1</v>
      </c>
      <c r="O124" s="25">
        <v>0</v>
      </c>
    </row>
    <row r="125" spans="1:15" x14ac:dyDescent="0.2">
      <c r="A125" s="13">
        <v>117</v>
      </c>
      <c r="B125" s="11" t="s">
        <v>34</v>
      </c>
      <c r="C125" s="23">
        <v>8</v>
      </c>
      <c r="D125" s="23">
        <v>805</v>
      </c>
      <c r="E125" s="23" t="s">
        <v>23</v>
      </c>
      <c r="F125" s="23">
        <v>57.14</v>
      </c>
      <c r="G125" s="23">
        <f>5.01+1.38</f>
        <v>6.39</v>
      </c>
      <c r="H125" s="23">
        <v>2.62</v>
      </c>
      <c r="I125" s="23">
        <f t="shared" si="1"/>
        <v>66.150000000000006</v>
      </c>
      <c r="J125" s="24">
        <v>5.21</v>
      </c>
      <c r="K125" s="24">
        <v>26.410478686415068</v>
      </c>
      <c r="L125" s="25">
        <v>97.770478686415075</v>
      </c>
      <c r="M125" s="25">
        <v>15.905041697549253</v>
      </c>
      <c r="N125" s="25">
        <v>1</v>
      </c>
      <c r="O125" s="25">
        <v>0</v>
      </c>
    </row>
    <row r="126" spans="1:15" x14ac:dyDescent="0.2">
      <c r="A126" s="13">
        <v>118</v>
      </c>
      <c r="B126" s="11" t="s">
        <v>34</v>
      </c>
      <c r="C126" s="23">
        <v>8</v>
      </c>
      <c r="D126" s="23">
        <v>806</v>
      </c>
      <c r="E126" s="23" t="s">
        <v>23</v>
      </c>
      <c r="F126" s="23">
        <v>55.17</v>
      </c>
      <c r="G126" s="23">
        <f>5.15+1.42</f>
        <v>6.57</v>
      </c>
      <c r="H126" s="23">
        <v>2.62</v>
      </c>
      <c r="I126" s="23">
        <f t="shared" si="1"/>
        <v>64.36</v>
      </c>
      <c r="J126" s="24">
        <v>5.84</v>
      </c>
      <c r="K126" s="24">
        <v>26.410478686415068</v>
      </c>
      <c r="L126" s="25">
        <v>96.610478686415064</v>
      </c>
      <c r="M126" s="25">
        <v>15.716335979657327</v>
      </c>
      <c r="N126" s="25">
        <v>1</v>
      </c>
      <c r="O126" s="25">
        <v>0</v>
      </c>
    </row>
    <row r="127" spans="1:15" x14ac:dyDescent="0.2">
      <c r="A127" s="13">
        <v>119</v>
      </c>
      <c r="B127" s="11" t="s">
        <v>34</v>
      </c>
      <c r="C127" s="23">
        <v>8</v>
      </c>
      <c r="D127" s="23">
        <v>807</v>
      </c>
      <c r="E127" s="23" t="s">
        <v>23</v>
      </c>
      <c r="F127" s="23">
        <v>57.14</v>
      </c>
      <c r="G127" s="23">
        <f>5.01+1.38</f>
        <v>6.39</v>
      </c>
      <c r="H127" s="23">
        <v>2.62</v>
      </c>
      <c r="I127" s="23">
        <f t="shared" si="1"/>
        <v>66.150000000000006</v>
      </c>
      <c r="J127" s="24">
        <v>5.68</v>
      </c>
      <c r="K127" s="24">
        <v>26.410478686415068</v>
      </c>
      <c r="L127" s="25">
        <v>98.240478686415074</v>
      </c>
      <c r="M127" s="25">
        <v>15.981500048764085</v>
      </c>
      <c r="N127" s="25">
        <v>1</v>
      </c>
      <c r="O127" s="25">
        <v>0</v>
      </c>
    </row>
    <row r="128" spans="1:15" x14ac:dyDescent="0.2">
      <c r="A128" s="13">
        <v>120</v>
      </c>
      <c r="B128" s="11" t="s">
        <v>34</v>
      </c>
      <c r="C128" s="23">
        <v>8</v>
      </c>
      <c r="D128" s="23">
        <v>808</v>
      </c>
      <c r="E128" s="23" t="s">
        <v>23</v>
      </c>
      <c r="F128" s="23">
        <v>55.17</v>
      </c>
      <c r="G128" s="23">
        <f>5.16+1.42</f>
        <v>6.58</v>
      </c>
      <c r="H128" s="23">
        <v>2.62</v>
      </c>
      <c r="I128" s="23">
        <f t="shared" si="1"/>
        <v>64.37</v>
      </c>
      <c r="J128" s="24">
        <v>5.84</v>
      </c>
      <c r="K128" s="24">
        <v>26.410478686415068</v>
      </c>
      <c r="L128" s="25">
        <v>96.620478686415069</v>
      </c>
      <c r="M128" s="25">
        <v>15.717962753087431</v>
      </c>
      <c r="N128" s="25">
        <v>1</v>
      </c>
      <c r="O128" s="25">
        <v>0</v>
      </c>
    </row>
    <row r="129" spans="1:15" x14ac:dyDescent="0.2">
      <c r="A129" s="13">
        <v>121</v>
      </c>
      <c r="B129" s="11" t="s">
        <v>34</v>
      </c>
      <c r="C129" s="23">
        <v>8</v>
      </c>
      <c r="D129" s="23">
        <v>809</v>
      </c>
      <c r="E129" s="23" t="s">
        <v>23</v>
      </c>
      <c r="F129" s="23">
        <v>55.12</v>
      </c>
      <c r="G129" s="23">
        <f>4.39+1.42</f>
        <v>5.81</v>
      </c>
      <c r="H129" s="23">
        <v>2.62</v>
      </c>
      <c r="I129" s="23">
        <f t="shared" si="1"/>
        <v>63.55</v>
      </c>
      <c r="J129" s="24">
        <v>5.77</v>
      </c>
      <c r="K129" s="24">
        <v>26.410478686415068</v>
      </c>
      <c r="L129" s="25">
        <v>95.730478686415069</v>
      </c>
      <c r="M129" s="25">
        <v>15.573179917808281</v>
      </c>
      <c r="N129" s="25">
        <v>1</v>
      </c>
      <c r="O129" s="25">
        <v>0</v>
      </c>
    </row>
    <row r="130" spans="1:15" x14ac:dyDescent="0.2">
      <c r="A130" s="13">
        <v>122</v>
      </c>
      <c r="B130" s="11" t="s">
        <v>34</v>
      </c>
      <c r="C130" s="23">
        <v>8</v>
      </c>
      <c r="D130" s="23">
        <v>810</v>
      </c>
      <c r="E130" s="23" t="s">
        <v>23</v>
      </c>
      <c r="F130" s="23">
        <v>53.91</v>
      </c>
      <c r="G130" s="23">
        <f>5.15+1.38</f>
        <v>6.53</v>
      </c>
      <c r="H130" s="23">
        <v>2.62</v>
      </c>
      <c r="I130" s="23">
        <f t="shared" si="1"/>
        <v>63.059999999999995</v>
      </c>
      <c r="J130" s="24">
        <v>5.54</v>
      </c>
      <c r="K130" s="24">
        <v>26.410478686415068</v>
      </c>
      <c r="L130" s="25">
        <v>95.01047868641507</v>
      </c>
      <c r="M130" s="25">
        <v>15.456052230840879</v>
      </c>
      <c r="N130" s="25">
        <v>1</v>
      </c>
      <c r="O130" s="25">
        <v>0</v>
      </c>
    </row>
    <row r="131" spans="1:15" x14ac:dyDescent="0.2">
      <c r="A131" s="13">
        <v>123</v>
      </c>
      <c r="B131" s="11" t="s">
        <v>34</v>
      </c>
      <c r="C131" s="23">
        <v>8</v>
      </c>
      <c r="D131" s="23">
        <v>811</v>
      </c>
      <c r="E131" s="23" t="s">
        <v>23</v>
      </c>
      <c r="F131" s="23">
        <v>55.12</v>
      </c>
      <c r="G131" s="23">
        <f>4.39+1.42</f>
        <v>5.81</v>
      </c>
      <c r="H131" s="23">
        <v>2.62</v>
      </c>
      <c r="I131" s="23">
        <f t="shared" si="1"/>
        <v>63.55</v>
      </c>
      <c r="J131" s="24">
        <v>5.77</v>
      </c>
      <c r="K131" s="24">
        <v>26.410478686415068</v>
      </c>
      <c r="L131" s="25">
        <v>95.730478686415069</v>
      </c>
      <c r="M131" s="25">
        <v>15.573179917808281</v>
      </c>
      <c r="N131" s="25">
        <v>1</v>
      </c>
      <c r="O131" s="25">
        <v>0</v>
      </c>
    </row>
    <row r="132" spans="1:15" x14ac:dyDescent="0.2">
      <c r="A132" s="13">
        <v>124</v>
      </c>
      <c r="B132" s="11" t="s">
        <v>34</v>
      </c>
      <c r="C132" s="23">
        <v>8</v>
      </c>
      <c r="D132" s="23">
        <v>812</v>
      </c>
      <c r="E132" s="23" t="s">
        <v>23</v>
      </c>
      <c r="F132" s="23">
        <v>57.16</v>
      </c>
      <c r="G132" s="23">
        <f>4.18+1.37</f>
        <v>5.55</v>
      </c>
      <c r="H132" s="23">
        <v>2.62</v>
      </c>
      <c r="I132" s="23">
        <f t="shared" si="1"/>
        <v>65.33</v>
      </c>
      <c r="J132" s="24">
        <v>5.18</v>
      </c>
      <c r="K132" s="24">
        <v>26.410478686415068</v>
      </c>
      <c r="L132" s="25">
        <v>96.920478686415066</v>
      </c>
      <c r="M132" s="25">
        <v>15.766765955990513</v>
      </c>
      <c r="N132" s="25">
        <v>1</v>
      </c>
      <c r="O132" s="25">
        <v>0</v>
      </c>
    </row>
    <row r="133" spans="1:15" x14ac:dyDescent="0.2">
      <c r="A133" s="13">
        <v>125</v>
      </c>
      <c r="B133" s="11" t="s">
        <v>34</v>
      </c>
      <c r="C133" s="23">
        <v>8</v>
      </c>
      <c r="D133" s="23">
        <v>813</v>
      </c>
      <c r="E133" s="23" t="s">
        <v>23</v>
      </c>
      <c r="F133" s="23">
        <v>55.12</v>
      </c>
      <c r="G133" s="23">
        <f>4.39+1.42</f>
        <v>5.81</v>
      </c>
      <c r="H133" s="23">
        <v>2.62</v>
      </c>
      <c r="I133" s="23">
        <f t="shared" si="1"/>
        <v>63.55</v>
      </c>
      <c r="J133" s="24">
        <v>5.21</v>
      </c>
      <c r="K133" s="24">
        <v>26.410478686415068</v>
      </c>
      <c r="L133" s="25">
        <v>95.170478686415066</v>
      </c>
      <c r="M133" s="25">
        <v>15.482080605722523</v>
      </c>
      <c r="N133" s="25">
        <v>1</v>
      </c>
      <c r="O133" s="25">
        <v>0</v>
      </c>
    </row>
    <row r="134" spans="1:15" x14ac:dyDescent="0.2">
      <c r="A134" s="13">
        <v>126</v>
      </c>
      <c r="B134" s="11" t="s">
        <v>34</v>
      </c>
      <c r="C134" s="23">
        <v>8</v>
      </c>
      <c r="D134" s="23">
        <v>814</v>
      </c>
      <c r="E134" s="23" t="s">
        <v>23</v>
      </c>
      <c r="F134" s="23">
        <v>53.9</v>
      </c>
      <c r="G134" s="23">
        <f>5.15+1.38</f>
        <v>6.53</v>
      </c>
      <c r="H134" s="23">
        <v>2.62</v>
      </c>
      <c r="I134" s="23">
        <f t="shared" si="1"/>
        <v>63.05</v>
      </c>
      <c r="J134" s="24">
        <v>5.22</v>
      </c>
      <c r="K134" s="24">
        <v>26.410478686415068</v>
      </c>
      <c r="L134" s="25">
        <v>94.680478686415057</v>
      </c>
      <c r="M134" s="25">
        <v>15.402368707647485</v>
      </c>
      <c r="N134" s="25">
        <v>1</v>
      </c>
      <c r="O134" s="25">
        <v>0</v>
      </c>
    </row>
    <row r="135" spans="1:15" x14ac:dyDescent="0.2">
      <c r="A135" s="13">
        <v>127</v>
      </c>
      <c r="B135" s="11" t="s">
        <v>34</v>
      </c>
      <c r="C135" s="23">
        <v>8</v>
      </c>
      <c r="D135" s="23">
        <v>815</v>
      </c>
      <c r="E135" s="23" t="s">
        <v>23</v>
      </c>
      <c r="F135" s="23">
        <v>55.12</v>
      </c>
      <c r="G135" s="23">
        <f>4.39+1.42</f>
        <v>5.81</v>
      </c>
      <c r="H135" s="23">
        <v>2.62</v>
      </c>
      <c r="I135" s="23">
        <f t="shared" si="1"/>
        <v>63.55</v>
      </c>
      <c r="J135" s="24">
        <v>5.76</v>
      </c>
      <c r="K135" s="24">
        <v>26.410478686415068</v>
      </c>
      <c r="L135" s="25">
        <v>95.720478686415063</v>
      </c>
      <c r="M135" s="25">
        <v>15.571553144378177</v>
      </c>
      <c r="N135" s="25">
        <v>1</v>
      </c>
      <c r="O135" s="25">
        <v>0</v>
      </c>
    </row>
    <row r="136" spans="1:15" x14ac:dyDescent="0.2">
      <c r="A136" s="13">
        <v>128</v>
      </c>
      <c r="B136" s="11" t="s">
        <v>34</v>
      </c>
      <c r="C136" s="23">
        <v>8</v>
      </c>
      <c r="D136" s="23">
        <v>816</v>
      </c>
      <c r="E136" s="23" t="s">
        <v>23</v>
      </c>
      <c r="F136" s="23">
        <v>57.16</v>
      </c>
      <c r="G136" s="23">
        <f>4.18+1.38</f>
        <v>5.56</v>
      </c>
      <c r="H136" s="23">
        <v>2.62</v>
      </c>
      <c r="I136" s="23">
        <f t="shared" si="1"/>
        <v>65.34</v>
      </c>
      <c r="J136" s="24">
        <v>5.64</v>
      </c>
      <c r="K136" s="24">
        <v>26.410478686415068</v>
      </c>
      <c r="L136" s="25">
        <v>97.390478686415065</v>
      </c>
      <c r="M136" s="25">
        <v>15.843224307205345</v>
      </c>
      <c r="N136" s="25">
        <v>1</v>
      </c>
      <c r="O136" s="25">
        <v>0</v>
      </c>
    </row>
    <row r="137" spans="1:15" x14ac:dyDescent="0.2">
      <c r="A137" s="13">
        <v>129</v>
      </c>
      <c r="B137" s="11" t="s">
        <v>34</v>
      </c>
      <c r="C137" s="23">
        <v>9</v>
      </c>
      <c r="D137" s="23">
        <v>901</v>
      </c>
      <c r="E137" s="23" t="s">
        <v>23</v>
      </c>
      <c r="F137" s="23">
        <v>57.14</v>
      </c>
      <c r="G137" s="23">
        <f>5.01+1.38</f>
        <v>6.39</v>
      </c>
      <c r="H137" s="23">
        <v>2.62</v>
      </c>
      <c r="I137" s="23">
        <f t="shared" si="1"/>
        <v>66.150000000000006</v>
      </c>
      <c r="J137" s="24">
        <v>5.69</v>
      </c>
      <c r="K137" s="24">
        <v>26.410478686415068</v>
      </c>
      <c r="L137" s="25">
        <v>98.250478686415079</v>
      </c>
      <c r="M137" s="25">
        <v>15.983126822194189</v>
      </c>
      <c r="N137" s="25">
        <v>1</v>
      </c>
      <c r="O137" s="25">
        <v>0</v>
      </c>
    </row>
    <row r="138" spans="1:15" x14ac:dyDescent="0.2">
      <c r="A138" s="13">
        <v>130</v>
      </c>
      <c r="B138" s="11" t="s">
        <v>34</v>
      </c>
      <c r="C138" s="23">
        <v>9</v>
      </c>
      <c r="D138" s="23">
        <v>902</v>
      </c>
      <c r="E138" s="23" t="s">
        <v>23</v>
      </c>
      <c r="F138" s="23">
        <v>55.17</v>
      </c>
      <c r="G138" s="23">
        <f>5.15+1.42</f>
        <v>6.57</v>
      </c>
      <c r="H138" s="23">
        <v>2.62</v>
      </c>
      <c r="I138" s="23">
        <f t="shared" ref="I138:I201" si="2">F138+G138+H138</f>
        <v>64.36</v>
      </c>
      <c r="J138" s="24">
        <v>5.84</v>
      </c>
      <c r="K138" s="24">
        <v>26.410478686415068</v>
      </c>
      <c r="L138" s="25">
        <v>96.610478686415064</v>
      </c>
      <c r="M138" s="25">
        <v>15.716335979657327</v>
      </c>
      <c r="N138" s="25">
        <v>1</v>
      </c>
      <c r="O138" s="25">
        <v>0</v>
      </c>
    </row>
    <row r="139" spans="1:15" x14ac:dyDescent="0.2">
      <c r="A139" s="13">
        <v>131</v>
      </c>
      <c r="B139" s="11" t="s">
        <v>34</v>
      </c>
      <c r="C139" s="23">
        <v>9</v>
      </c>
      <c r="D139" s="23">
        <v>903</v>
      </c>
      <c r="E139" s="23" t="s">
        <v>23</v>
      </c>
      <c r="F139" s="23">
        <v>57.14</v>
      </c>
      <c r="G139" s="23">
        <f>5.01+1.38</f>
        <v>6.39</v>
      </c>
      <c r="H139" s="23">
        <v>2.62</v>
      </c>
      <c r="I139" s="23">
        <f t="shared" si="2"/>
        <v>66.150000000000006</v>
      </c>
      <c r="J139" s="24">
        <v>5.69</v>
      </c>
      <c r="K139" s="24">
        <v>26.410478686415068</v>
      </c>
      <c r="L139" s="25">
        <v>98.250478686415079</v>
      </c>
      <c r="M139" s="25">
        <v>15.983126822194189</v>
      </c>
      <c r="N139" s="25">
        <v>1</v>
      </c>
      <c r="O139" s="25">
        <v>0</v>
      </c>
    </row>
    <row r="140" spans="1:15" x14ac:dyDescent="0.2">
      <c r="A140" s="13">
        <v>132</v>
      </c>
      <c r="B140" s="11" t="s">
        <v>34</v>
      </c>
      <c r="C140" s="23">
        <v>9</v>
      </c>
      <c r="D140" s="23">
        <v>904</v>
      </c>
      <c r="E140" s="23" t="s">
        <v>23</v>
      </c>
      <c r="F140" s="23">
        <v>55.17</v>
      </c>
      <c r="G140" s="23">
        <f>5.16+1.42</f>
        <v>6.58</v>
      </c>
      <c r="H140" s="23">
        <v>2.62</v>
      </c>
      <c r="I140" s="23">
        <f t="shared" si="2"/>
        <v>64.37</v>
      </c>
      <c r="J140" s="24">
        <v>5.25</v>
      </c>
      <c r="K140" s="24">
        <v>26.410478686415068</v>
      </c>
      <c r="L140" s="25">
        <v>96.03047868641508</v>
      </c>
      <c r="M140" s="25">
        <v>15.621983120711366</v>
      </c>
      <c r="N140" s="25">
        <v>1</v>
      </c>
      <c r="O140" s="25">
        <v>0</v>
      </c>
    </row>
    <row r="141" spans="1:15" x14ac:dyDescent="0.2">
      <c r="A141" s="13">
        <v>133</v>
      </c>
      <c r="B141" s="11" t="s">
        <v>34</v>
      </c>
      <c r="C141" s="23">
        <v>9</v>
      </c>
      <c r="D141" s="23">
        <v>905</v>
      </c>
      <c r="E141" s="23" t="s">
        <v>23</v>
      </c>
      <c r="F141" s="23">
        <v>57.14</v>
      </c>
      <c r="G141" s="23">
        <f>5.01+1.38</f>
        <v>6.39</v>
      </c>
      <c r="H141" s="23">
        <v>2.62</v>
      </c>
      <c r="I141" s="23">
        <f t="shared" si="2"/>
        <v>66.150000000000006</v>
      </c>
      <c r="J141" s="24">
        <v>5.21</v>
      </c>
      <c r="K141" s="24">
        <v>26.410478686415068</v>
      </c>
      <c r="L141" s="25">
        <v>97.770478686415075</v>
      </c>
      <c r="M141" s="25">
        <v>15.905041697549253</v>
      </c>
      <c r="N141" s="25">
        <v>1</v>
      </c>
      <c r="O141" s="25">
        <v>0</v>
      </c>
    </row>
    <row r="142" spans="1:15" x14ac:dyDescent="0.2">
      <c r="A142" s="13">
        <v>134</v>
      </c>
      <c r="B142" s="11" t="s">
        <v>34</v>
      </c>
      <c r="C142" s="23">
        <v>9</v>
      </c>
      <c r="D142" s="23">
        <v>906</v>
      </c>
      <c r="E142" s="23" t="s">
        <v>23</v>
      </c>
      <c r="F142" s="23">
        <v>55.17</v>
      </c>
      <c r="G142" s="23">
        <f>5.15+1.42</f>
        <v>6.57</v>
      </c>
      <c r="H142" s="23">
        <v>2.62</v>
      </c>
      <c r="I142" s="23">
        <f t="shared" si="2"/>
        <v>64.36</v>
      </c>
      <c r="J142" s="24">
        <v>5.84</v>
      </c>
      <c r="K142" s="24">
        <v>26.410478686415068</v>
      </c>
      <c r="L142" s="25">
        <v>96.610478686415064</v>
      </c>
      <c r="M142" s="25">
        <v>15.716335979657327</v>
      </c>
      <c r="N142" s="25">
        <v>1</v>
      </c>
      <c r="O142" s="25">
        <v>0</v>
      </c>
    </row>
    <row r="143" spans="1:15" x14ac:dyDescent="0.2">
      <c r="A143" s="13">
        <v>135</v>
      </c>
      <c r="B143" s="11" t="s">
        <v>34</v>
      </c>
      <c r="C143" s="23">
        <v>9</v>
      </c>
      <c r="D143" s="23">
        <v>907</v>
      </c>
      <c r="E143" s="23" t="s">
        <v>23</v>
      </c>
      <c r="F143" s="23">
        <v>57.14</v>
      </c>
      <c r="G143" s="23">
        <f>5.01+1.38</f>
        <v>6.39</v>
      </c>
      <c r="H143" s="23">
        <v>2.62</v>
      </c>
      <c r="I143" s="23">
        <f t="shared" si="2"/>
        <v>66.150000000000006</v>
      </c>
      <c r="J143" s="24">
        <v>5.68</v>
      </c>
      <c r="K143" s="24">
        <v>26.410478686415068</v>
      </c>
      <c r="L143" s="25">
        <v>98.240478686415074</v>
      </c>
      <c r="M143" s="25">
        <v>15.981500048764085</v>
      </c>
      <c r="N143" s="25">
        <v>1</v>
      </c>
      <c r="O143" s="25">
        <v>0</v>
      </c>
    </row>
    <row r="144" spans="1:15" x14ac:dyDescent="0.2">
      <c r="A144" s="13">
        <v>136</v>
      </c>
      <c r="B144" s="11" t="s">
        <v>34</v>
      </c>
      <c r="C144" s="23">
        <v>9</v>
      </c>
      <c r="D144" s="23">
        <v>908</v>
      </c>
      <c r="E144" s="23" t="s">
        <v>23</v>
      </c>
      <c r="F144" s="23">
        <v>55.17</v>
      </c>
      <c r="G144" s="23">
        <f>5.16+1.42</f>
        <v>6.58</v>
      </c>
      <c r="H144" s="23">
        <v>2.62</v>
      </c>
      <c r="I144" s="23">
        <f t="shared" si="2"/>
        <v>64.37</v>
      </c>
      <c r="J144" s="24">
        <v>5.84</v>
      </c>
      <c r="K144" s="24">
        <v>26.410478686415068</v>
      </c>
      <c r="L144" s="25">
        <v>96.620478686415069</v>
      </c>
      <c r="M144" s="25">
        <v>15.717962753087431</v>
      </c>
      <c r="N144" s="25">
        <v>1</v>
      </c>
      <c r="O144" s="25">
        <v>0</v>
      </c>
    </row>
    <row r="145" spans="1:15" x14ac:dyDescent="0.2">
      <c r="A145" s="13">
        <v>137</v>
      </c>
      <c r="B145" s="11" t="s">
        <v>34</v>
      </c>
      <c r="C145" s="23">
        <v>9</v>
      </c>
      <c r="D145" s="23">
        <v>909</v>
      </c>
      <c r="E145" s="23" t="s">
        <v>23</v>
      </c>
      <c r="F145" s="23">
        <v>55.12</v>
      </c>
      <c r="G145" s="23">
        <f>4.39+1.42</f>
        <v>5.81</v>
      </c>
      <c r="H145" s="23">
        <v>2.62</v>
      </c>
      <c r="I145" s="23">
        <f t="shared" si="2"/>
        <v>63.55</v>
      </c>
      <c r="J145" s="24">
        <v>5.77</v>
      </c>
      <c r="K145" s="24">
        <v>26.410478686415068</v>
      </c>
      <c r="L145" s="25">
        <v>95.730478686415069</v>
      </c>
      <c r="M145" s="25">
        <v>15.573179917808281</v>
      </c>
      <c r="N145" s="25">
        <v>1</v>
      </c>
      <c r="O145" s="25">
        <v>0</v>
      </c>
    </row>
    <row r="146" spans="1:15" x14ac:dyDescent="0.2">
      <c r="A146" s="13">
        <v>138</v>
      </c>
      <c r="B146" s="11" t="s">
        <v>34</v>
      </c>
      <c r="C146" s="23">
        <v>9</v>
      </c>
      <c r="D146" s="23">
        <v>910</v>
      </c>
      <c r="E146" s="23" t="s">
        <v>23</v>
      </c>
      <c r="F146" s="23">
        <v>53.91</v>
      </c>
      <c r="G146" s="23">
        <f>5.15+1.38</f>
        <v>6.53</v>
      </c>
      <c r="H146" s="23">
        <v>2.62</v>
      </c>
      <c r="I146" s="23">
        <f t="shared" si="2"/>
        <v>63.059999999999995</v>
      </c>
      <c r="J146" s="24">
        <v>5.54</v>
      </c>
      <c r="K146" s="24">
        <v>26.410478686415068</v>
      </c>
      <c r="L146" s="25">
        <v>95.01047868641507</v>
      </c>
      <c r="M146" s="25">
        <v>15.456052230840879</v>
      </c>
      <c r="N146" s="25">
        <v>1</v>
      </c>
      <c r="O146" s="25">
        <v>0</v>
      </c>
    </row>
    <row r="147" spans="1:15" x14ac:dyDescent="0.2">
      <c r="A147" s="13">
        <v>139</v>
      </c>
      <c r="B147" s="11" t="s">
        <v>34</v>
      </c>
      <c r="C147" s="23">
        <v>9</v>
      </c>
      <c r="D147" s="23">
        <v>911</v>
      </c>
      <c r="E147" s="23" t="s">
        <v>23</v>
      </c>
      <c r="F147" s="23">
        <v>55.12</v>
      </c>
      <c r="G147" s="23">
        <f>4.39+1.42</f>
        <v>5.81</v>
      </c>
      <c r="H147" s="23">
        <v>2.62</v>
      </c>
      <c r="I147" s="23">
        <f t="shared" si="2"/>
        <v>63.55</v>
      </c>
      <c r="J147" s="24">
        <v>5.77</v>
      </c>
      <c r="K147" s="24">
        <v>26.410478686415068</v>
      </c>
      <c r="L147" s="25">
        <v>95.730478686415069</v>
      </c>
      <c r="M147" s="25">
        <v>15.573179917808281</v>
      </c>
      <c r="N147" s="25">
        <v>1</v>
      </c>
      <c r="O147" s="25">
        <v>0</v>
      </c>
    </row>
    <row r="148" spans="1:15" x14ac:dyDescent="0.2">
      <c r="A148" s="13">
        <v>140</v>
      </c>
      <c r="B148" s="11" t="s">
        <v>34</v>
      </c>
      <c r="C148" s="23">
        <v>9</v>
      </c>
      <c r="D148" s="23">
        <v>912</v>
      </c>
      <c r="E148" s="23" t="s">
        <v>23</v>
      </c>
      <c r="F148" s="23">
        <v>57.16</v>
      </c>
      <c r="G148" s="23">
        <f>4.18+1.37</f>
        <v>5.55</v>
      </c>
      <c r="H148" s="23">
        <v>2.62</v>
      </c>
      <c r="I148" s="23">
        <f t="shared" si="2"/>
        <v>65.33</v>
      </c>
      <c r="J148" s="24">
        <v>5.18</v>
      </c>
      <c r="K148" s="24">
        <v>26.410478686415068</v>
      </c>
      <c r="L148" s="25">
        <v>96.920478686415066</v>
      </c>
      <c r="M148" s="25">
        <v>15.766765955990513</v>
      </c>
      <c r="N148" s="25">
        <v>1</v>
      </c>
      <c r="O148" s="25">
        <v>0</v>
      </c>
    </row>
    <row r="149" spans="1:15" x14ac:dyDescent="0.2">
      <c r="A149" s="13">
        <v>141</v>
      </c>
      <c r="B149" s="11" t="s">
        <v>34</v>
      </c>
      <c r="C149" s="23">
        <v>9</v>
      </c>
      <c r="D149" s="23">
        <v>913</v>
      </c>
      <c r="E149" s="23" t="s">
        <v>23</v>
      </c>
      <c r="F149" s="23">
        <v>55.12</v>
      </c>
      <c r="G149" s="23">
        <f>4.39+1.42</f>
        <v>5.81</v>
      </c>
      <c r="H149" s="23">
        <v>2.62</v>
      </c>
      <c r="I149" s="23">
        <f t="shared" si="2"/>
        <v>63.55</v>
      </c>
      <c r="J149" s="24">
        <v>5.21</v>
      </c>
      <c r="K149" s="24">
        <v>26.410478686415068</v>
      </c>
      <c r="L149" s="25">
        <v>95.170478686415066</v>
      </c>
      <c r="M149" s="25">
        <v>15.482080605722523</v>
      </c>
      <c r="N149" s="25">
        <v>1</v>
      </c>
      <c r="O149" s="25">
        <v>0</v>
      </c>
    </row>
    <row r="150" spans="1:15" x14ac:dyDescent="0.2">
      <c r="A150" s="13">
        <v>142</v>
      </c>
      <c r="B150" s="11" t="s">
        <v>34</v>
      </c>
      <c r="C150" s="23">
        <v>9</v>
      </c>
      <c r="D150" s="23">
        <v>914</v>
      </c>
      <c r="E150" s="23" t="s">
        <v>23</v>
      </c>
      <c r="F150" s="23">
        <v>53.9</v>
      </c>
      <c r="G150" s="23">
        <f>5.15+1.38</f>
        <v>6.53</v>
      </c>
      <c r="H150" s="23">
        <v>2.62</v>
      </c>
      <c r="I150" s="23">
        <f t="shared" si="2"/>
        <v>63.05</v>
      </c>
      <c r="J150" s="24">
        <v>5.22</v>
      </c>
      <c r="K150" s="24">
        <v>26.410478686415068</v>
      </c>
      <c r="L150" s="25">
        <v>94.680478686415057</v>
      </c>
      <c r="M150" s="25">
        <v>15.402368707647485</v>
      </c>
      <c r="N150" s="25">
        <v>1</v>
      </c>
      <c r="O150" s="25">
        <v>0</v>
      </c>
    </row>
    <row r="151" spans="1:15" x14ac:dyDescent="0.2">
      <c r="A151" s="13">
        <v>143</v>
      </c>
      <c r="B151" s="11" t="s">
        <v>34</v>
      </c>
      <c r="C151" s="23">
        <v>9</v>
      </c>
      <c r="D151" s="23">
        <v>915</v>
      </c>
      <c r="E151" s="23" t="s">
        <v>23</v>
      </c>
      <c r="F151" s="23">
        <v>55.12</v>
      </c>
      <c r="G151" s="23">
        <f>4.39+1.42</f>
        <v>5.81</v>
      </c>
      <c r="H151" s="23">
        <v>2.62</v>
      </c>
      <c r="I151" s="23">
        <f t="shared" si="2"/>
        <v>63.55</v>
      </c>
      <c r="J151" s="24">
        <v>5.76</v>
      </c>
      <c r="K151" s="24">
        <v>26.410478686415068</v>
      </c>
      <c r="L151" s="25">
        <v>95.720478686415063</v>
      </c>
      <c r="M151" s="25">
        <v>15.571553144378177</v>
      </c>
      <c r="N151" s="25">
        <v>1</v>
      </c>
      <c r="O151" s="25">
        <v>0</v>
      </c>
    </row>
    <row r="152" spans="1:15" x14ac:dyDescent="0.2">
      <c r="A152" s="13">
        <v>144</v>
      </c>
      <c r="B152" s="11" t="s">
        <v>34</v>
      </c>
      <c r="C152" s="23">
        <v>9</v>
      </c>
      <c r="D152" s="23">
        <v>916</v>
      </c>
      <c r="E152" s="23" t="s">
        <v>23</v>
      </c>
      <c r="F152" s="23">
        <v>57.16</v>
      </c>
      <c r="G152" s="23">
        <f>4.18+1.38</f>
        <v>5.56</v>
      </c>
      <c r="H152" s="23">
        <v>2.62</v>
      </c>
      <c r="I152" s="23">
        <f t="shared" si="2"/>
        <v>65.34</v>
      </c>
      <c r="J152" s="24">
        <v>5.64</v>
      </c>
      <c r="K152" s="24">
        <v>26.410478686415068</v>
      </c>
      <c r="L152" s="25">
        <v>97.390478686415065</v>
      </c>
      <c r="M152" s="25">
        <v>15.843224307205345</v>
      </c>
      <c r="N152" s="25">
        <v>1</v>
      </c>
      <c r="O152" s="25">
        <v>0</v>
      </c>
    </row>
    <row r="153" spans="1:15" x14ac:dyDescent="0.2">
      <c r="A153" s="13">
        <v>145</v>
      </c>
      <c r="B153" s="11" t="s">
        <v>34</v>
      </c>
      <c r="C153" s="23">
        <v>10</v>
      </c>
      <c r="D153" s="23">
        <v>1001</v>
      </c>
      <c r="E153" s="23" t="s">
        <v>23</v>
      </c>
      <c r="F153" s="23">
        <v>57.14</v>
      </c>
      <c r="G153" s="23">
        <f>5.01+1.38</f>
        <v>6.39</v>
      </c>
      <c r="H153" s="23">
        <v>2.62</v>
      </c>
      <c r="I153" s="23">
        <f t="shared" si="2"/>
        <v>66.150000000000006</v>
      </c>
      <c r="J153" s="24">
        <v>5.69</v>
      </c>
      <c r="K153" s="24">
        <v>26.410478686415068</v>
      </c>
      <c r="L153" s="25">
        <v>98.250478686415079</v>
      </c>
      <c r="M153" s="25">
        <v>15.983126822194189</v>
      </c>
      <c r="N153" s="25">
        <v>1</v>
      </c>
      <c r="O153" s="25">
        <v>0</v>
      </c>
    </row>
    <row r="154" spans="1:15" x14ac:dyDescent="0.2">
      <c r="A154" s="13">
        <v>146</v>
      </c>
      <c r="B154" s="11" t="s">
        <v>34</v>
      </c>
      <c r="C154" s="23">
        <v>10</v>
      </c>
      <c r="D154" s="23">
        <v>1002</v>
      </c>
      <c r="E154" s="23" t="s">
        <v>23</v>
      </c>
      <c r="F154" s="23">
        <v>55.17</v>
      </c>
      <c r="G154" s="23">
        <f>5.15+1.42</f>
        <v>6.57</v>
      </c>
      <c r="H154" s="23">
        <v>2.62</v>
      </c>
      <c r="I154" s="23">
        <f t="shared" si="2"/>
        <v>64.36</v>
      </c>
      <c r="J154" s="24">
        <v>5.84</v>
      </c>
      <c r="K154" s="24">
        <v>26.410478686415068</v>
      </c>
      <c r="L154" s="25">
        <v>96.610478686415064</v>
      </c>
      <c r="M154" s="25">
        <v>15.716335979657327</v>
      </c>
      <c r="N154" s="25">
        <v>1</v>
      </c>
      <c r="O154" s="25">
        <v>0</v>
      </c>
    </row>
    <row r="155" spans="1:15" x14ac:dyDescent="0.2">
      <c r="A155" s="13">
        <v>147</v>
      </c>
      <c r="B155" s="11" t="s">
        <v>34</v>
      </c>
      <c r="C155" s="23">
        <v>10</v>
      </c>
      <c r="D155" s="23">
        <v>1003</v>
      </c>
      <c r="E155" s="23" t="s">
        <v>23</v>
      </c>
      <c r="F155" s="23">
        <v>57.14</v>
      </c>
      <c r="G155" s="23">
        <f>5.01+1.38</f>
        <v>6.39</v>
      </c>
      <c r="H155" s="23">
        <v>2.62</v>
      </c>
      <c r="I155" s="23">
        <f t="shared" si="2"/>
        <v>66.150000000000006</v>
      </c>
      <c r="J155" s="24">
        <v>5.69</v>
      </c>
      <c r="K155" s="24">
        <v>26.410478686415068</v>
      </c>
      <c r="L155" s="25">
        <v>98.250478686415079</v>
      </c>
      <c r="M155" s="25">
        <v>15.983126822194189</v>
      </c>
      <c r="N155" s="25">
        <v>1</v>
      </c>
      <c r="O155" s="25">
        <v>0</v>
      </c>
    </row>
    <row r="156" spans="1:15" x14ac:dyDescent="0.2">
      <c r="A156" s="13">
        <v>148</v>
      </c>
      <c r="B156" s="11" t="s">
        <v>34</v>
      </c>
      <c r="C156" s="23">
        <v>10</v>
      </c>
      <c r="D156" s="23">
        <v>1004</v>
      </c>
      <c r="E156" s="23" t="s">
        <v>23</v>
      </c>
      <c r="F156" s="23">
        <v>55.17</v>
      </c>
      <c r="G156" s="23">
        <f>5.16+1.42</f>
        <v>6.58</v>
      </c>
      <c r="H156" s="23">
        <v>2.62</v>
      </c>
      <c r="I156" s="23">
        <f t="shared" si="2"/>
        <v>64.37</v>
      </c>
      <c r="J156" s="24">
        <v>5.25</v>
      </c>
      <c r="K156" s="24">
        <v>26.410478686415068</v>
      </c>
      <c r="L156" s="25">
        <v>96.03047868641508</v>
      </c>
      <c r="M156" s="25">
        <v>15.621983120711366</v>
      </c>
      <c r="N156" s="25">
        <v>1</v>
      </c>
      <c r="O156" s="25">
        <v>0</v>
      </c>
    </row>
    <row r="157" spans="1:15" x14ac:dyDescent="0.2">
      <c r="A157" s="13">
        <v>149</v>
      </c>
      <c r="B157" s="11" t="s">
        <v>34</v>
      </c>
      <c r="C157" s="23">
        <v>10</v>
      </c>
      <c r="D157" s="23">
        <v>1005</v>
      </c>
      <c r="E157" s="23" t="s">
        <v>23</v>
      </c>
      <c r="F157" s="23">
        <v>57.14</v>
      </c>
      <c r="G157" s="23">
        <f>5.01+1.38</f>
        <v>6.39</v>
      </c>
      <c r="H157" s="23">
        <v>2.62</v>
      </c>
      <c r="I157" s="23">
        <f t="shared" si="2"/>
        <v>66.150000000000006</v>
      </c>
      <c r="J157" s="24">
        <v>5.21</v>
      </c>
      <c r="K157" s="24">
        <v>26.410478686415068</v>
      </c>
      <c r="L157" s="25">
        <v>97.770478686415075</v>
      </c>
      <c r="M157" s="25">
        <v>15.905041697549253</v>
      </c>
      <c r="N157" s="25">
        <v>1</v>
      </c>
      <c r="O157" s="25">
        <v>0</v>
      </c>
    </row>
    <row r="158" spans="1:15" x14ac:dyDescent="0.2">
      <c r="A158" s="13">
        <v>150</v>
      </c>
      <c r="B158" s="11" t="s">
        <v>34</v>
      </c>
      <c r="C158" s="23">
        <v>10</v>
      </c>
      <c r="D158" s="23">
        <v>1006</v>
      </c>
      <c r="E158" s="23" t="s">
        <v>23</v>
      </c>
      <c r="F158" s="23">
        <v>55.17</v>
      </c>
      <c r="G158" s="23">
        <f>5.15+1.42</f>
        <v>6.57</v>
      </c>
      <c r="H158" s="23">
        <v>2.62</v>
      </c>
      <c r="I158" s="23">
        <f t="shared" si="2"/>
        <v>64.36</v>
      </c>
      <c r="J158" s="24">
        <v>5.84</v>
      </c>
      <c r="K158" s="24">
        <v>26.410478686415068</v>
      </c>
      <c r="L158" s="25">
        <v>96.610478686415064</v>
      </c>
      <c r="M158" s="25">
        <v>15.716335979657327</v>
      </c>
      <c r="N158" s="25">
        <v>1</v>
      </c>
      <c r="O158" s="25">
        <v>0</v>
      </c>
    </row>
    <row r="159" spans="1:15" x14ac:dyDescent="0.2">
      <c r="A159" s="13">
        <v>151</v>
      </c>
      <c r="B159" s="11" t="s">
        <v>34</v>
      </c>
      <c r="C159" s="23">
        <v>10</v>
      </c>
      <c r="D159" s="23">
        <v>1007</v>
      </c>
      <c r="E159" s="23" t="s">
        <v>23</v>
      </c>
      <c r="F159" s="23">
        <v>57.14</v>
      </c>
      <c r="G159" s="23">
        <f>5.01+1.38</f>
        <v>6.39</v>
      </c>
      <c r="H159" s="23">
        <v>2.62</v>
      </c>
      <c r="I159" s="23">
        <f t="shared" si="2"/>
        <v>66.150000000000006</v>
      </c>
      <c r="J159" s="24">
        <v>5.68</v>
      </c>
      <c r="K159" s="24">
        <v>26.410478686415068</v>
      </c>
      <c r="L159" s="25">
        <v>98.240478686415074</v>
      </c>
      <c r="M159" s="25">
        <v>15.981500048764085</v>
      </c>
      <c r="N159" s="25">
        <v>1</v>
      </c>
      <c r="O159" s="25">
        <v>0</v>
      </c>
    </row>
    <row r="160" spans="1:15" x14ac:dyDescent="0.2">
      <c r="A160" s="13">
        <v>152</v>
      </c>
      <c r="B160" s="11" t="s">
        <v>34</v>
      </c>
      <c r="C160" s="23">
        <v>10</v>
      </c>
      <c r="D160" s="23">
        <v>1008</v>
      </c>
      <c r="E160" s="23" t="s">
        <v>23</v>
      </c>
      <c r="F160" s="23">
        <v>55.17</v>
      </c>
      <c r="G160" s="23">
        <f>5.16+1.42</f>
        <v>6.58</v>
      </c>
      <c r="H160" s="23">
        <v>2.62</v>
      </c>
      <c r="I160" s="23">
        <f t="shared" si="2"/>
        <v>64.37</v>
      </c>
      <c r="J160" s="24">
        <v>5.84</v>
      </c>
      <c r="K160" s="24">
        <v>26.410478686415068</v>
      </c>
      <c r="L160" s="25">
        <v>96.620478686415069</v>
      </c>
      <c r="M160" s="25">
        <v>15.717962753087431</v>
      </c>
      <c r="N160" s="25">
        <v>1</v>
      </c>
      <c r="O160" s="25">
        <v>0</v>
      </c>
    </row>
    <row r="161" spans="1:15" x14ac:dyDescent="0.2">
      <c r="A161" s="13">
        <v>153</v>
      </c>
      <c r="B161" s="11" t="s">
        <v>34</v>
      </c>
      <c r="C161" s="23">
        <v>10</v>
      </c>
      <c r="D161" s="23">
        <v>1009</v>
      </c>
      <c r="E161" s="23" t="s">
        <v>23</v>
      </c>
      <c r="F161" s="23">
        <v>55.12</v>
      </c>
      <c r="G161" s="23">
        <f>4.39+1.42</f>
        <v>5.81</v>
      </c>
      <c r="H161" s="23">
        <v>2.62</v>
      </c>
      <c r="I161" s="23">
        <f t="shared" si="2"/>
        <v>63.55</v>
      </c>
      <c r="J161" s="24">
        <v>5.77</v>
      </c>
      <c r="K161" s="24">
        <v>26.410478686415068</v>
      </c>
      <c r="L161" s="25">
        <v>95.730478686415069</v>
      </c>
      <c r="M161" s="25">
        <v>15.573179917808281</v>
      </c>
      <c r="N161" s="25">
        <v>1</v>
      </c>
      <c r="O161" s="25">
        <v>0</v>
      </c>
    </row>
    <row r="162" spans="1:15" x14ac:dyDescent="0.2">
      <c r="A162" s="13">
        <v>154</v>
      </c>
      <c r="B162" s="11" t="s">
        <v>34</v>
      </c>
      <c r="C162" s="23">
        <v>10</v>
      </c>
      <c r="D162" s="23">
        <v>1010</v>
      </c>
      <c r="E162" s="23" t="s">
        <v>23</v>
      </c>
      <c r="F162" s="23">
        <v>53.91</v>
      </c>
      <c r="G162" s="23">
        <f>5.15+1.38</f>
        <v>6.53</v>
      </c>
      <c r="H162" s="23">
        <v>2.62</v>
      </c>
      <c r="I162" s="23">
        <f t="shared" si="2"/>
        <v>63.059999999999995</v>
      </c>
      <c r="J162" s="24">
        <v>5.54</v>
      </c>
      <c r="K162" s="24">
        <v>26.410478686415068</v>
      </c>
      <c r="L162" s="25">
        <v>95.01047868641507</v>
      </c>
      <c r="M162" s="25">
        <v>15.456052230840879</v>
      </c>
      <c r="N162" s="25">
        <v>1</v>
      </c>
      <c r="O162" s="25">
        <v>0</v>
      </c>
    </row>
    <row r="163" spans="1:15" x14ac:dyDescent="0.2">
      <c r="A163" s="13">
        <v>155</v>
      </c>
      <c r="B163" s="11" t="s">
        <v>34</v>
      </c>
      <c r="C163" s="23">
        <v>10</v>
      </c>
      <c r="D163" s="23">
        <v>1011</v>
      </c>
      <c r="E163" s="23" t="s">
        <v>23</v>
      </c>
      <c r="F163" s="23">
        <v>55.12</v>
      </c>
      <c r="G163" s="23">
        <f>4.39+1.42</f>
        <v>5.81</v>
      </c>
      <c r="H163" s="23">
        <v>2.62</v>
      </c>
      <c r="I163" s="23">
        <f t="shared" si="2"/>
        <v>63.55</v>
      </c>
      <c r="J163" s="24">
        <v>5.77</v>
      </c>
      <c r="K163" s="24">
        <v>26.410478686415068</v>
      </c>
      <c r="L163" s="25">
        <v>95.730478686415069</v>
      </c>
      <c r="M163" s="25">
        <v>15.573179917808281</v>
      </c>
      <c r="N163" s="25">
        <v>1</v>
      </c>
      <c r="O163" s="25">
        <v>0</v>
      </c>
    </row>
    <row r="164" spans="1:15" x14ac:dyDescent="0.2">
      <c r="A164" s="13">
        <v>156</v>
      </c>
      <c r="B164" s="11" t="s">
        <v>34</v>
      </c>
      <c r="C164" s="23">
        <v>10</v>
      </c>
      <c r="D164" s="23">
        <v>1012</v>
      </c>
      <c r="E164" s="23" t="s">
        <v>23</v>
      </c>
      <c r="F164" s="23">
        <v>57.16</v>
      </c>
      <c r="G164" s="23">
        <f>4.18+1.37</f>
        <v>5.55</v>
      </c>
      <c r="H164" s="23">
        <v>2.62</v>
      </c>
      <c r="I164" s="23">
        <f t="shared" si="2"/>
        <v>65.33</v>
      </c>
      <c r="J164" s="24">
        <v>5.18</v>
      </c>
      <c r="K164" s="24">
        <v>26.410478686415068</v>
      </c>
      <c r="L164" s="25">
        <v>96.920478686415066</v>
      </c>
      <c r="M164" s="25">
        <v>15.766765955990513</v>
      </c>
      <c r="N164" s="25">
        <v>1</v>
      </c>
      <c r="O164" s="25">
        <v>0</v>
      </c>
    </row>
    <row r="165" spans="1:15" x14ac:dyDescent="0.2">
      <c r="A165" s="13">
        <v>157</v>
      </c>
      <c r="B165" s="11" t="s">
        <v>34</v>
      </c>
      <c r="C165" s="23">
        <v>10</v>
      </c>
      <c r="D165" s="23">
        <v>1013</v>
      </c>
      <c r="E165" s="23" t="s">
        <v>23</v>
      </c>
      <c r="F165" s="23">
        <v>55.12</v>
      </c>
      <c r="G165" s="23">
        <f>4.39+1.42</f>
        <v>5.81</v>
      </c>
      <c r="H165" s="23">
        <v>2.62</v>
      </c>
      <c r="I165" s="23">
        <f t="shared" si="2"/>
        <v>63.55</v>
      </c>
      <c r="J165" s="24">
        <v>5.21</v>
      </c>
      <c r="K165" s="24">
        <v>26.410478686415068</v>
      </c>
      <c r="L165" s="25">
        <v>95.170478686415066</v>
      </c>
      <c r="M165" s="25">
        <v>15.482080605722523</v>
      </c>
      <c r="N165" s="25">
        <v>1</v>
      </c>
      <c r="O165" s="25">
        <v>0</v>
      </c>
    </row>
    <row r="166" spans="1:15" x14ac:dyDescent="0.2">
      <c r="A166" s="13">
        <v>158</v>
      </c>
      <c r="B166" s="11" t="s">
        <v>34</v>
      </c>
      <c r="C166" s="23">
        <v>10</v>
      </c>
      <c r="D166" s="23">
        <v>1014</v>
      </c>
      <c r="E166" s="23" t="s">
        <v>23</v>
      </c>
      <c r="F166" s="23">
        <v>53.9</v>
      </c>
      <c r="G166" s="23">
        <f>5.15+1.38</f>
        <v>6.53</v>
      </c>
      <c r="H166" s="23">
        <v>2.62</v>
      </c>
      <c r="I166" s="23">
        <f t="shared" si="2"/>
        <v>63.05</v>
      </c>
      <c r="J166" s="24">
        <v>5.22</v>
      </c>
      <c r="K166" s="24">
        <v>26.410478686415068</v>
      </c>
      <c r="L166" s="25">
        <v>94.680478686415057</v>
      </c>
      <c r="M166" s="25">
        <v>15.402368707647485</v>
      </c>
      <c r="N166" s="25">
        <v>1</v>
      </c>
      <c r="O166" s="25">
        <v>0</v>
      </c>
    </row>
    <row r="167" spans="1:15" x14ac:dyDescent="0.2">
      <c r="A167" s="13">
        <v>159</v>
      </c>
      <c r="B167" s="11" t="s">
        <v>34</v>
      </c>
      <c r="C167" s="23">
        <v>10</v>
      </c>
      <c r="D167" s="23">
        <v>1015</v>
      </c>
      <c r="E167" s="23" t="s">
        <v>23</v>
      </c>
      <c r="F167" s="23">
        <v>55.12</v>
      </c>
      <c r="G167" s="23">
        <f>4.39+1.42</f>
        <v>5.81</v>
      </c>
      <c r="H167" s="23">
        <v>2.62</v>
      </c>
      <c r="I167" s="23">
        <f t="shared" si="2"/>
        <v>63.55</v>
      </c>
      <c r="J167" s="24">
        <v>5.76</v>
      </c>
      <c r="K167" s="24">
        <v>26.410478686415068</v>
      </c>
      <c r="L167" s="25">
        <v>95.720478686415063</v>
      </c>
      <c r="M167" s="25">
        <v>15.571553144378177</v>
      </c>
      <c r="N167" s="25">
        <v>1</v>
      </c>
      <c r="O167" s="25">
        <v>0</v>
      </c>
    </row>
    <row r="168" spans="1:15" x14ac:dyDescent="0.2">
      <c r="A168" s="13">
        <v>160</v>
      </c>
      <c r="B168" s="11" t="s">
        <v>34</v>
      </c>
      <c r="C168" s="23">
        <v>10</v>
      </c>
      <c r="D168" s="23">
        <v>1016</v>
      </c>
      <c r="E168" s="23" t="s">
        <v>23</v>
      </c>
      <c r="F168" s="23">
        <v>57.16</v>
      </c>
      <c r="G168" s="23">
        <f>4.18+1.38</f>
        <v>5.56</v>
      </c>
      <c r="H168" s="23">
        <v>2.62</v>
      </c>
      <c r="I168" s="23">
        <f t="shared" si="2"/>
        <v>65.34</v>
      </c>
      <c r="J168" s="24">
        <v>5.64</v>
      </c>
      <c r="K168" s="24">
        <v>26.410478686415068</v>
      </c>
      <c r="L168" s="25">
        <v>97.390478686415065</v>
      </c>
      <c r="M168" s="25">
        <v>15.843224307205345</v>
      </c>
      <c r="N168" s="25">
        <v>1</v>
      </c>
      <c r="O168" s="25">
        <v>0</v>
      </c>
    </row>
    <row r="169" spans="1:15" x14ac:dyDescent="0.2">
      <c r="A169" s="13">
        <v>161</v>
      </c>
      <c r="B169" s="11" t="s">
        <v>34</v>
      </c>
      <c r="C169" s="23">
        <v>11</v>
      </c>
      <c r="D169" s="23">
        <v>1101</v>
      </c>
      <c r="E169" s="23" t="s">
        <v>23</v>
      </c>
      <c r="F169" s="23">
        <v>57.14</v>
      </c>
      <c r="G169" s="23">
        <f>5.01+1.38</f>
        <v>6.39</v>
      </c>
      <c r="H169" s="23">
        <v>2.62</v>
      </c>
      <c r="I169" s="23">
        <f t="shared" si="2"/>
        <v>66.150000000000006</v>
      </c>
      <c r="J169" s="24">
        <v>5.69</v>
      </c>
      <c r="K169" s="24">
        <v>26.410478686415068</v>
      </c>
      <c r="L169" s="25">
        <v>98.250478686415079</v>
      </c>
      <c r="M169" s="25">
        <v>15.983126822194189</v>
      </c>
      <c r="N169" s="25">
        <v>1</v>
      </c>
      <c r="O169" s="25">
        <v>0</v>
      </c>
    </row>
    <row r="170" spans="1:15" x14ac:dyDescent="0.2">
      <c r="A170" s="13">
        <v>162</v>
      </c>
      <c r="B170" s="11" t="s">
        <v>34</v>
      </c>
      <c r="C170" s="23">
        <v>11</v>
      </c>
      <c r="D170" s="23">
        <v>1102</v>
      </c>
      <c r="E170" s="23" t="s">
        <v>23</v>
      </c>
      <c r="F170" s="23">
        <v>55.17</v>
      </c>
      <c r="G170" s="23">
        <f>5.15+1.42</f>
        <v>6.57</v>
      </c>
      <c r="H170" s="23">
        <v>2.62</v>
      </c>
      <c r="I170" s="23">
        <f t="shared" si="2"/>
        <v>64.36</v>
      </c>
      <c r="J170" s="24">
        <v>5.84</v>
      </c>
      <c r="K170" s="24">
        <v>26.410478686415068</v>
      </c>
      <c r="L170" s="25">
        <v>96.610478686415064</v>
      </c>
      <c r="M170" s="25">
        <v>15.716335979657327</v>
      </c>
      <c r="N170" s="25">
        <v>1</v>
      </c>
      <c r="O170" s="25">
        <v>0</v>
      </c>
    </row>
    <row r="171" spans="1:15" x14ac:dyDescent="0.2">
      <c r="A171" s="13">
        <v>163</v>
      </c>
      <c r="B171" s="11" t="s">
        <v>34</v>
      </c>
      <c r="C171" s="23">
        <v>11</v>
      </c>
      <c r="D171" s="23">
        <v>1103</v>
      </c>
      <c r="E171" s="23" t="s">
        <v>23</v>
      </c>
      <c r="F171" s="23">
        <v>57.14</v>
      </c>
      <c r="G171" s="23">
        <f>5.01+1.38</f>
        <v>6.39</v>
      </c>
      <c r="H171" s="23">
        <v>2.62</v>
      </c>
      <c r="I171" s="23">
        <f t="shared" si="2"/>
        <v>66.150000000000006</v>
      </c>
      <c r="J171" s="24">
        <v>5.69</v>
      </c>
      <c r="K171" s="24">
        <v>26.410478686415068</v>
      </c>
      <c r="L171" s="25">
        <v>98.250478686415079</v>
      </c>
      <c r="M171" s="25">
        <v>15.983126822194189</v>
      </c>
      <c r="N171" s="25">
        <v>1</v>
      </c>
      <c r="O171" s="25">
        <v>0</v>
      </c>
    </row>
    <row r="172" spans="1:15" x14ac:dyDescent="0.2">
      <c r="A172" s="13">
        <v>164</v>
      </c>
      <c r="B172" s="11" t="s">
        <v>34</v>
      </c>
      <c r="C172" s="23">
        <v>11</v>
      </c>
      <c r="D172" s="23">
        <v>1104</v>
      </c>
      <c r="E172" s="23" t="s">
        <v>23</v>
      </c>
      <c r="F172" s="23">
        <v>55.17</v>
      </c>
      <c r="G172" s="23">
        <f>5.16+1.42</f>
        <v>6.58</v>
      </c>
      <c r="H172" s="23">
        <v>2.62</v>
      </c>
      <c r="I172" s="23">
        <f t="shared" si="2"/>
        <v>64.37</v>
      </c>
      <c r="J172" s="24">
        <v>5.25</v>
      </c>
      <c r="K172" s="24">
        <v>26.410478686415068</v>
      </c>
      <c r="L172" s="25">
        <v>96.03047868641508</v>
      </c>
      <c r="M172" s="25">
        <v>15.621983120711366</v>
      </c>
      <c r="N172" s="25">
        <v>1</v>
      </c>
      <c r="O172" s="25">
        <v>0</v>
      </c>
    </row>
    <row r="173" spans="1:15" x14ac:dyDescent="0.2">
      <c r="A173" s="13">
        <v>165</v>
      </c>
      <c r="B173" s="11" t="s">
        <v>34</v>
      </c>
      <c r="C173" s="23">
        <v>11</v>
      </c>
      <c r="D173" s="23">
        <v>1105</v>
      </c>
      <c r="E173" s="23" t="s">
        <v>23</v>
      </c>
      <c r="F173" s="23">
        <v>57.14</v>
      </c>
      <c r="G173" s="23">
        <f>5.01+1.38</f>
        <v>6.39</v>
      </c>
      <c r="H173" s="23">
        <v>2.62</v>
      </c>
      <c r="I173" s="23">
        <f t="shared" si="2"/>
        <v>66.150000000000006</v>
      </c>
      <c r="J173" s="24">
        <v>5.21</v>
      </c>
      <c r="K173" s="24">
        <v>26.410478686415068</v>
      </c>
      <c r="L173" s="25">
        <v>97.770478686415075</v>
      </c>
      <c r="M173" s="25">
        <v>15.905041697549253</v>
      </c>
      <c r="N173" s="25">
        <v>1</v>
      </c>
      <c r="O173" s="25">
        <v>0</v>
      </c>
    </row>
    <row r="174" spans="1:15" x14ac:dyDescent="0.2">
      <c r="A174" s="13">
        <v>166</v>
      </c>
      <c r="B174" s="11" t="s">
        <v>34</v>
      </c>
      <c r="C174" s="23">
        <v>11</v>
      </c>
      <c r="D174" s="23">
        <v>1106</v>
      </c>
      <c r="E174" s="23" t="s">
        <v>23</v>
      </c>
      <c r="F174" s="23">
        <v>55.17</v>
      </c>
      <c r="G174" s="23">
        <f>5.15+1.42</f>
        <v>6.57</v>
      </c>
      <c r="H174" s="23">
        <v>2.62</v>
      </c>
      <c r="I174" s="23">
        <f t="shared" si="2"/>
        <v>64.36</v>
      </c>
      <c r="J174" s="24">
        <v>5.84</v>
      </c>
      <c r="K174" s="24">
        <v>26.410478686415068</v>
      </c>
      <c r="L174" s="25">
        <v>96.610478686415064</v>
      </c>
      <c r="M174" s="25">
        <v>15.716335979657327</v>
      </c>
      <c r="N174" s="25">
        <v>1</v>
      </c>
      <c r="O174" s="25">
        <v>0</v>
      </c>
    </row>
    <row r="175" spans="1:15" x14ac:dyDescent="0.2">
      <c r="A175" s="13">
        <v>167</v>
      </c>
      <c r="B175" s="11" t="s">
        <v>34</v>
      </c>
      <c r="C175" s="23">
        <v>11</v>
      </c>
      <c r="D175" s="23">
        <v>1107</v>
      </c>
      <c r="E175" s="23" t="s">
        <v>23</v>
      </c>
      <c r="F175" s="23">
        <v>57.14</v>
      </c>
      <c r="G175" s="23">
        <f>5.01+1.38</f>
        <v>6.39</v>
      </c>
      <c r="H175" s="23">
        <v>2.62</v>
      </c>
      <c r="I175" s="23">
        <f t="shared" si="2"/>
        <v>66.150000000000006</v>
      </c>
      <c r="J175" s="24">
        <v>5.68</v>
      </c>
      <c r="K175" s="24">
        <v>26.410478686415068</v>
      </c>
      <c r="L175" s="25">
        <v>98.240478686415074</v>
      </c>
      <c r="M175" s="25">
        <v>15.981500048764085</v>
      </c>
      <c r="N175" s="25">
        <v>1</v>
      </c>
      <c r="O175" s="25">
        <v>0</v>
      </c>
    </row>
    <row r="176" spans="1:15" x14ac:dyDescent="0.2">
      <c r="A176" s="13">
        <v>168</v>
      </c>
      <c r="B176" s="11" t="s">
        <v>34</v>
      </c>
      <c r="C176" s="23">
        <v>11</v>
      </c>
      <c r="D176" s="23">
        <v>1108</v>
      </c>
      <c r="E176" s="23" t="s">
        <v>23</v>
      </c>
      <c r="F176" s="23">
        <v>55.17</v>
      </c>
      <c r="G176" s="23">
        <f>5.16+1.42</f>
        <v>6.58</v>
      </c>
      <c r="H176" s="23">
        <v>2.62</v>
      </c>
      <c r="I176" s="23">
        <f t="shared" si="2"/>
        <v>64.37</v>
      </c>
      <c r="J176" s="24">
        <v>5.84</v>
      </c>
      <c r="K176" s="24">
        <v>26.410478686415068</v>
      </c>
      <c r="L176" s="25">
        <v>96.620478686415069</v>
      </c>
      <c r="M176" s="25">
        <v>15.717962753087431</v>
      </c>
      <c r="N176" s="25">
        <v>1</v>
      </c>
      <c r="O176" s="25">
        <v>0</v>
      </c>
    </row>
    <row r="177" spans="1:15" x14ac:dyDescent="0.2">
      <c r="A177" s="13">
        <v>169</v>
      </c>
      <c r="B177" s="11" t="s">
        <v>34</v>
      </c>
      <c r="C177" s="23">
        <v>11</v>
      </c>
      <c r="D177" s="23">
        <v>1109</v>
      </c>
      <c r="E177" s="23" t="s">
        <v>23</v>
      </c>
      <c r="F177" s="23">
        <v>55.12</v>
      </c>
      <c r="G177" s="23">
        <f>4.39+1.42</f>
        <v>5.81</v>
      </c>
      <c r="H177" s="23">
        <v>2.62</v>
      </c>
      <c r="I177" s="23">
        <f t="shared" si="2"/>
        <v>63.55</v>
      </c>
      <c r="J177" s="24">
        <v>5.77</v>
      </c>
      <c r="K177" s="24">
        <v>26.410478686415068</v>
      </c>
      <c r="L177" s="25">
        <v>95.730478686415069</v>
      </c>
      <c r="M177" s="25">
        <v>15.573179917808281</v>
      </c>
      <c r="N177" s="25">
        <v>1</v>
      </c>
      <c r="O177" s="25">
        <v>0</v>
      </c>
    </row>
    <row r="178" spans="1:15" x14ac:dyDescent="0.2">
      <c r="A178" s="13">
        <v>170</v>
      </c>
      <c r="B178" s="11" t="s">
        <v>34</v>
      </c>
      <c r="C178" s="23">
        <v>11</v>
      </c>
      <c r="D178" s="23">
        <v>1110</v>
      </c>
      <c r="E178" s="23" t="s">
        <v>23</v>
      </c>
      <c r="F178" s="23">
        <v>53.91</v>
      </c>
      <c r="G178" s="23">
        <f>5.15+1.38</f>
        <v>6.53</v>
      </c>
      <c r="H178" s="23">
        <v>2.62</v>
      </c>
      <c r="I178" s="23">
        <f t="shared" si="2"/>
        <v>63.059999999999995</v>
      </c>
      <c r="J178" s="24">
        <v>5.54</v>
      </c>
      <c r="K178" s="24">
        <v>26.410478686415068</v>
      </c>
      <c r="L178" s="25">
        <v>95.01047868641507</v>
      </c>
      <c r="M178" s="25">
        <v>15.456052230840879</v>
      </c>
      <c r="N178" s="25">
        <v>1</v>
      </c>
      <c r="O178" s="25">
        <v>0</v>
      </c>
    </row>
    <row r="179" spans="1:15" x14ac:dyDescent="0.2">
      <c r="A179" s="13">
        <v>171</v>
      </c>
      <c r="B179" s="11" t="s">
        <v>34</v>
      </c>
      <c r="C179" s="23">
        <v>11</v>
      </c>
      <c r="D179" s="23">
        <v>1111</v>
      </c>
      <c r="E179" s="23" t="s">
        <v>23</v>
      </c>
      <c r="F179" s="23">
        <v>55.12</v>
      </c>
      <c r="G179" s="23">
        <f>4.39+1.42</f>
        <v>5.81</v>
      </c>
      <c r="H179" s="23">
        <v>2.62</v>
      </c>
      <c r="I179" s="23">
        <f t="shared" si="2"/>
        <v>63.55</v>
      </c>
      <c r="J179" s="24">
        <v>5.77</v>
      </c>
      <c r="K179" s="24">
        <v>26.410478686415068</v>
      </c>
      <c r="L179" s="25">
        <v>95.730478686415069</v>
      </c>
      <c r="M179" s="25">
        <v>15.573179917808281</v>
      </c>
      <c r="N179" s="25">
        <v>1</v>
      </c>
      <c r="O179" s="25">
        <v>0</v>
      </c>
    </row>
    <row r="180" spans="1:15" x14ac:dyDescent="0.2">
      <c r="A180" s="13">
        <v>172</v>
      </c>
      <c r="B180" s="11" t="s">
        <v>34</v>
      </c>
      <c r="C180" s="23">
        <v>11</v>
      </c>
      <c r="D180" s="23">
        <v>1112</v>
      </c>
      <c r="E180" s="23" t="s">
        <v>23</v>
      </c>
      <c r="F180" s="23">
        <v>57.16</v>
      </c>
      <c r="G180" s="23">
        <f>4.18+1.37</f>
        <v>5.55</v>
      </c>
      <c r="H180" s="23">
        <v>2.62</v>
      </c>
      <c r="I180" s="23">
        <f t="shared" si="2"/>
        <v>65.33</v>
      </c>
      <c r="J180" s="24">
        <v>5.18</v>
      </c>
      <c r="K180" s="24">
        <v>26.410478686415068</v>
      </c>
      <c r="L180" s="25">
        <v>96.920478686415066</v>
      </c>
      <c r="M180" s="25">
        <v>15.766765955990513</v>
      </c>
      <c r="N180" s="25">
        <v>1</v>
      </c>
      <c r="O180" s="25">
        <v>0</v>
      </c>
    </row>
    <row r="181" spans="1:15" x14ac:dyDescent="0.2">
      <c r="A181" s="13">
        <v>173</v>
      </c>
      <c r="B181" s="11" t="s">
        <v>34</v>
      </c>
      <c r="C181" s="23">
        <v>11</v>
      </c>
      <c r="D181" s="23">
        <v>1113</v>
      </c>
      <c r="E181" s="23" t="s">
        <v>23</v>
      </c>
      <c r="F181" s="23">
        <v>55.12</v>
      </c>
      <c r="G181" s="23">
        <f>4.39+1.42</f>
        <v>5.81</v>
      </c>
      <c r="H181" s="23">
        <v>2.62</v>
      </c>
      <c r="I181" s="23">
        <f t="shared" si="2"/>
        <v>63.55</v>
      </c>
      <c r="J181" s="24">
        <v>5.21</v>
      </c>
      <c r="K181" s="24">
        <v>26.410478686415068</v>
      </c>
      <c r="L181" s="25">
        <v>95.170478686415066</v>
      </c>
      <c r="M181" s="25">
        <v>15.482080605722523</v>
      </c>
      <c r="N181" s="25">
        <v>1</v>
      </c>
      <c r="O181" s="25">
        <v>0</v>
      </c>
    </row>
    <row r="182" spans="1:15" x14ac:dyDescent="0.2">
      <c r="A182" s="13">
        <v>174</v>
      </c>
      <c r="B182" s="11" t="s">
        <v>34</v>
      </c>
      <c r="C182" s="23">
        <v>11</v>
      </c>
      <c r="D182" s="23">
        <v>1114</v>
      </c>
      <c r="E182" s="23" t="s">
        <v>23</v>
      </c>
      <c r="F182" s="23">
        <v>53.9</v>
      </c>
      <c r="G182" s="23">
        <f>5.15+1.38</f>
        <v>6.53</v>
      </c>
      <c r="H182" s="23">
        <v>2.62</v>
      </c>
      <c r="I182" s="23">
        <f t="shared" si="2"/>
        <v>63.05</v>
      </c>
      <c r="J182" s="24">
        <v>5.22</v>
      </c>
      <c r="K182" s="24">
        <v>26.410478686415068</v>
      </c>
      <c r="L182" s="25">
        <v>94.680478686415057</v>
      </c>
      <c r="M182" s="25">
        <v>15.402368707647485</v>
      </c>
      <c r="N182" s="25">
        <v>1</v>
      </c>
      <c r="O182" s="25">
        <v>0</v>
      </c>
    </row>
    <row r="183" spans="1:15" x14ac:dyDescent="0.2">
      <c r="A183" s="13">
        <v>175</v>
      </c>
      <c r="B183" s="11" t="s">
        <v>34</v>
      </c>
      <c r="C183" s="23">
        <v>11</v>
      </c>
      <c r="D183" s="23">
        <v>1115</v>
      </c>
      <c r="E183" s="23" t="s">
        <v>23</v>
      </c>
      <c r="F183" s="23">
        <v>55.12</v>
      </c>
      <c r="G183" s="23">
        <f>4.39+1.42</f>
        <v>5.81</v>
      </c>
      <c r="H183" s="23">
        <v>2.62</v>
      </c>
      <c r="I183" s="23">
        <f t="shared" si="2"/>
        <v>63.55</v>
      </c>
      <c r="J183" s="24">
        <v>5.76</v>
      </c>
      <c r="K183" s="24">
        <v>26.410478686415068</v>
      </c>
      <c r="L183" s="25">
        <v>95.720478686415063</v>
      </c>
      <c r="M183" s="25">
        <v>15.571553144378177</v>
      </c>
      <c r="N183" s="25">
        <v>1</v>
      </c>
      <c r="O183" s="25">
        <v>0</v>
      </c>
    </row>
    <row r="184" spans="1:15" x14ac:dyDescent="0.2">
      <c r="A184" s="13">
        <v>176</v>
      </c>
      <c r="B184" s="11" t="s">
        <v>34</v>
      </c>
      <c r="C184" s="23">
        <v>11</v>
      </c>
      <c r="D184" s="23">
        <v>1116</v>
      </c>
      <c r="E184" s="23" t="s">
        <v>23</v>
      </c>
      <c r="F184" s="23">
        <v>57.16</v>
      </c>
      <c r="G184" s="23">
        <f>4.18+1.38</f>
        <v>5.56</v>
      </c>
      <c r="H184" s="23">
        <v>2.62</v>
      </c>
      <c r="I184" s="23">
        <f t="shared" si="2"/>
        <v>65.34</v>
      </c>
      <c r="J184" s="24">
        <v>5.64</v>
      </c>
      <c r="K184" s="24">
        <v>26.410478686415068</v>
      </c>
      <c r="L184" s="25">
        <v>97.390478686415065</v>
      </c>
      <c r="M184" s="25">
        <v>15.843224307205345</v>
      </c>
      <c r="N184" s="25">
        <v>1</v>
      </c>
      <c r="O184" s="25">
        <v>0</v>
      </c>
    </row>
    <row r="185" spans="1:15" x14ac:dyDescent="0.2">
      <c r="A185" s="13">
        <v>177</v>
      </c>
      <c r="B185" s="11" t="s">
        <v>34</v>
      </c>
      <c r="C185" s="23">
        <v>12</v>
      </c>
      <c r="D185" s="23">
        <v>1201</v>
      </c>
      <c r="E185" s="23" t="s">
        <v>23</v>
      </c>
      <c r="F185" s="23">
        <v>57.14</v>
      </c>
      <c r="G185" s="23">
        <f>5.01+1.38</f>
        <v>6.39</v>
      </c>
      <c r="H185" s="23">
        <v>2.62</v>
      </c>
      <c r="I185" s="23">
        <f t="shared" si="2"/>
        <v>66.150000000000006</v>
      </c>
      <c r="J185" s="24">
        <v>5.69</v>
      </c>
      <c r="K185" s="24">
        <v>26.410478686415068</v>
      </c>
      <c r="L185" s="25">
        <v>98.250478686415079</v>
      </c>
      <c r="M185" s="25">
        <v>15.983126822194189</v>
      </c>
      <c r="N185" s="25">
        <v>1</v>
      </c>
      <c r="O185" s="25">
        <v>0</v>
      </c>
    </row>
    <row r="186" spans="1:15" x14ac:dyDescent="0.2">
      <c r="A186" s="13">
        <v>178</v>
      </c>
      <c r="B186" s="11" t="s">
        <v>34</v>
      </c>
      <c r="C186" s="23">
        <v>12</v>
      </c>
      <c r="D186" s="23">
        <v>1202</v>
      </c>
      <c r="E186" s="23" t="s">
        <v>23</v>
      </c>
      <c r="F186" s="23">
        <v>55.17</v>
      </c>
      <c r="G186" s="23">
        <f>5.15+1.42</f>
        <v>6.57</v>
      </c>
      <c r="H186" s="23">
        <v>2.62</v>
      </c>
      <c r="I186" s="23">
        <f t="shared" si="2"/>
        <v>64.36</v>
      </c>
      <c r="J186" s="24">
        <v>5.84</v>
      </c>
      <c r="K186" s="24">
        <v>26.410478686415068</v>
      </c>
      <c r="L186" s="25">
        <v>96.610478686415064</v>
      </c>
      <c r="M186" s="25">
        <v>15.716335979657327</v>
      </c>
      <c r="N186" s="25">
        <v>1</v>
      </c>
      <c r="O186" s="25">
        <v>0</v>
      </c>
    </row>
    <row r="187" spans="1:15" x14ac:dyDescent="0.2">
      <c r="A187" s="13">
        <v>179</v>
      </c>
      <c r="B187" s="11" t="s">
        <v>34</v>
      </c>
      <c r="C187" s="23">
        <v>12</v>
      </c>
      <c r="D187" s="23">
        <v>1203</v>
      </c>
      <c r="E187" s="23" t="s">
        <v>23</v>
      </c>
      <c r="F187" s="23">
        <v>57.14</v>
      </c>
      <c r="G187" s="23">
        <f>5.01+1.38</f>
        <v>6.39</v>
      </c>
      <c r="H187" s="23">
        <v>2.62</v>
      </c>
      <c r="I187" s="23">
        <f t="shared" si="2"/>
        <v>66.150000000000006</v>
      </c>
      <c r="J187" s="24">
        <v>5.69</v>
      </c>
      <c r="K187" s="24">
        <v>26.410478686415068</v>
      </c>
      <c r="L187" s="25">
        <v>98.250478686415079</v>
      </c>
      <c r="M187" s="25">
        <v>15.983126822194189</v>
      </c>
      <c r="N187" s="25">
        <v>1</v>
      </c>
      <c r="O187" s="25">
        <v>0</v>
      </c>
    </row>
    <row r="188" spans="1:15" x14ac:dyDescent="0.2">
      <c r="A188" s="13">
        <v>180</v>
      </c>
      <c r="B188" s="11" t="s">
        <v>34</v>
      </c>
      <c r="C188" s="23">
        <v>12</v>
      </c>
      <c r="D188" s="23">
        <v>1204</v>
      </c>
      <c r="E188" s="23" t="s">
        <v>23</v>
      </c>
      <c r="F188" s="23">
        <v>55.17</v>
      </c>
      <c r="G188" s="23">
        <f>5.16+1.42</f>
        <v>6.58</v>
      </c>
      <c r="H188" s="23">
        <v>2.62</v>
      </c>
      <c r="I188" s="23">
        <f t="shared" si="2"/>
        <v>64.37</v>
      </c>
      <c r="J188" s="24">
        <v>5.25</v>
      </c>
      <c r="K188" s="24">
        <v>26.410478686415068</v>
      </c>
      <c r="L188" s="25">
        <v>96.03047868641508</v>
      </c>
      <c r="M188" s="25">
        <v>15.621983120711366</v>
      </c>
      <c r="N188" s="25">
        <v>1</v>
      </c>
      <c r="O188" s="25">
        <v>0</v>
      </c>
    </row>
    <row r="189" spans="1:15" x14ac:dyDescent="0.2">
      <c r="A189" s="13">
        <v>181</v>
      </c>
      <c r="B189" s="11" t="s">
        <v>34</v>
      </c>
      <c r="C189" s="23">
        <v>12</v>
      </c>
      <c r="D189" s="23">
        <v>1205</v>
      </c>
      <c r="E189" s="23" t="s">
        <v>23</v>
      </c>
      <c r="F189" s="23">
        <v>57.14</v>
      </c>
      <c r="G189" s="23">
        <f>5.01+1.38</f>
        <v>6.39</v>
      </c>
      <c r="H189" s="23">
        <v>2.62</v>
      </c>
      <c r="I189" s="23">
        <f t="shared" si="2"/>
        <v>66.150000000000006</v>
      </c>
      <c r="J189" s="24">
        <v>5.21</v>
      </c>
      <c r="K189" s="24">
        <v>26.410478686415068</v>
      </c>
      <c r="L189" s="25">
        <v>97.770478686415075</v>
      </c>
      <c r="M189" s="25">
        <v>15.905041697549253</v>
      </c>
      <c r="N189" s="25">
        <v>1</v>
      </c>
      <c r="O189" s="25">
        <v>0</v>
      </c>
    </row>
    <row r="190" spans="1:15" x14ac:dyDescent="0.2">
      <c r="A190" s="13">
        <v>182</v>
      </c>
      <c r="B190" s="11" t="s">
        <v>34</v>
      </c>
      <c r="C190" s="23">
        <v>12</v>
      </c>
      <c r="D190" s="23">
        <v>1206</v>
      </c>
      <c r="E190" s="23" t="s">
        <v>23</v>
      </c>
      <c r="F190" s="23">
        <v>55.17</v>
      </c>
      <c r="G190" s="23">
        <f>5.15+1.42</f>
        <v>6.57</v>
      </c>
      <c r="H190" s="23">
        <v>2.62</v>
      </c>
      <c r="I190" s="23">
        <f t="shared" si="2"/>
        <v>64.36</v>
      </c>
      <c r="J190" s="24">
        <v>5.84</v>
      </c>
      <c r="K190" s="24">
        <v>26.410478686415068</v>
      </c>
      <c r="L190" s="25">
        <v>96.610478686415064</v>
      </c>
      <c r="M190" s="25">
        <v>15.716335979657327</v>
      </c>
      <c r="N190" s="25">
        <v>1</v>
      </c>
      <c r="O190" s="25">
        <v>0</v>
      </c>
    </row>
    <row r="191" spans="1:15" x14ac:dyDescent="0.2">
      <c r="A191" s="13">
        <v>183</v>
      </c>
      <c r="B191" s="11" t="s">
        <v>34</v>
      </c>
      <c r="C191" s="23">
        <v>12</v>
      </c>
      <c r="D191" s="23">
        <v>1207</v>
      </c>
      <c r="E191" s="23" t="s">
        <v>23</v>
      </c>
      <c r="F191" s="23">
        <v>57.14</v>
      </c>
      <c r="G191" s="23">
        <f>5.01+1.38</f>
        <v>6.39</v>
      </c>
      <c r="H191" s="23">
        <v>2.62</v>
      </c>
      <c r="I191" s="23">
        <f t="shared" si="2"/>
        <v>66.150000000000006</v>
      </c>
      <c r="J191" s="24">
        <v>5.68</v>
      </c>
      <c r="K191" s="24">
        <v>26.410478686415068</v>
      </c>
      <c r="L191" s="25">
        <v>98.240478686415074</v>
      </c>
      <c r="M191" s="25">
        <v>15.981500048764085</v>
      </c>
      <c r="N191" s="25">
        <v>1</v>
      </c>
      <c r="O191" s="25">
        <v>0</v>
      </c>
    </row>
    <row r="192" spans="1:15" x14ac:dyDescent="0.2">
      <c r="A192" s="13">
        <v>184</v>
      </c>
      <c r="B192" s="11" t="s">
        <v>34</v>
      </c>
      <c r="C192" s="23">
        <v>12</v>
      </c>
      <c r="D192" s="23">
        <v>1208</v>
      </c>
      <c r="E192" s="23" t="s">
        <v>23</v>
      </c>
      <c r="F192" s="23">
        <v>55.17</v>
      </c>
      <c r="G192" s="23">
        <f>5.16+1.42</f>
        <v>6.58</v>
      </c>
      <c r="H192" s="23">
        <v>2.62</v>
      </c>
      <c r="I192" s="23">
        <f t="shared" si="2"/>
        <v>64.37</v>
      </c>
      <c r="J192" s="24">
        <v>5.84</v>
      </c>
      <c r="K192" s="24">
        <v>26.410478686415068</v>
      </c>
      <c r="L192" s="25">
        <v>96.620478686415069</v>
      </c>
      <c r="M192" s="25">
        <v>15.717962753087431</v>
      </c>
      <c r="N192" s="25">
        <v>1</v>
      </c>
      <c r="O192" s="25">
        <v>0</v>
      </c>
    </row>
    <row r="193" spans="1:15" x14ac:dyDescent="0.2">
      <c r="A193" s="13">
        <v>185</v>
      </c>
      <c r="B193" s="11" t="s">
        <v>34</v>
      </c>
      <c r="C193" s="23">
        <v>12</v>
      </c>
      <c r="D193" s="23">
        <v>1209</v>
      </c>
      <c r="E193" s="23" t="s">
        <v>23</v>
      </c>
      <c r="F193" s="23">
        <v>55.12</v>
      </c>
      <c r="G193" s="23">
        <f>4.39+1.42</f>
        <v>5.81</v>
      </c>
      <c r="H193" s="23">
        <v>2.62</v>
      </c>
      <c r="I193" s="23">
        <f t="shared" si="2"/>
        <v>63.55</v>
      </c>
      <c r="J193" s="24">
        <v>5.77</v>
      </c>
      <c r="K193" s="24">
        <v>26.410478686415068</v>
      </c>
      <c r="L193" s="25">
        <v>95.730478686415069</v>
      </c>
      <c r="M193" s="25">
        <v>15.573179917808281</v>
      </c>
      <c r="N193" s="25">
        <v>1</v>
      </c>
      <c r="O193" s="25">
        <v>0</v>
      </c>
    </row>
    <row r="194" spans="1:15" x14ac:dyDescent="0.2">
      <c r="A194" s="13">
        <v>186</v>
      </c>
      <c r="B194" s="11" t="s">
        <v>34</v>
      </c>
      <c r="C194" s="23">
        <v>12</v>
      </c>
      <c r="D194" s="23">
        <v>1210</v>
      </c>
      <c r="E194" s="23" t="s">
        <v>23</v>
      </c>
      <c r="F194" s="23">
        <v>53.91</v>
      </c>
      <c r="G194" s="23">
        <f>5.15+1.38</f>
        <v>6.53</v>
      </c>
      <c r="H194" s="23">
        <v>2.62</v>
      </c>
      <c r="I194" s="23">
        <f t="shared" si="2"/>
        <v>63.059999999999995</v>
      </c>
      <c r="J194" s="24">
        <v>5.54</v>
      </c>
      <c r="K194" s="24">
        <v>26.410478686415068</v>
      </c>
      <c r="L194" s="25">
        <v>95.01047868641507</v>
      </c>
      <c r="M194" s="25">
        <v>15.456052230840879</v>
      </c>
      <c r="N194" s="25">
        <v>1</v>
      </c>
      <c r="O194" s="25">
        <v>0</v>
      </c>
    </row>
    <row r="195" spans="1:15" x14ac:dyDescent="0.2">
      <c r="A195" s="13">
        <v>187</v>
      </c>
      <c r="B195" s="11" t="s">
        <v>34</v>
      </c>
      <c r="C195" s="23">
        <v>12</v>
      </c>
      <c r="D195" s="23">
        <v>1211</v>
      </c>
      <c r="E195" s="23" t="s">
        <v>23</v>
      </c>
      <c r="F195" s="23">
        <v>55.12</v>
      </c>
      <c r="G195" s="23">
        <f>4.39+1.42</f>
        <v>5.81</v>
      </c>
      <c r="H195" s="23">
        <v>2.62</v>
      </c>
      <c r="I195" s="23">
        <f t="shared" si="2"/>
        <v>63.55</v>
      </c>
      <c r="J195" s="24">
        <v>5.77</v>
      </c>
      <c r="K195" s="24">
        <v>26.410478686415068</v>
      </c>
      <c r="L195" s="25">
        <v>95.730478686415069</v>
      </c>
      <c r="M195" s="25">
        <v>15.573179917808281</v>
      </c>
      <c r="N195" s="25">
        <v>1</v>
      </c>
      <c r="O195" s="25">
        <v>0</v>
      </c>
    </row>
    <row r="196" spans="1:15" x14ac:dyDescent="0.2">
      <c r="A196" s="13">
        <v>188</v>
      </c>
      <c r="B196" s="11" t="s">
        <v>34</v>
      </c>
      <c r="C196" s="23">
        <v>12</v>
      </c>
      <c r="D196" s="23">
        <v>1212</v>
      </c>
      <c r="E196" s="23" t="s">
        <v>23</v>
      </c>
      <c r="F196" s="23">
        <v>57.16</v>
      </c>
      <c r="G196" s="23">
        <f>4.18+1.37</f>
        <v>5.55</v>
      </c>
      <c r="H196" s="23">
        <v>2.62</v>
      </c>
      <c r="I196" s="23">
        <f t="shared" si="2"/>
        <v>65.33</v>
      </c>
      <c r="J196" s="24">
        <v>5.18</v>
      </c>
      <c r="K196" s="24">
        <v>26.410478686415068</v>
      </c>
      <c r="L196" s="25">
        <v>96.920478686415066</v>
      </c>
      <c r="M196" s="25">
        <v>15.766765955990513</v>
      </c>
      <c r="N196" s="25">
        <v>1</v>
      </c>
      <c r="O196" s="25">
        <v>0</v>
      </c>
    </row>
    <row r="197" spans="1:15" x14ac:dyDescent="0.2">
      <c r="A197" s="13">
        <v>189</v>
      </c>
      <c r="B197" s="11" t="s">
        <v>34</v>
      </c>
      <c r="C197" s="23">
        <v>12</v>
      </c>
      <c r="D197" s="23">
        <v>1213</v>
      </c>
      <c r="E197" s="23" t="s">
        <v>23</v>
      </c>
      <c r="F197" s="23">
        <v>55.12</v>
      </c>
      <c r="G197" s="23">
        <f>4.39+1.42</f>
        <v>5.81</v>
      </c>
      <c r="H197" s="23">
        <v>2.62</v>
      </c>
      <c r="I197" s="23">
        <f t="shared" si="2"/>
        <v>63.55</v>
      </c>
      <c r="J197" s="24">
        <v>5.21</v>
      </c>
      <c r="K197" s="24">
        <v>26.410478686415068</v>
      </c>
      <c r="L197" s="25">
        <v>95.170478686415066</v>
      </c>
      <c r="M197" s="25">
        <v>15.482080605722523</v>
      </c>
      <c r="N197" s="25">
        <v>1</v>
      </c>
      <c r="O197" s="25">
        <v>0</v>
      </c>
    </row>
    <row r="198" spans="1:15" x14ac:dyDescent="0.2">
      <c r="A198" s="13">
        <v>190</v>
      </c>
      <c r="B198" s="11" t="s">
        <v>34</v>
      </c>
      <c r="C198" s="23">
        <v>12</v>
      </c>
      <c r="D198" s="23">
        <v>1214</v>
      </c>
      <c r="E198" s="23" t="s">
        <v>23</v>
      </c>
      <c r="F198" s="23">
        <v>53.9</v>
      </c>
      <c r="G198" s="23">
        <f>5.15+1.38</f>
        <v>6.53</v>
      </c>
      <c r="H198" s="23">
        <v>2.62</v>
      </c>
      <c r="I198" s="23">
        <f t="shared" si="2"/>
        <v>63.05</v>
      </c>
      <c r="J198" s="24">
        <v>5.22</v>
      </c>
      <c r="K198" s="24">
        <v>26.410478686415068</v>
      </c>
      <c r="L198" s="25">
        <v>94.680478686415057</v>
      </c>
      <c r="M198" s="25">
        <v>15.402368707647485</v>
      </c>
      <c r="N198" s="25">
        <v>1</v>
      </c>
      <c r="O198" s="25">
        <v>0</v>
      </c>
    </row>
    <row r="199" spans="1:15" x14ac:dyDescent="0.2">
      <c r="A199" s="13">
        <v>191</v>
      </c>
      <c r="B199" s="11" t="s">
        <v>34</v>
      </c>
      <c r="C199" s="23">
        <v>12</v>
      </c>
      <c r="D199" s="23">
        <v>1215</v>
      </c>
      <c r="E199" s="23" t="s">
        <v>23</v>
      </c>
      <c r="F199" s="23">
        <v>55.12</v>
      </c>
      <c r="G199" s="23">
        <f>4.39+1.42</f>
        <v>5.81</v>
      </c>
      <c r="H199" s="23">
        <v>2.62</v>
      </c>
      <c r="I199" s="23">
        <f t="shared" si="2"/>
        <v>63.55</v>
      </c>
      <c r="J199" s="24">
        <v>5.76</v>
      </c>
      <c r="K199" s="24">
        <v>26.410478686415068</v>
      </c>
      <c r="L199" s="25">
        <v>95.720478686415063</v>
      </c>
      <c r="M199" s="25">
        <v>15.571553144378177</v>
      </c>
      <c r="N199" s="25">
        <v>1</v>
      </c>
      <c r="O199" s="25">
        <v>0</v>
      </c>
    </row>
    <row r="200" spans="1:15" x14ac:dyDescent="0.2">
      <c r="A200" s="13">
        <v>192</v>
      </c>
      <c r="B200" s="11" t="s">
        <v>34</v>
      </c>
      <c r="C200" s="23">
        <v>12</v>
      </c>
      <c r="D200" s="23">
        <v>1216</v>
      </c>
      <c r="E200" s="23" t="s">
        <v>23</v>
      </c>
      <c r="F200" s="23">
        <v>57.16</v>
      </c>
      <c r="G200" s="23">
        <f>4.18+1.38</f>
        <v>5.56</v>
      </c>
      <c r="H200" s="23">
        <v>2.62</v>
      </c>
      <c r="I200" s="23">
        <f t="shared" si="2"/>
        <v>65.34</v>
      </c>
      <c r="J200" s="24">
        <v>5.64</v>
      </c>
      <c r="K200" s="24">
        <v>26.410478686415068</v>
      </c>
      <c r="L200" s="25">
        <v>97.390478686415065</v>
      </c>
      <c r="M200" s="25">
        <v>15.843224307205345</v>
      </c>
      <c r="N200" s="25">
        <v>1</v>
      </c>
      <c r="O200" s="25">
        <v>0</v>
      </c>
    </row>
    <row r="201" spans="1:15" x14ac:dyDescent="0.2">
      <c r="A201" s="13">
        <v>193</v>
      </c>
      <c r="B201" s="11" t="s">
        <v>34</v>
      </c>
      <c r="C201" s="23">
        <v>13</v>
      </c>
      <c r="D201" s="23">
        <v>1301</v>
      </c>
      <c r="E201" s="23" t="s">
        <v>23</v>
      </c>
      <c r="F201" s="23">
        <v>57.14</v>
      </c>
      <c r="G201" s="23">
        <f>5.01+1.38</f>
        <v>6.39</v>
      </c>
      <c r="H201" s="23">
        <v>2.62</v>
      </c>
      <c r="I201" s="23">
        <f t="shared" si="2"/>
        <v>66.150000000000006</v>
      </c>
      <c r="J201" s="24">
        <v>5.69</v>
      </c>
      <c r="K201" s="24">
        <v>26.410478686415068</v>
      </c>
      <c r="L201" s="25">
        <v>98.250478686415079</v>
      </c>
      <c r="M201" s="25">
        <v>15.983126822194189</v>
      </c>
      <c r="N201" s="25">
        <v>1</v>
      </c>
      <c r="O201" s="25">
        <v>0</v>
      </c>
    </row>
    <row r="202" spans="1:15" x14ac:dyDescent="0.2">
      <c r="A202" s="13">
        <v>194</v>
      </c>
      <c r="B202" s="11" t="s">
        <v>34</v>
      </c>
      <c r="C202" s="23">
        <v>13</v>
      </c>
      <c r="D202" s="23">
        <v>1302</v>
      </c>
      <c r="E202" s="23" t="s">
        <v>23</v>
      </c>
      <c r="F202" s="23">
        <v>55.17</v>
      </c>
      <c r="G202" s="23">
        <f>5.15+1.42</f>
        <v>6.57</v>
      </c>
      <c r="H202" s="23">
        <v>2.62</v>
      </c>
      <c r="I202" s="23">
        <f t="shared" ref="I202:I265" si="3">F202+G202+H202</f>
        <v>64.36</v>
      </c>
      <c r="J202" s="24">
        <v>5.84</v>
      </c>
      <c r="K202" s="24">
        <v>26.410478686415068</v>
      </c>
      <c r="L202" s="25">
        <v>96.610478686415064</v>
      </c>
      <c r="M202" s="25">
        <v>15.716335979657327</v>
      </c>
      <c r="N202" s="25">
        <v>1</v>
      </c>
      <c r="O202" s="25">
        <v>0</v>
      </c>
    </row>
    <row r="203" spans="1:15" x14ac:dyDescent="0.2">
      <c r="A203" s="13">
        <v>195</v>
      </c>
      <c r="B203" s="11" t="s">
        <v>34</v>
      </c>
      <c r="C203" s="23">
        <v>13</v>
      </c>
      <c r="D203" s="23">
        <v>1303</v>
      </c>
      <c r="E203" s="23" t="s">
        <v>23</v>
      </c>
      <c r="F203" s="23">
        <v>57.14</v>
      </c>
      <c r="G203" s="23">
        <f>5.01+1.38</f>
        <v>6.39</v>
      </c>
      <c r="H203" s="23">
        <v>2.62</v>
      </c>
      <c r="I203" s="23">
        <f t="shared" si="3"/>
        <v>66.150000000000006</v>
      </c>
      <c r="J203" s="24">
        <v>5.69</v>
      </c>
      <c r="K203" s="24">
        <v>26.410478686415068</v>
      </c>
      <c r="L203" s="25">
        <v>98.250478686415079</v>
      </c>
      <c r="M203" s="25">
        <v>15.983126822194189</v>
      </c>
      <c r="N203" s="25">
        <v>1</v>
      </c>
      <c r="O203" s="25">
        <v>0</v>
      </c>
    </row>
    <row r="204" spans="1:15" x14ac:dyDescent="0.2">
      <c r="A204" s="13">
        <v>196</v>
      </c>
      <c r="B204" s="11" t="s">
        <v>34</v>
      </c>
      <c r="C204" s="23">
        <v>13</v>
      </c>
      <c r="D204" s="23">
        <v>1304</v>
      </c>
      <c r="E204" s="23" t="s">
        <v>23</v>
      </c>
      <c r="F204" s="23">
        <v>55.17</v>
      </c>
      <c r="G204" s="23">
        <f>5.16+1.42</f>
        <v>6.58</v>
      </c>
      <c r="H204" s="23">
        <v>2.62</v>
      </c>
      <c r="I204" s="23">
        <f t="shared" si="3"/>
        <v>64.37</v>
      </c>
      <c r="J204" s="24">
        <v>5.25</v>
      </c>
      <c r="K204" s="24">
        <v>26.410478686415068</v>
      </c>
      <c r="L204" s="25">
        <v>96.03047868641508</v>
      </c>
      <c r="M204" s="25">
        <v>15.621983120711366</v>
      </c>
      <c r="N204" s="25">
        <v>1</v>
      </c>
      <c r="O204" s="25">
        <v>0</v>
      </c>
    </row>
    <row r="205" spans="1:15" x14ac:dyDescent="0.2">
      <c r="A205" s="13">
        <v>197</v>
      </c>
      <c r="B205" s="11" t="s">
        <v>34</v>
      </c>
      <c r="C205" s="23">
        <v>13</v>
      </c>
      <c r="D205" s="23">
        <v>1305</v>
      </c>
      <c r="E205" s="23" t="s">
        <v>23</v>
      </c>
      <c r="F205" s="23">
        <v>57.14</v>
      </c>
      <c r="G205" s="23">
        <f>5.01+1.38</f>
        <v>6.39</v>
      </c>
      <c r="H205" s="23">
        <v>2.62</v>
      </c>
      <c r="I205" s="23">
        <f t="shared" si="3"/>
        <v>66.150000000000006</v>
      </c>
      <c r="J205" s="24">
        <v>5.21</v>
      </c>
      <c r="K205" s="24">
        <v>26.410478686415068</v>
      </c>
      <c r="L205" s="25">
        <v>97.770478686415075</v>
      </c>
      <c r="M205" s="25">
        <v>15.905041697549253</v>
      </c>
      <c r="N205" s="25">
        <v>1</v>
      </c>
      <c r="O205" s="25">
        <v>0</v>
      </c>
    </row>
    <row r="206" spans="1:15" x14ac:dyDescent="0.2">
      <c r="A206" s="13">
        <v>198</v>
      </c>
      <c r="B206" s="11" t="s">
        <v>34</v>
      </c>
      <c r="C206" s="23">
        <v>13</v>
      </c>
      <c r="D206" s="23">
        <v>1306</v>
      </c>
      <c r="E206" s="23" t="s">
        <v>23</v>
      </c>
      <c r="F206" s="23">
        <v>55.17</v>
      </c>
      <c r="G206" s="23">
        <f>5.15+1.42</f>
        <v>6.57</v>
      </c>
      <c r="H206" s="23">
        <v>2.62</v>
      </c>
      <c r="I206" s="23">
        <f t="shared" si="3"/>
        <v>64.36</v>
      </c>
      <c r="J206" s="24">
        <v>5.84</v>
      </c>
      <c r="K206" s="24">
        <v>26.410478686415068</v>
      </c>
      <c r="L206" s="25">
        <v>96.610478686415064</v>
      </c>
      <c r="M206" s="25">
        <v>15.716335979657327</v>
      </c>
      <c r="N206" s="25">
        <v>1</v>
      </c>
      <c r="O206" s="25">
        <v>0</v>
      </c>
    </row>
    <row r="207" spans="1:15" x14ac:dyDescent="0.2">
      <c r="A207" s="13">
        <v>199</v>
      </c>
      <c r="B207" s="11" t="s">
        <v>34</v>
      </c>
      <c r="C207" s="23">
        <v>13</v>
      </c>
      <c r="D207" s="23">
        <v>1307</v>
      </c>
      <c r="E207" s="23" t="s">
        <v>23</v>
      </c>
      <c r="F207" s="23">
        <v>57.14</v>
      </c>
      <c r="G207" s="23">
        <f>5.01+1.38</f>
        <v>6.39</v>
      </c>
      <c r="H207" s="23">
        <v>2.62</v>
      </c>
      <c r="I207" s="23">
        <f t="shared" si="3"/>
        <v>66.150000000000006</v>
      </c>
      <c r="J207" s="24">
        <v>5.68</v>
      </c>
      <c r="K207" s="24">
        <v>26.410478686415068</v>
      </c>
      <c r="L207" s="25">
        <v>98.240478686415074</v>
      </c>
      <c r="M207" s="25">
        <v>15.981500048764085</v>
      </c>
      <c r="N207" s="25">
        <v>1</v>
      </c>
      <c r="O207" s="25">
        <v>0</v>
      </c>
    </row>
    <row r="208" spans="1:15" x14ac:dyDescent="0.2">
      <c r="A208" s="13">
        <v>200</v>
      </c>
      <c r="B208" s="11" t="s">
        <v>34</v>
      </c>
      <c r="C208" s="23">
        <v>13</v>
      </c>
      <c r="D208" s="23">
        <v>1308</v>
      </c>
      <c r="E208" s="23" t="s">
        <v>23</v>
      </c>
      <c r="F208" s="23">
        <v>55.17</v>
      </c>
      <c r="G208" s="23">
        <f>5.16+1.42</f>
        <v>6.58</v>
      </c>
      <c r="H208" s="23">
        <v>2.62</v>
      </c>
      <c r="I208" s="23">
        <f t="shared" si="3"/>
        <v>64.37</v>
      </c>
      <c r="J208" s="24">
        <v>5.84</v>
      </c>
      <c r="K208" s="24">
        <v>26.410478686415068</v>
      </c>
      <c r="L208" s="25">
        <v>96.620478686415069</v>
      </c>
      <c r="M208" s="25">
        <v>15.717962753087431</v>
      </c>
      <c r="N208" s="25">
        <v>1</v>
      </c>
      <c r="O208" s="25">
        <v>0</v>
      </c>
    </row>
    <row r="209" spans="1:15" x14ac:dyDescent="0.2">
      <c r="A209" s="13">
        <v>201</v>
      </c>
      <c r="B209" s="11" t="s">
        <v>34</v>
      </c>
      <c r="C209" s="23">
        <v>13</v>
      </c>
      <c r="D209" s="23">
        <v>1309</v>
      </c>
      <c r="E209" s="23" t="s">
        <v>23</v>
      </c>
      <c r="F209" s="23">
        <v>55.12</v>
      </c>
      <c r="G209" s="23">
        <f>4.39+1.42</f>
        <v>5.81</v>
      </c>
      <c r="H209" s="23">
        <v>2.62</v>
      </c>
      <c r="I209" s="23">
        <f t="shared" si="3"/>
        <v>63.55</v>
      </c>
      <c r="J209" s="24">
        <v>5.77</v>
      </c>
      <c r="K209" s="24">
        <v>26.410478686415068</v>
      </c>
      <c r="L209" s="25">
        <v>95.730478686415069</v>
      </c>
      <c r="M209" s="25">
        <v>15.573179917808281</v>
      </c>
      <c r="N209" s="25">
        <v>1</v>
      </c>
      <c r="O209" s="25">
        <v>0</v>
      </c>
    </row>
    <row r="210" spans="1:15" x14ac:dyDescent="0.2">
      <c r="A210" s="13">
        <v>202</v>
      </c>
      <c r="B210" s="11" t="s">
        <v>34</v>
      </c>
      <c r="C210" s="23">
        <v>13</v>
      </c>
      <c r="D210" s="23">
        <v>1310</v>
      </c>
      <c r="E210" s="23" t="s">
        <v>23</v>
      </c>
      <c r="F210" s="23">
        <v>53.91</v>
      </c>
      <c r="G210" s="23">
        <f>5.15+1.38</f>
        <v>6.53</v>
      </c>
      <c r="H210" s="23">
        <v>2.62</v>
      </c>
      <c r="I210" s="23">
        <f t="shared" si="3"/>
        <v>63.059999999999995</v>
      </c>
      <c r="J210" s="24">
        <v>5.54</v>
      </c>
      <c r="K210" s="24">
        <v>26.410478686415068</v>
      </c>
      <c r="L210" s="25">
        <v>95.01047868641507</v>
      </c>
      <c r="M210" s="25">
        <v>15.456052230840879</v>
      </c>
      <c r="N210" s="25">
        <v>1</v>
      </c>
      <c r="O210" s="25">
        <v>0</v>
      </c>
    </row>
    <row r="211" spans="1:15" x14ac:dyDescent="0.2">
      <c r="A211" s="13">
        <v>203</v>
      </c>
      <c r="B211" s="11" t="s">
        <v>34</v>
      </c>
      <c r="C211" s="23">
        <v>13</v>
      </c>
      <c r="D211" s="23">
        <v>1311</v>
      </c>
      <c r="E211" s="23" t="s">
        <v>23</v>
      </c>
      <c r="F211" s="23">
        <v>55.12</v>
      </c>
      <c r="G211" s="23">
        <f>4.39+1.42</f>
        <v>5.81</v>
      </c>
      <c r="H211" s="23">
        <v>2.62</v>
      </c>
      <c r="I211" s="23">
        <f t="shared" si="3"/>
        <v>63.55</v>
      </c>
      <c r="J211" s="24">
        <v>5.77</v>
      </c>
      <c r="K211" s="24">
        <v>26.410478686415068</v>
      </c>
      <c r="L211" s="25">
        <v>95.730478686415069</v>
      </c>
      <c r="M211" s="25">
        <v>15.573179917808281</v>
      </c>
      <c r="N211" s="25">
        <v>1</v>
      </c>
      <c r="O211" s="25">
        <v>0</v>
      </c>
    </row>
    <row r="212" spans="1:15" x14ac:dyDescent="0.2">
      <c r="A212" s="13">
        <v>204</v>
      </c>
      <c r="B212" s="11" t="s">
        <v>34</v>
      </c>
      <c r="C212" s="23">
        <v>13</v>
      </c>
      <c r="D212" s="23">
        <v>1312</v>
      </c>
      <c r="E212" s="23" t="s">
        <v>23</v>
      </c>
      <c r="F212" s="23">
        <v>57.16</v>
      </c>
      <c r="G212" s="23">
        <f>4.18+1.37</f>
        <v>5.55</v>
      </c>
      <c r="H212" s="23">
        <v>2.62</v>
      </c>
      <c r="I212" s="23">
        <f t="shared" si="3"/>
        <v>65.33</v>
      </c>
      <c r="J212" s="24">
        <v>5.18</v>
      </c>
      <c r="K212" s="24">
        <v>26.410478686415068</v>
      </c>
      <c r="L212" s="25">
        <v>96.920478686415066</v>
      </c>
      <c r="M212" s="25">
        <v>15.766765955990513</v>
      </c>
      <c r="N212" s="25">
        <v>1</v>
      </c>
      <c r="O212" s="25">
        <v>0</v>
      </c>
    </row>
    <row r="213" spans="1:15" x14ac:dyDescent="0.2">
      <c r="A213" s="13">
        <v>205</v>
      </c>
      <c r="B213" s="11" t="s">
        <v>34</v>
      </c>
      <c r="C213" s="23">
        <v>13</v>
      </c>
      <c r="D213" s="23">
        <v>1313</v>
      </c>
      <c r="E213" s="23" t="s">
        <v>23</v>
      </c>
      <c r="F213" s="23">
        <v>55.12</v>
      </c>
      <c r="G213" s="23">
        <f>4.39+1.42</f>
        <v>5.81</v>
      </c>
      <c r="H213" s="23">
        <v>2.62</v>
      </c>
      <c r="I213" s="23">
        <f t="shared" si="3"/>
        <v>63.55</v>
      </c>
      <c r="J213" s="24">
        <v>5.21</v>
      </c>
      <c r="K213" s="24">
        <v>26.410478686415068</v>
      </c>
      <c r="L213" s="25">
        <v>95.170478686415066</v>
      </c>
      <c r="M213" s="25">
        <v>15.482080605722523</v>
      </c>
      <c r="N213" s="25">
        <v>1</v>
      </c>
      <c r="O213" s="25">
        <v>0</v>
      </c>
    </row>
    <row r="214" spans="1:15" x14ac:dyDescent="0.2">
      <c r="A214" s="13">
        <v>206</v>
      </c>
      <c r="B214" s="11" t="s">
        <v>34</v>
      </c>
      <c r="C214" s="23">
        <v>13</v>
      </c>
      <c r="D214" s="23">
        <v>1314</v>
      </c>
      <c r="E214" s="23" t="s">
        <v>23</v>
      </c>
      <c r="F214" s="23">
        <v>53.9</v>
      </c>
      <c r="G214" s="23">
        <f>5.15+1.38</f>
        <v>6.53</v>
      </c>
      <c r="H214" s="23">
        <v>2.62</v>
      </c>
      <c r="I214" s="23">
        <f t="shared" si="3"/>
        <v>63.05</v>
      </c>
      <c r="J214" s="24">
        <v>5.22</v>
      </c>
      <c r="K214" s="24">
        <v>26.410478686415068</v>
      </c>
      <c r="L214" s="25">
        <v>94.680478686415057</v>
      </c>
      <c r="M214" s="25">
        <v>15.402368707647485</v>
      </c>
      <c r="N214" s="25">
        <v>1</v>
      </c>
      <c r="O214" s="25">
        <v>0</v>
      </c>
    </row>
    <row r="215" spans="1:15" x14ac:dyDescent="0.2">
      <c r="A215" s="13">
        <v>207</v>
      </c>
      <c r="B215" s="11" t="s">
        <v>34</v>
      </c>
      <c r="C215" s="23">
        <v>13</v>
      </c>
      <c r="D215" s="23">
        <v>1315</v>
      </c>
      <c r="E215" s="23" t="s">
        <v>23</v>
      </c>
      <c r="F215" s="23">
        <v>55.12</v>
      </c>
      <c r="G215" s="23">
        <f>4.39+1.42</f>
        <v>5.81</v>
      </c>
      <c r="H215" s="23">
        <v>2.62</v>
      </c>
      <c r="I215" s="23">
        <f t="shared" si="3"/>
        <v>63.55</v>
      </c>
      <c r="J215" s="24">
        <v>5.76</v>
      </c>
      <c r="K215" s="24">
        <v>26.410478686415068</v>
      </c>
      <c r="L215" s="25">
        <v>95.720478686415063</v>
      </c>
      <c r="M215" s="25">
        <v>15.571553144378177</v>
      </c>
      <c r="N215" s="25">
        <v>1</v>
      </c>
      <c r="O215" s="25">
        <v>0</v>
      </c>
    </row>
    <row r="216" spans="1:15" x14ac:dyDescent="0.2">
      <c r="A216" s="13">
        <v>208</v>
      </c>
      <c r="B216" s="11" t="s">
        <v>34</v>
      </c>
      <c r="C216" s="23">
        <v>13</v>
      </c>
      <c r="D216" s="23">
        <v>1316</v>
      </c>
      <c r="E216" s="23" t="s">
        <v>23</v>
      </c>
      <c r="F216" s="23">
        <v>57.16</v>
      </c>
      <c r="G216" s="23">
        <f>4.18+1.38</f>
        <v>5.56</v>
      </c>
      <c r="H216" s="23">
        <v>2.62</v>
      </c>
      <c r="I216" s="23">
        <f t="shared" si="3"/>
        <v>65.34</v>
      </c>
      <c r="J216" s="24">
        <v>5.64</v>
      </c>
      <c r="K216" s="24">
        <v>26.410478686415068</v>
      </c>
      <c r="L216" s="25">
        <v>97.390478686415065</v>
      </c>
      <c r="M216" s="25">
        <v>15.843224307205345</v>
      </c>
      <c r="N216" s="25">
        <v>1</v>
      </c>
      <c r="O216" s="25">
        <v>0</v>
      </c>
    </row>
    <row r="217" spans="1:15" x14ac:dyDescent="0.2">
      <c r="A217" s="13">
        <v>209</v>
      </c>
      <c r="B217" s="11" t="s">
        <v>34</v>
      </c>
      <c r="C217" s="23">
        <v>14</v>
      </c>
      <c r="D217" s="23">
        <v>1401</v>
      </c>
      <c r="E217" s="23" t="s">
        <v>23</v>
      </c>
      <c r="F217" s="23">
        <v>57.14</v>
      </c>
      <c r="G217" s="23">
        <f>5.01+1.38</f>
        <v>6.39</v>
      </c>
      <c r="H217" s="23">
        <v>2.62</v>
      </c>
      <c r="I217" s="23">
        <f t="shared" si="3"/>
        <v>66.150000000000006</v>
      </c>
      <c r="J217" s="24">
        <v>5.69</v>
      </c>
      <c r="K217" s="24">
        <v>26.410478686415068</v>
      </c>
      <c r="L217" s="25">
        <v>98.250478686415079</v>
      </c>
      <c r="M217" s="25">
        <v>15.983126822194189</v>
      </c>
      <c r="N217" s="25">
        <v>1</v>
      </c>
      <c r="O217" s="25">
        <v>0</v>
      </c>
    </row>
    <row r="218" spans="1:15" x14ac:dyDescent="0.2">
      <c r="A218" s="13">
        <v>210</v>
      </c>
      <c r="B218" s="11" t="s">
        <v>34</v>
      </c>
      <c r="C218" s="23">
        <v>14</v>
      </c>
      <c r="D218" s="23">
        <v>1402</v>
      </c>
      <c r="E218" s="23" t="s">
        <v>23</v>
      </c>
      <c r="F218" s="23">
        <v>55.17</v>
      </c>
      <c r="G218" s="23">
        <f>5.15+1.42</f>
        <v>6.57</v>
      </c>
      <c r="H218" s="23">
        <v>2.62</v>
      </c>
      <c r="I218" s="23">
        <f t="shared" si="3"/>
        <v>64.36</v>
      </c>
      <c r="J218" s="24">
        <v>5.84</v>
      </c>
      <c r="K218" s="24">
        <v>26.410478686415068</v>
      </c>
      <c r="L218" s="25">
        <v>96.610478686415064</v>
      </c>
      <c r="M218" s="25">
        <v>15.716335979657327</v>
      </c>
      <c r="N218" s="25">
        <v>1</v>
      </c>
      <c r="O218" s="25">
        <v>0</v>
      </c>
    </row>
    <row r="219" spans="1:15" x14ac:dyDescent="0.2">
      <c r="A219" s="13">
        <v>211</v>
      </c>
      <c r="B219" s="11" t="s">
        <v>34</v>
      </c>
      <c r="C219" s="23">
        <v>14</v>
      </c>
      <c r="D219" s="23">
        <v>1403</v>
      </c>
      <c r="E219" s="23" t="s">
        <v>23</v>
      </c>
      <c r="F219" s="23">
        <v>57.14</v>
      </c>
      <c r="G219" s="23">
        <f>5.01+1.38</f>
        <v>6.39</v>
      </c>
      <c r="H219" s="23">
        <v>2.62</v>
      </c>
      <c r="I219" s="23">
        <f t="shared" si="3"/>
        <v>66.150000000000006</v>
      </c>
      <c r="J219" s="24">
        <v>5.69</v>
      </c>
      <c r="K219" s="24">
        <v>26.410478686415068</v>
      </c>
      <c r="L219" s="25">
        <v>98.250478686415079</v>
      </c>
      <c r="M219" s="25">
        <v>15.983126822194189</v>
      </c>
      <c r="N219" s="25">
        <v>1</v>
      </c>
      <c r="O219" s="25">
        <v>0</v>
      </c>
    </row>
    <row r="220" spans="1:15" x14ac:dyDescent="0.2">
      <c r="A220" s="13">
        <v>212</v>
      </c>
      <c r="B220" s="11" t="s">
        <v>34</v>
      </c>
      <c r="C220" s="23">
        <v>14</v>
      </c>
      <c r="D220" s="23">
        <v>1404</v>
      </c>
      <c r="E220" s="23" t="s">
        <v>23</v>
      </c>
      <c r="F220" s="23">
        <v>55.17</v>
      </c>
      <c r="G220" s="23">
        <f>5.16+1.42</f>
        <v>6.58</v>
      </c>
      <c r="H220" s="23">
        <v>2.62</v>
      </c>
      <c r="I220" s="23">
        <f t="shared" si="3"/>
        <v>64.37</v>
      </c>
      <c r="J220" s="24">
        <v>5.25</v>
      </c>
      <c r="K220" s="24">
        <v>26.410478686415068</v>
      </c>
      <c r="L220" s="25">
        <v>96.03047868641508</v>
      </c>
      <c r="M220" s="25">
        <v>15.621983120711366</v>
      </c>
      <c r="N220" s="25">
        <v>1</v>
      </c>
      <c r="O220" s="25">
        <v>0</v>
      </c>
    </row>
    <row r="221" spans="1:15" x14ac:dyDescent="0.2">
      <c r="A221" s="13">
        <v>213</v>
      </c>
      <c r="B221" s="11" t="s">
        <v>34</v>
      </c>
      <c r="C221" s="23">
        <v>14</v>
      </c>
      <c r="D221" s="23">
        <v>1405</v>
      </c>
      <c r="E221" s="23" t="s">
        <v>23</v>
      </c>
      <c r="F221" s="23">
        <v>57.14</v>
      </c>
      <c r="G221" s="23">
        <f>5.01+1.38</f>
        <v>6.39</v>
      </c>
      <c r="H221" s="23">
        <v>2.62</v>
      </c>
      <c r="I221" s="23">
        <f t="shared" si="3"/>
        <v>66.150000000000006</v>
      </c>
      <c r="J221" s="24">
        <v>5.21</v>
      </c>
      <c r="K221" s="24">
        <v>26.410478686415068</v>
      </c>
      <c r="L221" s="25">
        <v>97.770478686415075</v>
      </c>
      <c r="M221" s="25">
        <v>15.905041697549253</v>
      </c>
      <c r="N221" s="25">
        <v>1</v>
      </c>
      <c r="O221" s="25">
        <v>0</v>
      </c>
    </row>
    <row r="222" spans="1:15" x14ac:dyDescent="0.2">
      <c r="A222" s="13">
        <v>214</v>
      </c>
      <c r="B222" s="11" t="s">
        <v>34</v>
      </c>
      <c r="C222" s="23">
        <v>14</v>
      </c>
      <c r="D222" s="23">
        <v>1406</v>
      </c>
      <c r="E222" s="23" t="s">
        <v>23</v>
      </c>
      <c r="F222" s="23">
        <v>55.17</v>
      </c>
      <c r="G222" s="23">
        <f>5.15+1.42</f>
        <v>6.57</v>
      </c>
      <c r="H222" s="23">
        <v>2.62</v>
      </c>
      <c r="I222" s="23">
        <f t="shared" si="3"/>
        <v>64.36</v>
      </c>
      <c r="J222" s="24">
        <v>5.84</v>
      </c>
      <c r="K222" s="24">
        <v>26.410478686415068</v>
      </c>
      <c r="L222" s="25">
        <v>96.610478686415064</v>
      </c>
      <c r="M222" s="25">
        <v>15.716335979657327</v>
      </c>
      <c r="N222" s="25">
        <v>1</v>
      </c>
      <c r="O222" s="25">
        <v>0</v>
      </c>
    </row>
    <row r="223" spans="1:15" x14ac:dyDescent="0.2">
      <c r="A223" s="13">
        <v>215</v>
      </c>
      <c r="B223" s="11" t="s">
        <v>34</v>
      </c>
      <c r="C223" s="23">
        <v>14</v>
      </c>
      <c r="D223" s="23">
        <v>1407</v>
      </c>
      <c r="E223" s="23" t="s">
        <v>23</v>
      </c>
      <c r="F223" s="23">
        <v>57.14</v>
      </c>
      <c r="G223" s="23">
        <f>5.01+1.38</f>
        <v>6.39</v>
      </c>
      <c r="H223" s="23">
        <v>2.62</v>
      </c>
      <c r="I223" s="23">
        <f t="shared" si="3"/>
        <v>66.150000000000006</v>
      </c>
      <c r="J223" s="24">
        <v>5.68</v>
      </c>
      <c r="K223" s="24">
        <v>26.410478686415068</v>
      </c>
      <c r="L223" s="25">
        <v>98.240478686415074</v>
      </c>
      <c r="M223" s="25">
        <v>15.981500048764085</v>
      </c>
      <c r="N223" s="25">
        <v>1</v>
      </c>
      <c r="O223" s="25">
        <v>0</v>
      </c>
    </row>
    <row r="224" spans="1:15" x14ac:dyDescent="0.2">
      <c r="A224" s="13">
        <v>216</v>
      </c>
      <c r="B224" s="11" t="s">
        <v>34</v>
      </c>
      <c r="C224" s="23">
        <v>14</v>
      </c>
      <c r="D224" s="23">
        <v>1408</v>
      </c>
      <c r="E224" s="23" t="s">
        <v>23</v>
      </c>
      <c r="F224" s="23">
        <v>55.17</v>
      </c>
      <c r="G224" s="23">
        <f>5.16+1.42</f>
        <v>6.58</v>
      </c>
      <c r="H224" s="23">
        <v>2.62</v>
      </c>
      <c r="I224" s="23">
        <f t="shared" si="3"/>
        <v>64.37</v>
      </c>
      <c r="J224" s="24">
        <v>5.84</v>
      </c>
      <c r="K224" s="24">
        <v>26.410478686415068</v>
      </c>
      <c r="L224" s="25">
        <v>96.620478686415069</v>
      </c>
      <c r="M224" s="25">
        <v>15.717962753087431</v>
      </c>
      <c r="N224" s="25">
        <v>1</v>
      </c>
      <c r="O224" s="25">
        <v>0</v>
      </c>
    </row>
    <row r="225" spans="1:15" x14ac:dyDescent="0.2">
      <c r="A225" s="13">
        <v>217</v>
      </c>
      <c r="B225" s="11" t="s">
        <v>34</v>
      </c>
      <c r="C225" s="23">
        <v>14</v>
      </c>
      <c r="D225" s="23">
        <v>1409</v>
      </c>
      <c r="E225" s="23" t="s">
        <v>23</v>
      </c>
      <c r="F225" s="23">
        <v>55.12</v>
      </c>
      <c r="G225" s="23">
        <f>4.39+1.42</f>
        <v>5.81</v>
      </c>
      <c r="H225" s="23">
        <v>2.62</v>
      </c>
      <c r="I225" s="23">
        <f t="shared" si="3"/>
        <v>63.55</v>
      </c>
      <c r="J225" s="24">
        <v>5.77</v>
      </c>
      <c r="K225" s="24">
        <v>26.410478686415068</v>
      </c>
      <c r="L225" s="25">
        <v>95.730478686415069</v>
      </c>
      <c r="M225" s="25">
        <v>15.573179917808281</v>
      </c>
      <c r="N225" s="25">
        <v>1</v>
      </c>
      <c r="O225" s="25">
        <v>0</v>
      </c>
    </row>
    <row r="226" spans="1:15" x14ac:dyDescent="0.2">
      <c r="A226" s="13">
        <v>218</v>
      </c>
      <c r="B226" s="11" t="s">
        <v>34</v>
      </c>
      <c r="C226" s="23">
        <v>14</v>
      </c>
      <c r="D226" s="23">
        <v>1410</v>
      </c>
      <c r="E226" s="23" t="s">
        <v>23</v>
      </c>
      <c r="F226" s="23">
        <v>53.91</v>
      </c>
      <c r="G226" s="23">
        <f>5.15+1.38</f>
        <v>6.53</v>
      </c>
      <c r="H226" s="23">
        <v>2.62</v>
      </c>
      <c r="I226" s="23">
        <f t="shared" si="3"/>
        <v>63.059999999999995</v>
      </c>
      <c r="J226" s="24">
        <v>5.54</v>
      </c>
      <c r="K226" s="24">
        <v>26.410478686415068</v>
      </c>
      <c r="L226" s="25">
        <v>95.01047868641507</v>
      </c>
      <c r="M226" s="25">
        <v>15.456052230840879</v>
      </c>
      <c r="N226" s="25">
        <v>1</v>
      </c>
      <c r="O226" s="25">
        <v>0</v>
      </c>
    </row>
    <row r="227" spans="1:15" x14ac:dyDescent="0.2">
      <c r="A227" s="13">
        <v>219</v>
      </c>
      <c r="B227" s="11" t="s">
        <v>34</v>
      </c>
      <c r="C227" s="23">
        <v>14</v>
      </c>
      <c r="D227" s="23">
        <v>1411</v>
      </c>
      <c r="E227" s="23" t="s">
        <v>23</v>
      </c>
      <c r="F227" s="23">
        <v>55.12</v>
      </c>
      <c r="G227" s="23">
        <f>4.39+1.42</f>
        <v>5.81</v>
      </c>
      <c r="H227" s="23">
        <v>2.62</v>
      </c>
      <c r="I227" s="23">
        <f t="shared" si="3"/>
        <v>63.55</v>
      </c>
      <c r="J227" s="24">
        <v>5.77</v>
      </c>
      <c r="K227" s="24">
        <v>26.410478686415068</v>
      </c>
      <c r="L227" s="25">
        <v>95.730478686415069</v>
      </c>
      <c r="M227" s="25">
        <v>15.573179917808281</v>
      </c>
      <c r="N227" s="25">
        <v>1</v>
      </c>
      <c r="O227" s="25">
        <v>0</v>
      </c>
    </row>
    <row r="228" spans="1:15" x14ac:dyDescent="0.2">
      <c r="A228" s="13">
        <v>220</v>
      </c>
      <c r="B228" s="11" t="s">
        <v>34</v>
      </c>
      <c r="C228" s="23">
        <v>14</v>
      </c>
      <c r="D228" s="23">
        <v>1412</v>
      </c>
      <c r="E228" s="23" t="s">
        <v>23</v>
      </c>
      <c r="F228" s="23">
        <v>57.16</v>
      </c>
      <c r="G228" s="23">
        <f>4.18+1.37</f>
        <v>5.55</v>
      </c>
      <c r="H228" s="23">
        <v>2.62</v>
      </c>
      <c r="I228" s="23">
        <f t="shared" si="3"/>
        <v>65.33</v>
      </c>
      <c r="J228" s="24">
        <v>5.18</v>
      </c>
      <c r="K228" s="24">
        <v>26.410478686415068</v>
      </c>
      <c r="L228" s="25">
        <v>96.920478686415066</v>
      </c>
      <c r="M228" s="25">
        <v>15.766765955990513</v>
      </c>
      <c r="N228" s="25">
        <v>1</v>
      </c>
      <c r="O228" s="25">
        <v>0</v>
      </c>
    </row>
    <row r="229" spans="1:15" x14ac:dyDescent="0.2">
      <c r="A229" s="13">
        <v>221</v>
      </c>
      <c r="B229" s="11" t="s">
        <v>34</v>
      </c>
      <c r="C229" s="23">
        <v>14</v>
      </c>
      <c r="D229" s="23">
        <v>1413</v>
      </c>
      <c r="E229" s="23" t="s">
        <v>23</v>
      </c>
      <c r="F229" s="23">
        <v>55.12</v>
      </c>
      <c r="G229" s="23">
        <f>4.39+1.42</f>
        <v>5.81</v>
      </c>
      <c r="H229" s="23">
        <v>2.62</v>
      </c>
      <c r="I229" s="23">
        <f t="shared" si="3"/>
        <v>63.55</v>
      </c>
      <c r="J229" s="24">
        <v>5.21</v>
      </c>
      <c r="K229" s="24">
        <v>26.410478686415068</v>
      </c>
      <c r="L229" s="25">
        <v>95.170478686415066</v>
      </c>
      <c r="M229" s="25">
        <v>15.482080605722523</v>
      </c>
      <c r="N229" s="25">
        <v>1</v>
      </c>
      <c r="O229" s="25">
        <v>0</v>
      </c>
    </row>
    <row r="230" spans="1:15" x14ac:dyDescent="0.2">
      <c r="A230" s="13">
        <v>222</v>
      </c>
      <c r="B230" s="11" t="s">
        <v>34</v>
      </c>
      <c r="C230" s="23">
        <v>14</v>
      </c>
      <c r="D230" s="23">
        <v>1414</v>
      </c>
      <c r="E230" s="23" t="s">
        <v>23</v>
      </c>
      <c r="F230" s="23">
        <v>53.9</v>
      </c>
      <c r="G230" s="23">
        <f>5.15+1.38</f>
        <v>6.53</v>
      </c>
      <c r="H230" s="23">
        <v>2.62</v>
      </c>
      <c r="I230" s="23">
        <f t="shared" si="3"/>
        <v>63.05</v>
      </c>
      <c r="J230" s="24">
        <v>5.22</v>
      </c>
      <c r="K230" s="24">
        <v>26.410478686415068</v>
      </c>
      <c r="L230" s="25">
        <v>94.680478686415057</v>
      </c>
      <c r="M230" s="25">
        <v>15.402368707647485</v>
      </c>
      <c r="N230" s="25">
        <v>1</v>
      </c>
      <c r="O230" s="25">
        <v>0</v>
      </c>
    </row>
    <row r="231" spans="1:15" x14ac:dyDescent="0.2">
      <c r="A231" s="13">
        <v>223</v>
      </c>
      <c r="B231" s="11" t="s">
        <v>34</v>
      </c>
      <c r="C231" s="23">
        <v>14</v>
      </c>
      <c r="D231" s="23">
        <v>1415</v>
      </c>
      <c r="E231" s="23" t="s">
        <v>23</v>
      </c>
      <c r="F231" s="23">
        <v>55.12</v>
      </c>
      <c r="G231" s="23">
        <f>4.39+1.42</f>
        <v>5.81</v>
      </c>
      <c r="H231" s="23">
        <v>2.62</v>
      </c>
      <c r="I231" s="23">
        <f t="shared" si="3"/>
        <v>63.55</v>
      </c>
      <c r="J231" s="24">
        <v>5.76</v>
      </c>
      <c r="K231" s="24">
        <v>26.410478686415068</v>
      </c>
      <c r="L231" s="25">
        <v>95.720478686415063</v>
      </c>
      <c r="M231" s="25">
        <v>15.571553144378177</v>
      </c>
      <c r="N231" s="25">
        <v>1</v>
      </c>
      <c r="O231" s="25">
        <v>0</v>
      </c>
    </row>
    <row r="232" spans="1:15" x14ac:dyDescent="0.2">
      <c r="A232" s="13">
        <v>224</v>
      </c>
      <c r="B232" s="11" t="s">
        <v>34</v>
      </c>
      <c r="C232" s="23">
        <v>14</v>
      </c>
      <c r="D232" s="23">
        <v>1416</v>
      </c>
      <c r="E232" s="23" t="s">
        <v>23</v>
      </c>
      <c r="F232" s="23">
        <v>57.16</v>
      </c>
      <c r="G232" s="23">
        <f>4.18+1.38</f>
        <v>5.56</v>
      </c>
      <c r="H232" s="23">
        <v>2.62</v>
      </c>
      <c r="I232" s="23">
        <f t="shared" si="3"/>
        <v>65.34</v>
      </c>
      <c r="J232" s="24">
        <v>5.64</v>
      </c>
      <c r="K232" s="24">
        <v>26.410478686415068</v>
      </c>
      <c r="L232" s="25">
        <v>97.390478686415065</v>
      </c>
      <c r="M232" s="25">
        <v>15.843224307205345</v>
      </c>
      <c r="N232" s="25">
        <v>1</v>
      </c>
      <c r="O232" s="25">
        <v>0</v>
      </c>
    </row>
    <row r="233" spans="1:15" x14ac:dyDescent="0.2">
      <c r="A233" s="13">
        <v>225</v>
      </c>
      <c r="B233" s="11" t="s">
        <v>34</v>
      </c>
      <c r="C233" s="23">
        <v>15</v>
      </c>
      <c r="D233" s="23">
        <v>1501</v>
      </c>
      <c r="E233" s="23" t="s">
        <v>23</v>
      </c>
      <c r="F233" s="23">
        <v>57.14</v>
      </c>
      <c r="G233" s="23">
        <f>5.01+1.38</f>
        <v>6.39</v>
      </c>
      <c r="H233" s="23">
        <v>2.62</v>
      </c>
      <c r="I233" s="23">
        <f t="shared" si="3"/>
        <v>66.150000000000006</v>
      </c>
      <c r="J233" s="24">
        <v>5.69</v>
      </c>
      <c r="K233" s="24">
        <v>26.410478686415068</v>
      </c>
      <c r="L233" s="25">
        <v>98.250478686415079</v>
      </c>
      <c r="M233" s="25">
        <v>15.983126822194189</v>
      </c>
      <c r="N233" s="25">
        <v>1</v>
      </c>
      <c r="O233" s="25">
        <v>0</v>
      </c>
    </row>
    <row r="234" spans="1:15" x14ac:dyDescent="0.2">
      <c r="A234" s="13">
        <v>226</v>
      </c>
      <c r="B234" s="11" t="s">
        <v>34</v>
      </c>
      <c r="C234" s="23">
        <v>15</v>
      </c>
      <c r="D234" s="23">
        <v>1502</v>
      </c>
      <c r="E234" s="23" t="s">
        <v>23</v>
      </c>
      <c r="F234" s="23">
        <v>55.17</v>
      </c>
      <c r="G234" s="23">
        <f>5.15+1.42</f>
        <v>6.57</v>
      </c>
      <c r="H234" s="23">
        <v>2.62</v>
      </c>
      <c r="I234" s="23">
        <f t="shared" si="3"/>
        <v>64.36</v>
      </c>
      <c r="J234" s="24">
        <v>5.84</v>
      </c>
      <c r="K234" s="24">
        <v>26.410478686415068</v>
      </c>
      <c r="L234" s="25">
        <v>96.610478686415064</v>
      </c>
      <c r="M234" s="25">
        <v>15.716335979657327</v>
      </c>
      <c r="N234" s="25">
        <v>1</v>
      </c>
      <c r="O234" s="25">
        <v>0</v>
      </c>
    </row>
    <row r="235" spans="1:15" x14ac:dyDescent="0.2">
      <c r="A235" s="13">
        <v>227</v>
      </c>
      <c r="B235" s="11" t="s">
        <v>34</v>
      </c>
      <c r="C235" s="23">
        <v>15</v>
      </c>
      <c r="D235" s="23">
        <v>1503</v>
      </c>
      <c r="E235" s="23" t="s">
        <v>23</v>
      </c>
      <c r="F235" s="23">
        <v>57.14</v>
      </c>
      <c r="G235" s="23">
        <f>5.01+1.38</f>
        <v>6.39</v>
      </c>
      <c r="H235" s="23">
        <v>2.62</v>
      </c>
      <c r="I235" s="23">
        <f t="shared" si="3"/>
        <v>66.150000000000006</v>
      </c>
      <c r="J235" s="24">
        <v>5.69</v>
      </c>
      <c r="K235" s="24">
        <v>26.410478686415068</v>
      </c>
      <c r="L235" s="25">
        <v>98.250478686415079</v>
      </c>
      <c r="M235" s="25">
        <v>15.983126822194189</v>
      </c>
      <c r="N235" s="25">
        <v>1</v>
      </c>
      <c r="O235" s="25">
        <v>0</v>
      </c>
    </row>
    <row r="236" spans="1:15" x14ac:dyDescent="0.2">
      <c r="A236" s="13">
        <v>228</v>
      </c>
      <c r="B236" s="11" t="s">
        <v>34</v>
      </c>
      <c r="C236" s="23">
        <v>15</v>
      </c>
      <c r="D236" s="23">
        <v>1504</v>
      </c>
      <c r="E236" s="23" t="s">
        <v>23</v>
      </c>
      <c r="F236" s="23">
        <v>55.17</v>
      </c>
      <c r="G236" s="23">
        <f>5.16+1.42</f>
        <v>6.58</v>
      </c>
      <c r="H236" s="23">
        <v>2.62</v>
      </c>
      <c r="I236" s="23">
        <f t="shared" si="3"/>
        <v>64.37</v>
      </c>
      <c r="J236" s="24">
        <v>5.25</v>
      </c>
      <c r="K236" s="24">
        <v>26.410478686415068</v>
      </c>
      <c r="L236" s="25">
        <v>96.03047868641508</v>
      </c>
      <c r="M236" s="25">
        <v>15.621983120711366</v>
      </c>
      <c r="N236" s="25">
        <v>1</v>
      </c>
      <c r="O236" s="25">
        <v>0</v>
      </c>
    </row>
    <row r="237" spans="1:15" x14ac:dyDescent="0.2">
      <c r="A237" s="13">
        <v>229</v>
      </c>
      <c r="B237" s="11" t="s">
        <v>34</v>
      </c>
      <c r="C237" s="23">
        <v>15</v>
      </c>
      <c r="D237" s="23">
        <v>1505</v>
      </c>
      <c r="E237" s="23" t="s">
        <v>23</v>
      </c>
      <c r="F237" s="23">
        <v>57.14</v>
      </c>
      <c r="G237" s="23">
        <f>5.01+1.38</f>
        <v>6.39</v>
      </c>
      <c r="H237" s="23">
        <v>2.62</v>
      </c>
      <c r="I237" s="23">
        <f t="shared" si="3"/>
        <v>66.150000000000006</v>
      </c>
      <c r="J237" s="24">
        <v>5.21</v>
      </c>
      <c r="K237" s="24">
        <v>26.410478686415068</v>
      </c>
      <c r="L237" s="25">
        <v>97.770478686415075</v>
      </c>
      <c r="M237" s="25">
        <v>15.905041697549253</v>
      </c>
      <c r="N237" s="25">
        <v>1</v>
      </c>
      <c r="O237" s="25">
        <v>0</v>
      </c>
    </row>
    <row r="238" spans="1:15" x14ac:dyDescent="0.2">
      <c r="A238" s="13">
        <v>230</v>
      </c>
      <c r="B238" s="11" t="s">
        <v>34</v>
      </c>
      <c r="C238" s="23">
        <v>15</v>
      </c>
      <c r="D238" s="23">
        <v>1506</v>
      </c>
      <c r="E238" s="23" t="s">
        <v>23</v>
      </c>
      <c r="F238" s="23">
        <v>55.17</v>
      </c>
      <c r="G238" s="23">
        <f>5.15+1.42</f>
        <v>6.57</v>
      </c>
      <c r="H238" s="23">
        <v>2.62</v>
      </c>
      <c r="I238" s="23">
        <f t="shared" si="3"/>
        <v>64.36</v>
      </c>
      <c r="J238" s="24">
        <v>5.84</v>
      </c>
      <c r="K238" s="24">
        <v>26.410478686415068</v>
      </c>
      <c r="L238" s="25">
        <v>96.610478686415064</v>
      </c>
      <c r="M238" s="25">
        <v>15.716335979657327</v>
      </c>
      <c r="N238" s="25">
        <v>1</v>
      </c>
      <c r="O238" s="25">
        <v>0</v>
      </c>
    </row>
    <row r="239" spans="1:15" x14ac:dyDescent="0.2">
      <c r="A239" s="13">
        <v>231</v>
      </c>
      <c r="B239" s="11" t="s">
        <v>34</v>
      </c>
      <c r="C239" s="23">
        <v>15</v>
      </c>
      <c r="D239" s="23">
        <v>1507</v>
      </c>
      <c r="E239" s="23" t="s">
        <v>23</v>
      </c>
      <c r="F239" s="23">
        <v>57.14</v>
      </c>
      <c r="G239" s="23">
        <f>5.01+1.38</f>
        <v>6.39</v>
      </c>
      <c r="H239" s="23">
        <v>2.62</v>
      </c>
      <c r="I239" s="23">
        <f t="shared" si="3"/>
        <v>66.150000000000006</v>
      </c>
      <c r="J239" s="24">
        <v>5.68</v>
      </c>
      <c r="K239" s="24">
        <v>26.410478686415068</v>
      </c>
      <c r="L239" s="25">
        <v>98.240478686415074</v>
      </c>
      <c r="M239" s="25">
        <v>15.981500048764085</v>
      </c>
      <c r="N239" s="25">
        <v>1</v>
      </c>
      <c r="O239" s="25">
        <v>0</v>
      </c>
    </row>
    <row r="240" spans="1:15" x14ac:dyDescent="0.2">
      <c r="A240" s="13">
        <v>232</v>
      </c>
      <c r="B240" s="11" t="s">
        <v>34</v>
      </c>
      <c r="C240" s="23">
        <v>15</v>
      </c>
      <c r="D240" s="23">
        <v>1508</v>
      </c>
      <c r="E240" s="23" t="s">
        <v>23</v>
      </c>
      <c r="F240" s="23">
        <v>55.17</v>
      </c>
      <c r="G240" s="23">
        <f>5.16+1.42</f>
        <v>6.58</v>
      </c>
      <c r="H240" s="23">
        <v>2.62</v>
      </c>
      <c r="I240" s="23">
        <f t="shared" si="3"/>
        <v>64.37</v>
      </c>
      <c r="J240" s="24">
        <v>5.84</v>
      </c>
      <c r="K240" s="24">
        <v>26.410478686415068</v>
      </c>
      <c r="L240" s="25">
        <v>96.620478686415069</v>
      </c>
      <c r="M240" s="25">
        <v>15.717962753087431</v>
      </c>
      <c r="N240" s="25">
        <v>1</v>
      </c>
      <c r="O240" s="25">
        <v>0</v>
      </c>
    </row>
    <row r="241" spans="1:15" x14ac:dyDescent="0.2">
      <c r="A241" s="13">
        <v>233</v>
      </c>
      <c r="B241" s="11" t="s">
        <v>34</v>
      </c>
      <c r="C241" s="23">
        <v>15</v>
      </c>
      <c r="D241" s="23">
        <v>1509</v>
      </c>
      <c r="E241" s="23" t="s">
        <v>23</v>
      </c>
      <c r="F241" s="23">
        <v>55.12</v>
      </c>
      <c r="G241" s="23">
        <f>4.39+1.42</f>
        <v>5.81</v>
      </c>
      <c r="H241" s="23">
        <v>2.62</v>
      </c>
      <c r="I241" s="23">
        <f t="shared" si="3"/>
        <v>63.55</v>
      </c>
      <c r="J241" s="24">
        <v>5.77</v>
      </c>
      <c r="K241" s="24">
        <v>26.410478686415068</v>
      </c>
      <c r="L241" s="25">
        <v>95.730478686415069</v>
      </c>
      <c r="M241" s="25">
        <v>15.573179917808281</v>
      </c>
      <c r="N241" s="25">
        <v>1</v>
      </c>
      <c r="O241" s="25">
        <v>0</v>
      </c>
    </row>
    <row r="242" spans="1:15" x14ac:dyDescent="0.2">
      <c r="A242" s="13">
        <v>234</v>
      </c>
      <c r="B242" s="11" t="s">
        <v>34</v>
      </c>
      <c r="C242" s="23">
        <v>15</v>
      </c>
      <c r="D242" s="23">
        <v>1510</v>
      </c>
      <c r="E242" s="23" t="s">
        <v>23</v>
      </c>
      <c r="F242" s="23">
        <v>53.91</v>
      </c>
      <c r="G242" s="23">
        <f>5.15+1.38</f>
        <v>6.53</v>
      </c>
      <c r="H242" s="23">
        <v>2.62</v>
      </c>
      <c r="I242" s="23">
        <f t="shared" si="3"/>
        <v>63.059999999999995</v>
      </c>
      <c r="J242" s="24">
        <v>5.54</v>
      </c>
      <c r="K242" s="24">
        <v>26.410478686415068</v>
      </c>
      <c r="L242" s="25">
        <v>95.01047868641507</v>
      </c>
      <c r="M242" s="25">
        <v>15.456052230840879</v>
      </c>
      <c r="N242" s="25">
        <v>1</v>
      </c>
      <c r="O242" s="25">
        <v>0</v>
      </c>
    </row>
    <row r="243" spans="1:15" x14ac:dyDescent="0.2">
      <c r="A243" s="13">
        <v>235</v>
      </c>
      <c r="B243" s="11" t="s">
        <v>34</v>
      </c>
      <c r="C243" s="23">
        <v>15</v>
      </c>
      <c r="D243" s="23">
        <v>1511</v>
      </c>
      <c r="E243" s="23" t="s">
        <v>23</v>
      </c>
      <c r="F243" s="23">
        <v>55.12</v>
      </c>
      <c r="G243" s="23">
        <f>4.39+1.42</f>
        <v>5.81</v>
      </c>
      <c r="H243" s="23">
        <v>2.62</v>
      </c>
      <c r="I243" s="23">
        <f t="shared" si="3"/>
        <v>63.55</v>
      </c>
      <c r="J243" s="24">
        <v>5.77</v>
      </c>
      <c r="K243" s="24">
        <v>26.410478686415068</v>
      </c>
      <c r="L243" s="25">
        <v>95.730478686415069</v>
      </c>
      <c r="M243" s="25">
        <v>15.573179917808281</v>
      </c>
      <c r="N243" s="25">
        <v>1</v>
      </c>
      <c r="O243" s="25">
        <v>0</v>
      </c>
    </row>
    <row r="244" spans="1:15" x14ac:dyDescent="0.2">
      <c r="A244" s="13">
        <v>236</v>
      </c>
      <c r="B244" s="11" t="s">
        <v>34</v>
      </c>
      <c r="C244" s="23">
        <v>15</v>
      </c>
      <c r="D244" s="23">
        <v>1512</v>
      </c>
      <c r="E244" s="23" t="s">
        <v>23</v>
      </c>
      <c r="F244" s="23">
        <v>57.16</v>
      </c>
      <c r="G244" s="23">
        <f>4.18+1.37</f>
        <v>5.55</v>
      </c>
      <c r="H244" s="23">
        <v>2.62</v>
      </c>
      <c r="I244" s="23">
        <f t="shared" si="3"/>
        <v>65.33</v>
      </c>
      <c r="J244" s="24">
        <v>5.18</v>
      </c>
      <c r="K244" s="24">
        <v>26.410478686415068</v>
      </c>
      <c r="L244" s="25">
        <v>96.920478686415066</v>
      </c>
      <c r="M244" s="25">
        <v>15.766765955990513</v>
      </c>
      <c r="N244" s="25">
        <v>1</v>
      </c>
      <c r="O244" s="25">
        <v>0</v>
      </c>
    </row>
    <row r="245" spans="1:15" x14ac:dyDescent="0.2">
      <c r="A245" s="13">
        <v>237</v>
      </c>
      <c r="B245" s="11" t="s">
        <v>34</v>
      </c>
      <c r="C245" s="23">
        <v>15</v>
      </c>
      <c r="D245" s="23">
        <v>1513</v>
      </c>
      <c r="E245" s="23" t="s">
        <v>23</v>
      </c>
      <c r="F245" s="23">
        <v>55.12</v>
      </c>
      <c r="G245" s="23">
        <f>4.39+1.42</f>
        <v>5.81</v>
      </c>
      <c r="H245" s="23">
        <v>2.62</v>
      </c>
      <c r="I245" s="23">
        <f t="shared" si="3"/>
        <v>63.55</v>
      </c>
      <c r="J245" s="24">
        <v>5.21</v>
      </c>
      <c r="K245" s="24">
        <v>26.410478686415068</v>
      </c>
      <c r="L245" s="25">
        <v>95.170478686415066</v>
      </c>
      <c r="M245" s="25">
        <v>15.482080605722523</v>
      </c>
      <c r="N245" s="25">
        <v>1</v>
      </c>
      <c r="O245" s="25">
        <v>0</v>
      </c>
    </row>
    <row r="246" spans="1:15" x14ac:dyDescent="0.2">
      <c r="A246" s="13">
        <v>238</v>
      </c>
      <c r="B246" s="11" t="s">
        <v>34</v>
      </c>
      <c r="C246" s="23">
        <v>15</v>
      </c>
      <c r="D246" s="23">
        <v>1514</v>
      </c>
      <c r="E246" s="23" t="s">
        <v>23</v>
      </c>
      <c r="F246" s="23">
        <v>53.9</v>
      </c>
      <c r="G246" s="23">
        <f>5.15+1.38</f>
        <v>6.53</v>
      </c>
      <c r="H246" s="23">
        <v>2.62</v>
      </c>
      <c r="I246" s="23">
        <f t="shared" si="3"/>
        <v>63.05</v>
      </c>
      <c r="J246" s="24">
        <v>5.22</v>
      </c>
      <c r="K246" s="24">
        <v>26.410478686415068</v>
      </c>
      <c r="L246" s="25">
        <v>94.680478686415057</v>
      </c>
      <c r="M246" s="25">
        <v>15.402368707647485</v>
      </c>
      <c r="N246" s="25">
        <v>1</v>
      </c>
      <c r="O246" s="25">
        <v>0</v>
      </c>
    </row>
    <row r="247" spans="1:15" x14ac:dyDescent="0.2">
      <c r="A247" s="13">
        <v>239</v>
      </c>
      <c r="B247" s="11" t="s">
        <v>34</v>
      </c>
      <c r="C247" s="23">
        <v>15</v>
      </c>
      <c r="D247" s="23">
        <v>1515</v>
      </c>
      <c r="E247" s="23" t="s">
        <v>23</v>
      </c>
      <c r="F247" s="23">
        <v>55.12</v>
      </c>
      <c r="G247" s="23">
        <f>4.39+1.42</f>
        <v>5.81</v>
      </c>
      <c r="H247" s="23">
        <v>2.62</v>
      </c>
      <c r="I247" s="23">
        <f t="shared" si="3"/>
        <v>63.55</v>
      </c>
      <c r="J247" s="24">
        <v>5.76</v>
      </c>
      <c r="K247" s="24">
        <v>26.410478686415068</v>
      </c>
      <c r="L247" s="25">
        <v>95.720478686415063</v>
      </c>
      <c r="M247" s="25">
        <v>15.571553144378177</v>
      </c>
      <c r="N247" s="25">
        <v>1</v>
      </c>
      <c r="O247" s="25">
        <v>0</v>
      </c>
    </row>
    <row r="248" spans="1:15" x14ac:dyDescent="0.2">
      <c r="A248" s="13">
        <v>240</v>
      </c>
      <c r="B248" s="11" t="s">
        <v>34</v>
      </c>
      <c r="C248" s="23">
        <v>15</v>
      </c>
      <c r="D248" s="23">
        <v>1516</v>
      </c>
      <c r="E248" s="23" t="s">
        <v>23</v>
      </c>
      <c r="F248" s="23">
        <v>57.16</v>
      </c>
      <c r="G248" s="23">
        <f>4.18+1.38</f>
        <v>5.56</v>
      </c>
      <c r="H248" s="23">
        <v>2.62</v>
      </c>
      <c r="I248" s="23">
        <f t="shared" si="3"/>
        <v>65.34</v>
      </c>
      <c r="J248" s="24">
        <v>5.64</v>
      </c>
      <c r="K248" s="24">
        <v>26.410478686415068</v>
      </c>
      <c r="L248" s="25">
        <v>97.390478686415065</v>
      </c>
      <c r="M248" s="25">
        <v>15.843224307205345</v>
      </c>
      <c r="N248" s="25">
        <v>1</v>
      </c>
      <c r="O248" s="25">
        <v>0</v>
      </c>
    </row>
    <row r="249" spans="1:15" x14ac:dyDescent="0.2">
      <c r="A249" s="13">
        <v>241</v>
      </c>
      <c r="B249" s="11" t="s">
        <v>34</v>
      </c>
      <c r="C249" s="23">
        <v>16</v>
      </c>
      <c r="D249" s="23">
        <v>1601</v>
      </c>
      <c r="E249" s="23" t="s">
        <v>23</v>
      </c>
      <c r="F249" s="23">
        <v>57.14</v>
      </c>
      <c r="G249" s="23">
        <f>5.01+1.38</f>
        <v>6.39</v>
      </c>
      <c r="H249" s="23">
        <v>2.62</v>
      </c>
      <c r="I249" s="23">
        <f t="shared" si="3"/>
        <v>66.150000000000006</v>
      </c>
      <c r="J249" s="24">
        <v>5.69</v>
      </c>
      <c r="K249" s="24">
        <v>26.410478686415068</v>
      </c>
      <c r="L249" s="25">
        <v>98.250478686415079</v>
      </c>
      <c r="M249" s="25">
        <v>15.983126822194189</v>
      </c>
      <c r="N249" s="25">
        <v>1</v>
      </c>
      <c r="O249" s="25">
        <v>0</v>
      </c>
    </row>
    <row r="250" spans="1:15" x14ac:dyDescent="0.2">
      <c r="A250" s="13">
        <v>242</v>
      </c>
      <c r="B250" s="11" t="s">
        <v>34</v>
      </c>
      <c r="C250" s="23">
        <v>16</v>
      </c>
      <c r="D250" s="23">
        <v>1602</v>
      </c>
      <c r="E250" s="23" t="s">
        <v>23</v>
      </c>
      <c r="F250" s="23">
        <v>55.17</v>
      </c>
      <c r="G250" s="23">
        <f>5.15+1.42</f>
        <v>6.57</v>
      </c>
      <c r="H250" s="23">
        <v>2.62</v>
      </c>
      <c r="I250" s="23">
        <f t="shared" si="3"/>
        <v>64.36</v>
      </c>
      <c r="J250" s="24">
        <v>5.84</v>
      </c>
      <c r="K250" s="24">
        <v>26.410478686415068</v>
      </c>
      <c r="L250" s="25">
        <v>96.610478686415064</v>
      </c>
      <c r="M250" s="25">
        <v>15.716335979657327</v>
      </c>
      <c r="N250" s="25">
        <v>1</v>
      </c>
      <c r="O250" s="25">
        <v>0</v>
      </c>
    </row>
    <row r="251" spans="1:15" x14ac:dyDescent="0.2">
      <c r="A251" s="13">
        <v>243</v>
      </c>
      <c r="B251" s="11" t="s">
        <v>34</v>
      </c>
      <c r="C251" s="23">
        <v>16</v>
      </c>
      <c r="D251" s="23">
        <v>1603</v>
      </c>
      <c r="E251" s="23" t="s">
        <v>23</v>
      </c>
      <c r="F251" s="23">
        <v>57.14</v>
      </c>
      <c r="G251" s="23">
        <f>5.01+1.38</f>
        <v>6.39</v>
      </c>
      <c r="H251" s="23">
        <v>2.62</v>
      </c>
      <c r="I251" s="23">
        <f t="shared" si="3"/>
        <v>66.150000000000006</v>
      </c>
      <c r="J251" s="24">
        <v>5.69</v>
      </c>
      <c r="K251" s="24">
        <v>26.410478686415068</v>
      </c>
      <c r="L251" s="25">
        <v>98.250478686415079</v>
      </c>
      <c r="M251" s="25">
        <v>15.983126822194189</v>
      </c>
      <c r="N251" s="25">
        <v>1</v>
      </c>
      <c r="O251" s="25">
        <v>0</v>
      </c>
    </row>
    <row r="252" spans="1:15" x14ac:dyDescent="0.2">
      <c r="A252" s="13">
        <v>244</v>
      </c>
      <c r="B252" s="11" t="s">
        <v>34</v>
      </c>
      <c r="C252" s="23">
        <v>16</v>
      </c>
      <c r="D252" s="23">
        <v>1604</v>
      </c>
      <c r="E252" s="23" t="s">
        <v>23</v>
      </c>
      <c r="F252" s="23">
        <v>55.17</v>
      </c>
      <c r="G252" s="23">
        <f>5.16+1.42</f>
        <v>6.58</v>
      </c>
      <c r="H252" s="23">
        <v>2.62</v>
      </c>
      <c r="I252" s="23">
        <f t="shared" si="3"/>
        <v>64.37</v>
      </c>
      <c r="J252" s="24">
        <v>5.25</v>
      </c>
      <c r="K252" s="24">
        <v>26.410478686415068</v>
      </c>
      <c r="L252" s="25">
        <v>96.03047868641508</v>
      </c>
      <c r="M252" s="25">
        <v>15.621983120711366</v>
      </c>
      <c r="N252" s="25">
        <v>1</v>
      </c>
      <c r="O252" s="25">
        <v>0</v>
      </c>
    </row>
    <row r="253" spans="1:15" x14ac:dyDescent="0.2">
      <c r="A253" s="13">
        <v>245</v>
      </c>
      <c r="B253" s="11" t="s">
        <v>34</v>
      </c>
      <c r="C253" s="23">
        <v>16</v>
      </c>
      <c r="D253" s="23">
        <v>1605</v>
      </c>
      <c r="E253" s="23" t="s">
        <v>23</v>
      </c>
      <c r="F253" s="23">
        <v>57.14</v>
      </c>
      <c r="G253" s="23">
        <f>5.01+1.38</f>
        <v>6.39</v>
      </c>
      <c r="H253" s="23">
        <v>2.62</v>
      </c>
      <c r="I253" s="23">
        <f t="shared" si="3"/>
        <v>66.150000000000006</v>
      </c>
      <c r="J253" s="24">
        <v>5.21</v>
      </c>
      <c r="K253" s="24">
        <v>26.410478686415068</v>
      </c>
      <c r="L253" s="25">
        <v>97.770478686415075</v>
      </c>
      <c r="M253" s="25">
        <v>15.905041697549253</v>
      </c>
      <c r="N253" s="25">
        <v>1</v>
      </c>
      <c r="O253" s="25">
        <v>0</v>
      </c>
    </row>
    <row r="254" spans="1:15" x14ac:dyDescent="0.2">
      <c r="A254" s="13">
        <v>246</v>
      </c>
      <c r="B254" s="11" t="s">
        <v>34</v>
      </c>
      <c r="C254" s="23">
        <v>16</v>
      </c>
      <c r="D254" s="23">
        <v>1606</v>
      </c>
      <c r="E254" s="23" t="s">
        <v>23</v>
      </c>
      <c r="F254" s="23">
        <v>55.17</v>
      </c>
      <c r="G254" s="23">
        <f>5.15+1.42</f>
        <v>6.57</v>
      </c>
      <c r="H254" s="23">
        <v>2.62</v>
      </c>
      <c r="I254" s="23">
        <f t="shared" si="3"/>
        <v>64.36</v>
      </c>
      <c r="J254" s="24">
        <v>5.84</v>
      </c>
      <c r="K254" s="24">
        <v>26.410478686415068</v>
      </c>
      <c r="L254" s="25">
        <v>96.610478686415064</v>
      </c>
      <c r="M254" s="25">
        <v>15.716335979657327</v>
      </c>
      <c r="N254" s="25">
        <v>1</v>
      </c>
      <c r="O254" s="25">
        <v>0</v>
      </c>
    </row>
    <row r="255" spans="1:15" x14ac:dyDescent="0.2">
      <c r="A255" s="13">
        <v>247</v>
      </c>
      <c r="B255" s="11" t="s">
        <v>34</v>
      </c>
      <c r="C255" s="23">
        <v>16</v>
      </c>
      <c r="D255" s="23">
        <v>1607</v>
      </c>
      <c r="E255" s="23" t="s">
        <v>23</v>
      </c>
      <c r="F255" s="23">
        <v>57.14</v>
      </c>
      <c r="G255" s="23">
        <f>5.01+1.38</f>
        <v>6.39</v>
      </c>
      <c r="H255" s="23">
        <v>2.62</v>
      </c>
      <c r="I255" s="23">
        <f t="shared" si="3"/>
        <v>66.150000000000006</v>
      </c>
      <c r="J255" s="24">
        <v>5.68</v>
      </c>
      <c r="K255" s="24">
        <v>26.410478686415068</v>
      </c>
      <c r="L255" s="25">
        <v>98.240478686415074</v>
      </c>
      <c r="M255" s="25">
        <v>15.981500048764085</v>
      </c>
      <c r="N255" s="25">
        <v>1</v>
      </c>
      <c r="O255" s="25">
        <v>0</v>
      </c>
    </row>
    <row r="256" spans="1:15" x14ac:dyDescent="0.2">
      <c r="A256" s="13">
        <v>248</v>
      </c>
      <c r="B256" s="11" t="s">
        <v>34</v>
      </c>
      <c r="C256" s="23">
        <v>16</v>
      </c>
      <c r="D256" s="23">
        <v>1608</v>
      </c>
      <c r="E256" s="23" t="s">
        <v>23</v>
      </c>
      <c r="F256" s="23">
        <v>55.17</v>
      </c>
      <c r="G256" s="23">
        <f>5.16+1.42</f>
        <v>6.58</v>
      </c>
      <c r="H256" s="23">
        <v>2.62</v>
      </c>
      <c r="I256" s="23">
        <f t="shared" si="3"/>
        <v>64.37</v>
      </c>
      <c r="J256" s="24">
        <v>5.84</v>
      </c>
      <c r="K256" s="24">
        <v>26.410478686415068</v>
      </c>
      <c r="L256" s="25">
        <v>96.620478686415069</v>
      </c>
      <c r="M256" s="25">
        <v>15.717962753087431</v>
      </c>
      <c r="N256" s="25">
        <v>1</v>
      </c>
      <c r="O256" s="25">
        <v>0</v>
      </c>
    </row>
    <row r="257" spans="1:15" x14ac:dyDescent="0.2">
      <c r="A257" s="13">
        <v>249</v>
      </c>
      <c r="B257" s="11" t="s">
        <v>34</v>
      </c>
      <c r="C257" s="23">
        <v>16</v>
      </c>
      <c r="D257" s="23">
        <v>1609</v>
      </c>
      <c r="E257" s="23" t="s">
        <v>23</v>
      </c>
      <c r="F257" s="23">
        <v>55.12</v>
      </c>
      <c r="G257" s="23">
        <f>4.39+1.42</f>
        <v>5.81</v>
      </c>
      <c r="H257" s="23">
        <v>2.62</v>
      </c>
      <c r="I257" s="23">
        <f t="shared" si="3"/>
        <v>63.55</v>
      </c>
      <c r="J257" s="24">
        <v>5.77</v>
      </c>
      <c r="K257" s="24">
        <v>26.410478686415068</v>
      </c>
      <c r="L257" s="25">
        <v>95.730478686415069</v>
      </c>
      <c r="M257" s="25">
        <v>15.573179917808281</v>
      </c>
      <c r="N257" s="25">
        <v>1</v>
      </c>
      <c r="O257" s="25">
        <v>0</v>
      </c>
    </row>
    <row r="258" spans="1:15" x14ac:dyDescent="0.2">
      <c r="A258" s="13">
        <v>250</v>
      </c>
      <c r="B258" s="11" t="s">
        <v>34</v>
      </c>
      <c r="C258" s="23">
        <v>16</v>
      </c>
      <c r="D258" s="23">
        <v>1610</v>
      </c>
      <c r="E258" s="23" t="s">
        <v>23</v>
      </c>
      <c r="F258" s="23">
        <v>53.91</v>
      </c>
      <c r="G258" s="23">
        <f>5.15+1.38</f>
        <v>6.53</v>
      </c>
      <c r="H258" s="23">
        <v>2.62</v>
      </c>
      <c r="I258" s="23">
        <f t="shared" si="3"/>
        <v>63.059999999999995</v>
      </c>
      <c r="J258" s="24">
        <v>5.54</v>
      </c>
      <c r="K258" s="24">
        <v>26.410478686415068</v>
      </c>
      <c r="L258" s="25">
        <v>95.01047868641507</v>
      </c>
      <c r="M258" s="25">
        <v>15.456052230840879</v>
      </c>
      <c r="N258" s="25">
        <v>1</v>
      </c>
      <c r="O258" s="25">
        <v>0</v>
      </c>
    </row>
    <row r="259" spans="1:15" x14ac:dyDescent="0.2">
      <c r="A259" s="13">
        <v>251</v>
      </c>
      <c r="B259" s="11" t="s">
        <v>34</v>
      </c>
      <c r="C259" s="23">
        <v>16</v>
      </c>
      <c r="D259" s="23">
        <v>1611</v>
      </c>
      <c r="E259" s="23" t="s">
        <v>23</v>
      </c>
      <c r="F259" s="23">
        <v>55.12</v>
      </c>
      <c r="G259" s="23">
        <f>4.39+1.42</f>
        <v>5.81</v>
      </c>
      <c r="H259" s="23">
        <v>2.62</v>
      </c>
      <c r="I259" s="23">
        <f t="shared" si="3"/>
        <v>63.55</v>
      </c>
      <c r="J259" s="24">
        <v>5.77</v>
      </c>
      <c r="K259" s="24">
        <v>26.410478686415068</v>
      </c>
      <c r="L259" s="25">
        <v>95.730478686415069</v>
      </c>
      <c r="M259" s="25">
        <v>15.573179917808281</v>
      </c>
      <c r="N259" s="25">
        <v>1</v>
      </c>
      <c r="O259" s="25">
        <v>0</v>
      </c>
    </row>
    <row r="260" spans="1:15" x14ac:dyDescent="0.2">
      <c r="A260" s="13">
        <v>252</v>
      </c>
      <c r="B260" s="11" t="s">
        <v>34</v>
      </c>
      <c r="C260" s="23">
        <v>16</v>
      </c>
      <c r="D260" s="23">
        <v>1612</v>
      </c>
      <c r="E260" s="23" t="s">
        <v>23</v>
      </c>
      <c r="F260" s="23">
        <v>57.16</v>
      </c>
      <c r="G260" s="23">
        <f>4.18+1.37</f>
        <v>5.55</v>
      </c>
      <c r="H260" s="23">
        <v>2.62</v>
      </c>
      <c r="I260" s="23">
        <f t="shared" si="3"/>
        <v>65.33</v>
      </c>
      <c r="J260" s="24">
        <v>5.18</v>
      </c>
      <c r="K260" s="24">
        <v>26.410478686415068</v>
      </c>
      <c r="L260" s="25">
        <v>96.920478686415066</v>
      </c>
      <c r="M260" s="25">
        <v>15.766765955990513</v>
      </c>
      <c r="N260" s="25">
        <v>1</v>
      </c>
      <c r="O260" s="25">
        <v>0</v>
      </c>
    </row>
    <row r="261" spans="1:15" x14ac:dyDescent="0.2">
      <c r="A261" s="13">
        <v>253</v>
      </c>
      <c r="B261" s="11" t="s">
        <v>34</v>
      </c>
      <c r="C261" s="23">
        <v>16</v>
      </c>
      <c r="D261" s="23">
        <v>1613</v>
      </c>
      <c r="E261" s="23" t="s">
        <v>23</v>
      </c>
      <c r="F261" s="23">
        <v>55.12</v>
      </c>
      <c r="G261" s="23">
        <f>4.39+1.42</f>
        <v>5.81</v>
      </c>
      <c r="H261" s="23">
        <v>2.62</v>
      </c>
      <c r="I261" s="23">
        <f t="shared" si="3"/>
        <v>63.55</v>
      </c>
      <c r="J261" s="24">
        <v>5.21</v>
      </c>
      <c r="K261" s="24">
        <v>26.410478686415068</v>
      </c>
      <c r="L261" s="25">
        <v>95.170478686415066</v>
      </c>
      <c r="M261" s="25">
        <v>15.482080605722523</v>
      </c>
      <c r="N261" s="25">
        <v>1</v>
      </c>
      <c r="O261" s="25">
        <v>0</v>
      </c>
    </row>
    <row r="262" spans="1:15" x14ac:dyDescent="0.2">
      <c r="A262" s="13">
        <v>254</v>
      </c>
      <c r="B262" s="11" t="s">
        <v>34</v>
      </c>
      <c r="C262" s="23">
        <v>16</v>
      </c>
      <c r="D262" s="23">
        <v>1614</v>
      </c>
      <c r="E262" s="23" t="s">
        <v>23</v>
      </c>
      <c r="F262" s="23">
        <v>53.9</v>
      </c>
      <c r="G262" s="23">
        <f>5.15+1.38</f>
        <v>6.53</v>
      </c>
      <c r="H262" s="23">
        <v>2.62</v>
      </c>
      <c r="I262" s="23">
        <f t="shared" si="3"/>
        <v>63.05</v>
      </c>
      <c r="J262" s="24">
        <v>5.22</v>
      </c>
      <c r="K262" s="24">
        <v>26.410478686415068</v>
      </c>
      <c r="L262" s="25">
        <v>94.680478686415057</v>
      </c>
      <c r="M262" s="25">
        <v>15.402368707647485</v>
      </c>
      <c r="N262" s="25">
        <v>1</v>
      </c>
      <c r="O262" s="25">
        <v>0</v>
      </c>
    </row>
    <row r="263" spans="1:15" x14ac:dyDescent="0.2">
      <c r="A263" s="13">
        <v>255</v>
      </c>
      <c r="B263" s="11" t="s">
        <v>34</v>
      </c>
      <c r="C263" s="23">
        <v>16</v>
      </c>
      <c r="D263" s="23">
        <v>1615</v>
      </c>
      <c r="E263" s="23" t="s">
        <v>23</v>
      </c>
      <c r="F263" s="23">
        <v>55.12</v>
      </c>
      <c r="G263" s="23">
        <f>4.39+1.42</f>
        <v>5.81</v>
      </c>
      <c r="H263" s="23">
        <v>2.62</v>
      </c>
      <c r="I263" s="23">
        <f t="shared" si="3"/>
        <v>63.55</v>
      </c>
      <c r="J263" s="24">
        <v>5.76</v>
      </c>
      <c r="K263" s="24">
        <v>26.410478686415068</v>
      </c>
      <c r="L263" s="25">
        <v>95.720478686415063</v>
      </c>
      <c r="M263" s="25">
        <v>15.571553144378177</v>
      </c>
      <c r="N263" s="25">
        <v>1</v>
      </c>
      <c r="O263" s="25">
        <v>0</v>
      </c>
    </row>
    <row r="264" spans="1:15" x14ac:dyDescent="0.2">
      <c r="A264" s="13">
        <v>256</v>
      </c>
      <c r="B264" s="11" t="s">
        <v>34</v>
      </c>
      <c r="C264" s="23">
        <v>16</v>
      </c>
      <c r="D264" s="23">
        <v>1616</v>
      </c>
      <c r="E264" s="23" t="s">
        <v>23</v>
      </c>
      <c r="F264" s="23">
        <v>57.16</v>
      </c>
      <c r="G264" s="23">
        <f>4.18+1.38</f>
        <v>5.56</v>
      </c>
      <c r="H264" s="23">
        <v>2.62</v>
      </c>
      <c r="I264" s="23">
        <f t="shared" si="3"/>
        <v>65.34</v>
      </c>
      <c r="J264" s="24">
        <v>5.64</v>
      </c>
      <c r="K264" s="24">
        <v>26.410478686415068</v>
      </c>
      <c r="L264" s="25">
        <v>97.390478686415065</v>
      </c>
      <c r="M264" s="25">
        <v>15.843224307205345</v>
      </c>
      <c r="N264" s="25">
        <v>1</v>
      </c>
      <c r="O264" s="25">
        <v>0</v>
      </c>
    </row>
    <row r="265" spans="1:15" x14ac:dyDescent="0.2">
      <c r="A265" s="13">
        <v>257</v>
      </c>
      <c r="B265" s="11" t="s">
        <v>34</v>
      </c>
      <c r="C265" s="23">
        <v>17</v>
      </c>
      <c r="D265" s="23">
        <v>1701</v>
      </c>
      <c r="E265" s="23" t="s">
        <v>23</v>
      </c>
      <c r="F265" s="23">
        <v>57.14</v>
      </c>
      <c r="G265" s="23">
        <f>5.01+1.38</f>
        <v>6.39</v>
      </c>
      <c r="H265" s="23">
        <v>2.62</v>
      </c>
      <c r="I265" s="23">
        <f t="shared" si="3"/>
        <v>66.150000000000006</v>
      </c>
      <c r="J265" s="24">
        <v>5.69</v>
      </c>
      <c r="K265" s="24">
        <v>26.410478686415068</v>
      </c>
      <c r="L265" s="25">
        <v>98.250478686415079</v>
      </c>
      <c r="M265" s="25">
        <v>15.983126822194189</v>
      </c>
      <c r="N265" s="25">
        <v>1</v>
      </c>
      <c r="O265" s="25">
        <v>0</v>
      </c>
    </row>
    <row r="266" spans="1:15" x14ac:dyDescent="0.2">
      <c r="A266" s="13">
        <v>258</v>
      </c>
      <c r="B266" s="11" t="s">
        <v>34</v>
      </c>
      <c r="C266" s="23">
        <v>17</v>
      </c>
      <c r="D266" s="23">
        <v>1702</v>
      </c>
      <c r="E266" s="23" t="s">
        <v>23</v>
      </c>
      <c r="F266" s="23">
        <v>55.17</v>
      </c>
      <c r="G266" s="23">
        <f>5.15+1.42</f>
        <v>6.57</v>
      </c>
      <c r="H266" s="23">
        <v>2.62</v>
      </c>
      <c r="I266" s="23">
        <f t="shared" ref="I266:I312" si="4">F266+G266+H266</f>
        <v>64.36</v>
      </c>
      <c r="J266" s="24">
        <v>5.84</v>
      </c>
      <c r="K266" s="24">
        <v>26.410478686415068</v>
      </c>
      <c r="L266" s="25">
        <v>96.610478686415064</v>
      </c>
      <c r="M266" s="25">
        <v>15.716335979657327</v>
      </c>
      <c r="N266" s="25">
        <v>1</v>
      </c>
      <c r="O266" s="25">
        <v>0</v>
      </c>
    </row>
    <row r="267" spans="1:15" x14ac:dyDescent="0.2">
      <c r="A267" s="13">
        <v>259</v>
      </c>
      <c r="B267" s="11" t="s">
        <v>34</v>
      </c>
      <c r="C267" s="23">
        <v>17</v>
      </c>
      <c r="D267" s="23">
        <v>1703</v>
      </c>
      <c r="E267" s="23" t="s">
        <v>23</v>
      </c>
      <c r="F267" s="23">
        <v>57.14</v>
      </c>
      <c r="G267" s="23">
        <f>5.01+1.38</f>
        <v>6.39</v>
      </c>
      <c r="H267" s="23">
        <v>2.62</v>
      </c>
      <c r="I267" s="23">
        <f t="shared" si="4"/>
        <v>66.150000000000006</v>
      </c>
      <c r="J267" s="24">
        <v>5.69</v>
      </c>
      <c r="K267" s="24">
        <v>26.410478686415068</v>
      </c>
      <c r="L267" s="25">
        <v>98.250478686415079</v>
      </c>
      <c r="M267" s="25">
        <v>15.983126822194189</v>
      </c>
      <c r="N267" s="25">
        <v>1</v>
      </c>
      <c r="O267" s="25">
        <v>0</v>
      </c>
    </row>
    <row r="268" spans="1:15" x14ac:dyDescent="0.2">
      <c r="A268" s="13">
        <v>260</v>
      </c>
      <c r="B268" s="11" t="s">
        <v>34</v>
      </c>
      <c r="C268" s="23">
        <v>17</v>
      </c>
      <c r="D268" s="23">
        <v>1704</v>
      </c>
      <c r="E268" s="23" t="s">
        <v>23</v>
      </c>
      <c r="F268" s="23">
        <v>55.17</v>
      </c>
      <c r="G268" s="23">
        <f>5.16+1.42</f>
        <v>6.58</v>
      </c>
      <c r="H268" s="23">
        <v>2.62</v>
      </c>
      <c r="I268" s="23">
        <f t="shared" si="4"/>
        <v>64.37</v>
      </c>
      <c r="J268" s="24">
        <v>5.25</v>
      </c>
      <c r="K268" s="24">
        <v>26.410478686415068</v>
      </c>
      <c r="L268" s="25">
        <v>96.03047868641508</v>
      </c>
      <c r="M268" s="25">
        <v>15.621983120711366</v>
      </c>
      <c r="N268" s="25">
        <v>1</v>
      </c>
      <c r="O268" s="25">
        <v>0</v>
      </c>
    </row>
    <row r="269" spans="1:15" x14ac:dyDescent="0.2">
      <c r="A269" s="13">
        <v>261</v>
      </c>
      <c r="B269" s="11" t="s">
        <v>34</v>
      </c>
      <c r="C269" s="23">
        <v>17</v>
      </c>
      <c r="D269" s="23">
        <v>1705</v>
      </c>
      <c r="E269" s="23" t="s">
        <v>23</v>
      </c>
      <c r="F269" s="23">
        <v>57.14</v>
      </c>
      <c r="G269" s="23">
        <f>5.01+1.38</f>
        <v>6.39</v>
      </c>
      <c r="H269" s="23">
        <v>2.62</v>
      </c>
      <c r="I269" s="23">
        <f t="shared" si="4"/>
        <v>66.150000000000006</v>
      </c>
      <c r="J269" s="24">
        <v>5.21</v>
      </c>
      <c r="K269" s="24">
        <v>26.410478686415068</v>
      </c>
      <c r="L269" s="25">
        <v>97.770478686415075</v>
      </c>
      <c r="M269" s="25">
        <v>15.905041697549253</v>
      </c>
      <c r="N269" s="25">
        <v>1</v>
      </c>
      <c r="O269" s="25">
        <v>0</v>
      </c>
    </row>
    <row r="270" spans="1:15" x14ac:dyDescent="0.2">
      <c r="A270" s="13">
        <v>262</v>
      </c>
      <c r="B270" s="11" t="s">
        <v>34</v>
      </c>
      <c r="C270" s="23">
        <v>17</v>
      </c>
      <c r="D270" s="23">
        <v>1706</v>
      </c>
      <c r="E270" s="23" t="s">
        <v>23</v>
      </c>
      <c r="F270" s="23">
        <v>55.17</v>
      </c>
      <c r="G270" s="23">
        <f>5.15+1.42</f>
        <v>6.57</v>
      </c>
      <c r="H270" s="23">
        <v>2.62</v>
      </c>
      <c r="I270" s="23">
        <f t="shared" si="4"/>
        <v>64.36</v>
      </c>
      <c r="J270" s="24">
        <v>5.84</v>
      </c>
      <c r="K270" s="24">
        <v>26.410478686415068</v>
      </c>
      <c r="L270" s="25">
        <v>96.610478686415064</v>
      </c>
      <c r="M270" s="25">
        <v>15.716335979657327</v>
      </c>
      <c r="N270" s="25">
        <v>1</v>
      </c>
      <c r="O270" s="25">
        <v>0</v>
      </c>
    </row>
    <row r="271" spans="1:15" x14ac:dyDescent="0.2">
      <c r="A271" s="13">
        <v>263</v>
      </c>
      <c r="B271" s="11" t="s">
        <v>34</v>
      </c>
      <c r="C271" s="23">
        <v>17</v>
      </c>
      <c r="D271" s="23">
        <v>1707</v>
      </c>
      <c r="E271" s="23" t="s">
        <v>23</v>
      </c>
      <c r="F271" s="23">
        <v>57.14</v>
      </c>
      <c r="G271" s="23">
        <f>5.01+1.38</f>
        <v>6.39</v>
      </c>
      <c r="H271" s="23">
        <v>2.62</v>
      </c>
      <c r="I271" s="23">
        <f t="shared" si="4"/>
        <v>66.150000000000006</v>
      </c>
      <c r="J271" s="24">
        <v>5.68</v>
      </c>
      <c r="K271" s="24">
        <v>26.410478686415068</v>
      </c>
      <c r="L271" s="25">
        <v>98.240478686415074</v>
      </c>
      <c r="M271" s="25">
        <v>15.981500048764085</v>
      </c>
      <c r="N271" s="25">
        <v>1</v>
      </c>
      <c r="O271" s="25">
        <v>0</v>
      </c>
    </row>
    <row r="272" spans="1:15" x14ac:dyDescent="0.2">
      <c r="A272" s="13">
        <v>264</v>
      </c>
      <c r="B272" s="11" t="s">
        <v>34</v>
      </c>
      <c r="C272" s="23">
        <v>17</v>
      </c>
      <c r="D272" s="23">
        <v>1708</v>
      </c>
      <c r="E272" s="23" t="s">
        <v>23</v>
      </c>
      <c r="F272" s="23">
        <v>55.17</v>
      </c>
      <c r="G272" s="23">
        <f>5.16+1.42</f>
        <v>6.58</v>
      </c>
      <c r="H272" s="23">
        <v>2.62</v>
      </c>
      <c r="I272" s="23">
        <f t="shared" si="4"/>
        <v>64.37</v>
      </c>
      <c r="J272" s="24">
        <v>5.84</v>
      </c>
      <c r="K272" s="24">
        <v>26.410478686415068</v>
      </c>
      <c r="L272" s="25">
        <v>96.620478686415069</v>
      </c>
      <c r="M272" s="25">
        <v>15.717962753087431</v>
      </c>
      <c r="N272" s="25">
        <v>1</v>
      </c>
      <c r="O272" s="25">
        <v>0</v>
      </c>
    </row>
    <row r="273" spans="1:15" x14ac:dyDescent="0.2">
      <c r="A273" s="13">
        <v>265</v>
      </c>
      <c r="B273" s="11" t="s">
        <v>34</v>
      </c>
      <c r="C273" s="23">
        <v>17</v>
      </c>
      <c r="D273" s="23">
        <v>1709</v>
      </c>
      <c r="E273" s="23" t="s">
        <v>23</v>
      </c>
      <c r="F273" s="23">
        <v>55.12</v>
      </c>
      <c r="G273" s="23">
        <f>4.39+1.42</f>
        <v>5.81</v>
      </c>
      <c r="H273" s="23">
        <v>2.62</v>
      </c>
      <c r="I273" s="23">
        <f t="shared" si="4"/>
        <v>63.55</v>
      </c>
      <c r="J273" s="24">
        <v>5.77</v>
      </c>
      <c r="K273" s="24">
        <v>26.410478686415068</v>
      </c>
      <c r="L273" s="25">
        <v>95.730478686415069</v>
      </c>
      <c r="M273" s="25">
        <v>15.573179917808281</v>
      </c>
      <c r="N273" s="25">
        <v>1</v>
      </c>
      <c r="O273" s="25">
        <v>0</v>
      </c>
    </row>
    <row r="274" spans="1:15" x14ac:dyDescent="0.2">
      <c r="A274" s="13">
        <v>266</v>
      </c>
      <c r="B274" s="11" t="s">
        <v>34</v>
      </c>
      <c r="C274" s="23">
        <v>17</v>
      </c>
      <c r="D274" s="23">
        <v>1710</v>
      </c>
      <c r="E274" s="23" t="s">
        <v>23</v>
      </c>
      <c r="F274" s="23">
        <v>53.91</v>
      </c>
      <c r="G274" s="23">
        <f>5.15+1.38</f>
        <v>6.53</v>
      </c>
      <c r="H274" s="23">
        <v>2.62</v>
      </c>
      <c r="I274" s="23">
        <f t="shared" si="4"/>
        <v>63.059999999999995</v>
      </c>
      <c r="J274" s="24">
        <v>5.54</v>
      </c>
      <c r="K274" s="24">
        <v>26.410478686415068</v>
      </c>
      <c r="L274" s="25">
        <v>95.01047868641507</v>
      </c>
      <c r="M274" s="25">
        <v>15.456052230840879</v>
      </c>
      <c r="N274" s="25">
        <v>1</v>
      </c>
      <c r="O274" s="25">
        <v>0</v>
      </c>
    </row>
    <row r="275" spans="1:15" x14ac:dyDescent="0.2">
      <c r="A275" s="13">
        <v>267</v>
      </c>
      <c r="B275" s="11" t="s">
        <v>34</v>
      </c>
      <c r="C275" s="23">
        <v>17</v>
      </c>
      <c r="D275" s="23">
        <v>1711</v>
      </c>
      <c r="E275" s="23" t="s">
        <v>23</v>
      </c>
      <c r="F275" s="23">
        <v>55.12</v>
      </c>
      <c r="G275" s="23">
        <f>4.39+1.42</f>
        <v>5.81</v>
      </c>
      <c r="H275" s="23">
        <v>2.62</v>
      </c>
      <c r="I275" s="23">
        <f t="shared" si="4"/>
        <v>63.55</v>
      </c>
      <c r="J275" s="24">
        <v>5.77</v>
      </c>
      <c r="K275" s="24">
        <v>26.410478686415068</v>
      </c>
      <c r="L275" s="25">
        <v>95.730478686415069</v>
      </c>
      <c r="M275" s="25">
        <v>15.573179917808281</v>
      </c>
      <c r="N275" s="25">
        <v>1</v>
      </c>
      <c r="O275" s="25">
        <v>0</v>
      </c>
    </row>
    <row r="276" spans="1:15" x14ac:dyDescent="0.2">
      <c r="A276" s="13">
        <v>268</v>
      </c>
      <c r="B276" s="11" t="s">
        <v>34</v>
      </c>
      <c r="C276" s="23">
        <v>17</v>
      </c>
      <c r="D276" s="23">
        <v>1712</v>
      </c>
      <c r="E276" s="23" t="s">
        <v>23</v>
      </c>
      <c r="F276" s="23">
        <v>57.16</v>
      </c>
      <c r="G276" s="23">
        <f>4.18+1.37</f>
        <v>5.55</v>
      </c>
      <c r="H276" s="23">
        <v>2.62</v>
      </c>
      <c r="I276" s="23">
        <f t="shared" si="4"/>
        <v>65.33</v>
      </c>
      <c r="J276" s="24">
        <v>5.18</v>
      </c>
      <c r="K276" s="24">
        <v>26.410478686415068</v>
      </c>
      <c r="L276" s="25">
        <v>96.920478686415066</v>
      </c>
      <c r="M276" s="25">
        <v>15.766765955990513</v>
      </c>
      <c r="N276" s="25">
        <v>1</v>
      </c>
      <c r="O276" s="25">
        <v>0</v>
      </c>
    </row>
    <row r="277" spans="1:15" x14ac:dyDescent="0.2">
      <c r="A277" s="13">
        <v>269</v>
      </c>
      <c r="B277" s="11" t="s">
        <v>34</v>
      </c>
      <c r="C277" s="23">
        <v>17</v>
      </c>
      <c r="D277" s="23">
        <v>1713</v>
      </c>
      <c r="E277" s="23" t="s">
        <v>23</v>
      </c>
      <c r="F277" s="23">
        <v>55.12</v>
      </c>
      <c r="G277" s="23">
        <f>4.39+1.42</f>
        <v>5.81</v>
      </c>
      <c r="H277" s="23">
        <v>2.62</v>
      </c>
      <c r="I277" s="23">
        <f t="shared" si="4"/>
        <v>63.55</v>
      </c>
      <c r="J277" s="24">
        <v>5.21</v>
      </c>
      <c r="K277" s="24">
        <v>26.410478686415068</v>
      </c>
      <c r="L277" s="25">
        <v>95.170478686415066</v>
      </c>
      <c r="M277" s="25">
        <v>15.482080605722523</v>
      </c>
      <c r="N277" s="25">
        <v>1</v>
      </c>
      <c r="O277" s="25">
        <v>0</v>
      </c>
    </row>
    <row r="278" spans="1:15" x14ac:dyDescent="0.2">
      <c r="A278" s="13">
        <v>270</v>
      </c>
      <c r="B278" s="11" t="s">
        <v>34</v>
      </c>
      <c r="C278" s="23">
        <v>17</v>
      </c>
      <c r="D278" s="23">
        <v>1714</v>
      </c>
      <c r="E278" s="23" t="s">
        <v>23</v>
      </c>
      <c r="F278" s="23">
        <v>53.9</v>
      </c>
      <c r="G278" s="23">
        <f>5.15+1.38</f>
        <v>6.53</v>
      </c>
      <c r="H278" s="23">
        <v>2.62</v>
      </c>
      <c r="I278" s="23">
        <f t="shared" si="4"/>
        <v>63.05</v>
      </c>
      <c r="J278" s="24">
        <v>5.22</v>
      </c>
      <c r="K278" s="24">
        <v>26.410478686415068</v>
      </c>
      <c r="L278" s="25">
        <v>94.680478686415057</v>
      </c>
      <c r="M278" s="25">
        <v>15.402368707647485</v>
      </c>
      <c r="N278" s="25">
        <v>1</v>
      </c>
      <c r="O278" s="25">
        <v>0</v>
      </c>
    </row>
    <row r="279" spans="1:15" x14ac:dyDescent="0.2">
      <c r="A279" s="13">
        <v>271</v>
      </c>
      <c r="B279" s="11" t="s">
        <v>34</v>
      </c>
      <c r="C279" s="23">
        <v>17</v>
      </c>
      <c r="D279" s="23">
        <v>1715</v>
      </c>
      <c r="E279" s="23" t="s">
        <v>23</v>
      </c>
      <c r="F279" s="23">
        <v>55.12</v>
      </c>
      <c r="G279" s="23">
        <f>4.39+1.42</f>
        <v>5.81</v>
      </c>
      <c r="H279" s="23">
        <v>2.62</v>
      </c>
      <c r="I279" s="23">
        <f t="shared" si="4"/>
        <v>63.55</v>
      </c>
      <c r="J279" s="24">
        <v>5.76</v>
      </c>
      <c r="K279" s="24">
        <v>26.410478686415068</v>
      </c>
      <c r="L279" s="25">
        <v>95.720478686415063</v>
      </c>
      <c r="M279" s="25">
        <v>15.571553144378177</v>
      </c>
      <c r="N279" s="25">
        <v>1</v>
      </c>
      <c r="O279" s="25">
        <v>0</v>
      </c>
    </row>
    <row r="280" spans="1:15" x14ac:dyDescent="0.2">
      <c r="A280" s="13">
        <v>272</v>
      </c>
      <c r="B280" s="11" t="s">
        <v>34</v>
      </c>
      <c r="C280" s="23">
        <v>17</v>
      </c>
      <c r="D280" s="23">
        <v>1716</v>
      </c>
      <c r="E280" s="23" t="s">
        <v>23</v>
      </c>
      <c r="F280" s="23">
        <v>57.16</v>
      </c>
      <c r="G280" s="23">
        <f>4.18+1.38</f>
        <v>5.56</v>
      </c>
      <c r="H280" s="23">
        <v>2.62</v>
      </c>
      <c r="I280" s="23">
        <f t="shared" si="4"/>
        <v>65.34</v>
      </c>
      <c r="J280" s="24">
        <v>5.64</v>
      </c>
      <c r="K280" s="24">
        <v>26.410478686415068</v>
      </c>
      <c r="L280" s="25">
        <v>97.390478686415065</v>
      </c>
      <c r="M280" s="25">
        <v>15.843224307205345</v>
      </c>
      <c r="N280" s="25">
        <v>1</v>
      </c>
      <c r="O280" s="25">
        <v>0</v>
      </c>
    </row>
    <row r="281" spans="1:15" x14ac:dyDescent="0.2">
      <c r="A281" s="13">
        <v>273</v>
      </c>
      <c r="B281" s="11" t="s">
        <v>34</v>
      </c>
      <c r="C281" s="23">
        <v>18</v>
      </c>
      <c r="D281" s="23">
        <v>1801</v>
      </c>
      <c r="E281" s="23" t="s">
        <v>23</v>
      </c>
      <c r="F281" s="23">
        <v>57.14</v>
      </c>
      <c r="G281" s="23">
        <f>5.01+1.38</f>
        <v>6.39</v>
      </c>
      <c r="H281" s="23">
        <v>2.62</v>
      </c>
      <c r="I281" s="23">
        <f t="shared" si="4"/>
        <v>66.150000000000006</v>
      </c>
      <c r="J281" s="24">
        <v>5.69</v>
      </c>
      <c r="K281" s="24">
        <v>26.410478686415068</v>
      </c>
      <c r="L281" s="25">
        <v>98.250478686415079</v>
      </c>
      <c r="M281" s="25">
        <v>15.983126822194189</v>
      </c>
      <c r="N281" s="25">
        <v>1</v>
      </c>
      <c r="O281" s="25">
        <v>0</v>
      </c>
    </row>
    <row r="282" spans="1:15" x14ac:dyDescent="0.2">
      <c r="A282" s="13">
        <v>274</v>
      </c>
      <c r="B282" s="11" t="s">
        <v>34</v>
      </c>
      <c r="C282" s="23">
        <v>18</v>
      </c>
      <c r="D282" s="23">
        <v>1802</v>
      </c>
      <c r="E282" s="23" t="s">
        <v>23</v>
      </c>
      <c r="F282" s="23">
        <v>55.17</v>
      </c>
      <c r="G282" s="23">
        <f>5.15+1.42</f>
        <v>6.57</v>
      </c>
      <c r="H282" s="23">
        <v>2.62</v>
      </c>
      <c r="I282" s="23">
        <f t="shared" si="4"/>
        <v>64.36</v>
      </c>
      <c r="J282" s="24">
        <v>5.84</v>
      </c>
      <c r="K282" s="24">
        <v>26.410478686415068</v>
      </c>
      <c r="L282" s="25">
        <v>96.610478686415064</v>
      </c>
      <c r="M282" s="25">
        <v>15.716335979657327</v>
      </c>
      <c r="N282" s="25">
        <v>1</v>
      </c>
      <c r="O282" s="25">
        <v>0</v>
      </c>
    </row>
    <row r="283" spans="1:15" x14ac:dyDescent="0.2">
      <c r="A283" s="13">
        <v>275</v>
      </c>
      <c r="B283" s="11" t="s">
        <v>34</v>
      </c>
      <c r="C283" s="23">
        <v>18</v>
      </c>
      <c r="D283" s="23">
        <v>1803</v>
      </c>
      <c r="E283" s="23" t="s">
        <v>23</v>
      </c>
      <c r="F283" s="23">
        <v>57.14</v>
      </c>
      <c r="G283" s="23">
        <f>5.01+1.38</f>
        <v>6.39</v>
      </c>
      <c r="H283" s="23">
        <v>2.62</v>
      </c>
      <c r="I283" s="23">
        <f t="shared" si="4"/>
        <v>66.150000000000006</v>
      </c>
      <c r="J283" s="24">
        <v>5.69</v>
      </c>
      <c r="K283" s="24">
        <v>26.410478686415068</v>
      </c>
      <c r="L283" s="25">
        <v>98.250478686415079</v>
      </c>
      <c r="M283" s="25">
        <v>15.983126822194189</v>
      </c>
      <c r="N283" s="25">
        <v>1</v>
      </c>
      <c r="O283" s="25">
        <v>0</v>
      </c>
    </row>
    <row r="284" spans="1:15" x14ac:dyDescent="0.2">
      <c r="A284" s="13">
        <v>276</v>
      </c>
      <c r="B284" s="11" t="s">
        <v>34</v>
      </c>
      <c r="C284" s="23">
        <v>18</v>
      </c>
      <c r="D284" s="23">
        <v>1804</v>
      </c>
      <c r="E284" s="23" t="s">
        <v>23</v>
      </c>
      <c r="F284" s="23">
        <v>55.17</v>
      </c>
      <c r="G284" s="23">
        <f>5.16+1.42</f>
        <v>6.58</v>
      </c>
      <c r="H284" s="23">
        <v>2.62</v>
      </c>
      <c r="I284" s="23">
        <f t="shared" si="4"/>
        <v>64.37</v>
      </c>
      <c r="J284" s="24">
        <v>5.25</v>
      </c>
      <c r="K284" s="24">
        <v>26.410478686415068</v>
      </c>
      <c r="L284" s="25">
        <v>96.03047868641508</v>
      </c>
      <c r="M284" s="25">
        <v>15.621983120711366</v>
      </c>
      <c r="N284" s="25">
        <v>1</v>
      </c>
      <c r="O284" s="25">
        <v>0</v>
      </c>
    </row>
    <row r="285" spans="1:15" x14ac:dyDescent="0.2">
      <c r="A285" s="13">
        <v>277</v>
      </c>
      <c r="B285" s="11" t="s">
        <v>34</v>
      </c>
      <c r="C285" s="23">
        <v>18</v>
      </c>
      <c r="D285" s="23">
        <v>1805</v>
      </c>
      <c r="E285" s="23" t="s">
        <v>23</v>
      </c>
      <c r="F285" s="23">
        <v>57.14</v>
      </c>
      <c r="G285" s="23">
        <f>5.01+1.38</f>
        <v>6.39</v>
      </c>
      <c r="H285" s="23">
        <v>2.62</v>
      </c>
      <c r="I285" s="23">
        <f t="shared" si="4"/>
        <v>66.150000000000006</v>
      </c>
      <c r="J285" s="24">
        <v>5.21</v>
      </c>
      <c r="K285" s="24">
        <v>26.410478686415068</v>
      </c>
      <c r="L285" s="25">
        <v>97.770478686415075</v>
      </c>
      <c r="M285" s="25">
        <v>15.905041697549253</v>
      </c>
      <c r="N285" s="25">
        <v>1</v>
      </c>
      <c r="O285" s="25">
        <v>0</v>
      </c>
    </row>
    <row r="286" spans="1:15" x14ac:dyDescent="0.2">
      <c r="A286" s="13">
        <v>278</v>
      </c>
      <c r="B286" s="11" t="s">
        <v>34</v>
      </c>
      <c r="C286" s="23">
        <v>18</v>
      </c>
      <c r="D286" s="23">
        <v>1806</v>
      </c>
      <c r="E286" s="23" t="s">
        <v>23</v>
      </c>
      <c r="F286" s="23">
        <v>55.17</v>
      </c>
      <c r="G286" s="23">
        <f>5.15+1.42</f>
        <v>6.57</v>
      </c>
      <c r="H286" s="23">
        <v>2.62</v>
      </c>
      <c r="I286" s="23">
        <f t="shared" si="4"/>
        <v>64.36</v>
      </c>
      <c r="J286" s="24">
        <v>5.84</v>
      </c>
      <c r="K286" s="24">
        <v>26.410478686415068</v>
      </c>
      <c r="L286" s="25">
        <v>96.610478686415064</v>
      </c>
      <c r="M286" s="25">
        <v>15.716335979657327</v>
      </c>
      <c r="N286" s="25">
        <v>1</v>
      </c>
      <c r="O286" s="25">
        <v>0</v>
      </c>
    </row>
    <row r="287" spans="1:15" x14ac:dyDescent="0.2">
      <c r="A287" s="13">
        <v>279</v>
      </c>
      <c r="B287" s="11" t="s">
        <v>34</v>
      </c>
      <c r="C287" s="23">
        <v>18</v>
      </c>
      <c r="D287" s="23">
        <v>1807</v>
      </c>
      <c r="E287" s="23" t="s">
        <v>23</v>
      </c>
      <c r="F287" s="23">
        <v>57.14</v>
      </c>
      <c r="G287" s="23">
        <f>5.01+1.38</f>
        <v>6.39</v>
      </c>
      <c r="H287" s="23">
        <v>2.62</v>
      </c>
      <c r="I287" s="23">
        <f t="shared" si="4"/>
        <v>66.150000000000006</v>
      </c>
      <c r="J287" s="24">
        <v>5.68</v>
      </c>
      <c r="K287" s="24">
        <v>26.410478686415068</v>
      </c>
      <c r="L287" s="25">
        <v>98.240478686415074</v>
      </c>
      <c r="M287" s="25">
        <v>15.981500048764085</v>
      </c>
      <c r="N287" s="25">
        <v>1</v>
      </c>
      <c r="O287" s="25">
        <v>0</v>
      </c>
    </row>
    <row r="288" spans="1:15" x14ac:dyDescent="0.2">
      <c r="A288" s="13">
        <v>280</v>
      </c>
      <c r="B288" s="11" t="s">
        <v>34</v>
      </c>
      <c r="C288" s="23">
        <v>18</v>
      </c>
      <c r="D288" s="23">
        <v>1808</v>
      </c>
      <c r="E288" s="23" t="s">
        <v>23</v>
      </c>
      <c r="F288" s="23">
        <v>55.17</v>
      </c>
      <c r="G288" s="23">
        <f>5.16+1.42</f>
        <v>6.58</v>
      </c>
      <c r="H288" s="23">
        <v>2.62</v>
      </c>
      <c r="I288" s="23">
        <f t="shared" si="4"/>
        <v>64.37</v>
      </c>
      <c r="J288" s="24">
        <v>5.84</v>
      </c>
      <c r="K288" s="24">
        <v>26.410478686415068</v>
      </c>
      <c r="L288" s="25">
        <v>96.620478686415069</v>
      </c>
      <c r="M288" s="25">
        <v>15.717962753087431</v>
      </c>
      <c r="N288" s="25">
        <v>1</v>
      </c>
      <c r="O288" s="25">
        <v>0</v>
      </c>
    </row>
    <row r="289" spans="1:15" x14ac:dyDescent="0.2">
      <c r="A289" s="13">
        <v>281</v>
      </c>
      <c r="B289" s="11" t="s">
        <v>34</v>
      </c>
      <c r="C289" s="23">
        <v>18</v>
      </c>
      <c r="D289" s="23">
        <v>1809</v>
      </c>
      <c r="E289" s="23" t="s">
        <v>23</v>
      </c>
      <c r="F289" s="23">
        <v>55.12</v>
      </c>
      <c r="G289" s="23">
        <f>4.39+1.42</f>
        <v>5.81</v>
      </c>
      <c r="H289" s="23">
        <v>2.62</v>
      </c>
      <c r="I289" s="23">
        <f t="shared" si="4"/>
        <v>63.55</v>
      </c>
      <c r="J289" s="24">
        <v>5.77</v>
      </c>
      <c r="K289" s="24">
        <v>26.410478686415068</v>
      </c>
      <c r="L289" s="25">
        <v>95.730478686415069</v>
      </c>
      <c r="M289" s="25">
        <v>15.573179917808281</v>
      </c>
      <c r="N289" s="25">
        <v>1</v>
      </c>
      <c r="O289" s="25">
        <v>0</v>
      </c>
    </row>
    <row r="290" spans="1:15" x14ac:dyDescent="0.2">
      <c r="A290" s="13">
        <v>282</v>
      </c>
      <c r="B290" s="11" t="s">
        <v>34</v>
      </c>
      <c r="C290" s="23">
        <v>18</v>
      </c>
      <c r="D290" s="23">
        <v>1810</v>
      </c>
      <c r="E290" s="23" t="s">
        <v>23</v>
      </c>
      <c r="F290" s="23">
        <v>53.91</v>
      </c>
      <c r="G290" s="23">
        <f>5.15+1.38</f>
        <v>6.53</v>
      </c>
      <c r="H290" s="23">
        <v>2.62</v>
      </c>
      <c r="I290" s="23">
        <f t="shared" si="4"/>
        <v>63.059999999999995</v>
      </c>
      <c r="J290" s="24">
        <v>5.54</v>
      </c>
      <c r="K290" s="24">
        <v>26.410478686415068</v>
      </c>
      <c r="L290" s="25">
        <v>95.01047868641507</v>
      </c>
      <c r="M290" s="25">
        <v>15.456052230840879</v>
      </c>
      <c r="N290" s="25">
        <v>1</v>
      </c>
      <c r="O290" s="25">
        <v>0</v>
      </c>
    </row>
    <row r="291" spans="1:15" x14ac:dyDescent="0.2">
      <c r="A291" s="13">
        <v>283</v>
      </c>
      <c r="B291" s="11" t="s">
        <v>34</v>
      </c>
      <c r="C291" s="23">
        <v>18</v>
      </c>
      <c r="D291" s="23">
        <v>1811</v>
      </c>
      <c r="E291" s="23" t="s">
        <v>23</v>
      </c>
      <c r="F291" s="23">
        <v>55.12</v>
      </c>
      <c r="G291" s="23">
        <f>4.39+1.42</f>
        <v>5.81</v>
      </c>
      <c r="H291" s="23">
        <v>2.62</v>
      </c>
      <c r="I291" s="23">
        <f t="shared" si="4"/>
        <v>63.55</v>
      </c>
      <c r="J291" s="24">
        <v>5.77</v>
      </c>
      <c r="K291" s="24">
        <v>26.410478686415068</v>
      </c>
      <c r="L291" s="25">
        <v>95.730478686415069</v>
      </c>
      <c r="M291" s="25">
        <v>15.573179917808281</v>
      </c>
      <c r="N291" s="25">
        <v>1</v>
      </c>
      <c r="O291" s="25">
        <v>0</v>
      </c>
    </row>
    <row r="292" spans="1:15" x14ac:dyDescent="0.2">
      <c r="A292" s="13">
        <v>284</v>
      </c>
      <c r="B292" s="11" t="s">
        <v>34</v>
      </c>
      <c r="C292" s="23">
        <v>18</v>
      </c>
      <c r="D292" s="23">
        <v>1812</v>
      </c>
      <c r="E292" s="23" t="s">
        <v>23</v>
      </c>
      <c r="F292" s="23">
        <v>57.16</v>
      </c>
      <c r="G292" s="23">
        <f>4.18+1.37</f>
        <v>5.55</v>
      </c>
      <c r="H292" s="23">
        <v>2.62</v>
      </c>
      <c r="I292" s="23">
        <f t="shared" si="4"/>
        <v>65.33</v>
      </c>
      <c r="J292" s="24">
        <v>5.18</v>
      </c>
      <c r="K292" s="24">
        <v>26.410478686415068</v>
      </c>
      <c r="L292" s="25">
        <v>96.920478686415066</v>
      </c>
      <c r="M292" s="25">
        <v>15.766765955990513</v>
      </c>
      <c r="N292" s="25">
        <v>1</v>
      </c>
      <c r="O292" s="25">
        <v>0</v>
      </c>
    </row>
    <row r="293" spans="1:15" x14ac:dyDescent="0.2">
      <c r="A293" s="13">
        <v>285</v>
      </c>
      <c r="B293" s="11" t="s">
        <v>34</v>
      </c>
      <c r="C293" s="23">
        <v>18</v>
      </c>
      <c r="D293" s="23">
        <v>1813</v>
      </c>
      <c r="E293" s="23" t="s">
        <v>23</v>
      </c>
      <c r="F293" s="23">
        <v>55.12</v>
      </c>
      <c r="G293" s="23">
        <f>4.39+1.42</f>
        <v>5.81</v>
      </c>
      <c r="H293" s="23">
        <v>2.62</v>
      </c>
      <c r="I293" s="23">
        <f t="shared" si="4"/>
        <v>63.55</v>
      </c>
      <c r="J293" s="24">
        <v>5.21</v>
      </c>
      <c r="K293" s="24">
        <v>26.410478686415068</v>
      </c>
      <c r="L293" s="25">
        <v>95.170478686415066</v>
      </c>
      <c r="M293" s="25">
        <v>15.482080605722523</v>
      </c>
      <c r="N293" s="25">
        <v>1</v>
      </c>
      <c r="O293" s="25">
        <v>0</v>
      </c>
    </row>
    <row r="294" spans="1:15" x14ac:dyDescent="0.2">
      <c r="A294" s="13">
        <v>286</v>
      </c>
      <c r="B294" s="11" t="s">
        <v>34</v>
      </c>
      <c r="C294" s="23">
        <v>18</v>
      </c>
      <c r="D294" s="23">
        <v>1814</v>
      </c>
      <c r="E294" s="23" t="s">
        <v>23</v>
      </c>
      <c r="F294" s="23">
        <v>53.9</v>
      </c>
      <c r="G294" s="23">
        <f>5.15+1.38</f>
        <v>6.53</v>
      </c>
      <c r="H294" s="23">
        <v>2.62</v>
      </c>
      <c r="I294" s="23">
        <f t="shared" si="4"/>
        <v>63.05</v>
      </c>
      <c r="J294" s="24">
        <v>5.22</v>
      </c>
      <c r="K294" s="24">
        <v>26.410478686415068</v>
      </c>
      <c r="L294" s="25">
        <v>94.680478686415057</v>
      </c>
      <c r="M294" s="25">
        <v>15.402368707647485</v>
      </c>
      <c r="N294" s="25">
        <v>1</v>
      </c>
      <c r="O294" s="25">
        <v>0</v>
      </c>
    </row>
    <row r="295" spans="1:15" x14ac:dyDescent="0.2">
      <c r="A295" s="13">
        <v>287</v>
      </c>
      <c r="B295" s="11" t="s">
        <v>34</v>
      </c>
      <c r="C295" s="23">
        <v>18</v>
      </c>
      <c r="D295" s="23">
        <v>1815</v>
      </c>
      <c r="E295" s="23" t="s">
        <v>23</v>
      </c>
      <c r="F295" s="23">
        <v>55.12</v>
      </c>
      <c r="G295" s="23">
        <f>4.39+1.42</f>
        <v>5.81</v>
      </c>
      <c r="H295" s="23">
        <v>2.62</v>
      </c>
      <c r="I295" s="23">
        <f t="shared" si="4"/>
        <v>63.55</v>
      </c>
      <c r="J295" s="24">
        <v>5.76</v>
      </c>
      <c r="K295" s="24">
        <v>26.410478686415068</v>
      </c>
      <c r="L295" s="25">
        <v>95.720478686415063</v>
      </c>
      <c r="M295" s="25">
        <v>15.571553144378177</v>
      </c>
      <c r="N295" s="25">
        <v>1</v>
      </c>
      <c r="O295" s="25">
        <v>0</v>
      </c>
    </row>
    <row r="296" spans="1:15" x14ac:dyDescent="0.2">
      <c r="A296" s="13">
        <v>288</v>
      </c>
      <c r="B296" s="11" t="s">
        <v>34</v>
      </c>
      <c r="C296" s="23">
        <v>18</v>
      </c>
      <c r="D296" s="23">
        <v>1816</v>
      </c>
      <c r="E296" s="23" t="s">
        <v>23</v>
      </c>
      <c r="F296" s="23">
        <v>57.16</v>
      </c>
      <c r="G296" s="23">
        <f>4.18+1.38</f>
        <v>5.56</v>
      </c>
      <c r="H296" s="23">
        <v>2.62</v>
      </c>
      <c r="I296" s="23">
        <f t="shared" si="4"/>
        <v>65.34</v>
      </c>
      <c r="J296" s="24">
        <v>5.64</v>
      </c>
      <c r="K296" s="24">
        <v>26.410478686415068</v>
      </c>
      <c r="L296" s="25">
        <v>97.390478686415065</v>
      </c>
      <c r="M296" s="25">
        <v>15.843224307205345</v>
      </c>
      <c r="N296" s="25">
        <v>1</v>
      </c>
      <c r="O296" s="25">
        <v>0</v>
      </c>
    </row>
    <row r="297" spans="1:15" x14ac:dyDescent="0.2">
      <c r="A297" s="13">
        <v>289</v>
      </c>
      <c r="B297" s="11" t="s">
        <v>34</v>
      </c>
      <c r="C297" s="23">
        <v>19</v>
      </c>
      <c r="D297" s="23">
        <v>1901</v>
      </c>
      <c r="E297" s="23" t="s">
        <v>23</v>
      </c>
      <c r="F297" s="23">
        <v>57.14</v>
      </c>
      <c r="G297" s="23">
        <f>5.01+1.38</f>
        <v>6.39</v>
      </c>
      <c r="H297" s="23">
        <v>2.62</v>
      </c>
      <c r="I297" s="23">
        <f t="shared" si="4"/>
        <v>66.150000000000006</v>
      </c>
      <c r="J297" s="24">
        <v>5.69</v>
      </c>
      <c r="K297" s="24">
        <v>26.410478686415068</v>
      </c>
      <c r="L297" s="25">
        <v>98.250478686415079</v>
      </c>
      <c r="M297" s="25">
        <v>15.983126822194189</v>
      </c>
      <c r="N297" s="25">
        <v>1</v>
      </c>
      <c r="O297" s="25">
        <v>0</v>
      </c>
    </row>
    <row r="298" spans="1:15" x14ac:dyDescent="0.2">
      <c r="A298" s="13">
        <v>290</v>
      </c>
      <c r="B298" s="11" t="s">
        <v>34</v>
      </c>
      <c r="C298" s="23">
        <v>19</v>
      </c>
      <c r="D298" s="23">
        <v>1902</v>
      </c>
      <c r="E298" s="23" t="s">
        <v>23</v>
      </c>
      <c r="F298" s="23">
        <v>55.17</v>
      </c>
      <c r="G298" s="23">
        <f>5.15+1.42</f>
        <v>6.57</v>
      </c>
      <c r="H298" s="23">
        <v>2.62</v>
      </c>
      <c r="I298" s="23">
        <f t="shared" si="4"/>
        <v>64.36</v>
      </c>
      <c r="J298" s="24">
        <v>5.84</v>
      </c>
      <c r="K298" s="24">
        <v>26.410478686415068</v>
      </c>
      <c r="L298" s="25">
        <v>96.610478686415064</v>
      </c>
      <c r="M298" s="25">
        <v>15.716335979657327</v>
      </c>
      <c r="N298" s="25">
        <v>1</v>
      </c>
      <c r="O298" s="25">
        <v>0</v>
      </c>
    </row>
    <row r="299" spans="1:15" x14ac:dyDescent="0.2">
      <c r="A299" s="13">
        <v>291</v>
      </c>
      <c r="B299" s="11" t="s">
        <v>34</v>
      </c>
      <c r="C299" s="23">
        <v>19</v>
      </c>
      <c r="D299" s="23">
        <v>1903</v>
      </c>
      <c r="E299" s="23" t="s">
        <v>23</v>
      </c>
      <c r="F299" s="23">
        <v>57.14</v>
      </c>
      <c r="G299" s="23">
        <f>5.01+1.38</f>
        <v>6.39</v>
      </c>
      <c r="H299" s="23">
        <v>2.62</v>
      </c>
      <c r="I299" s="23">
        <f t="shared" si="4"/>
        <v>66.150000000000006</v>
      </c>
      <c r="J299" s="24">
        <v>5.69</v>
      </c>
      <c r="K299" s="24">
        <v>26.410478686415068</v>
      </c>
      <c r="L299" s="25">
        <v>98.250478686415079</v>
      </c>
      <c r="M299" s="25">
        <v>15.983126822194189</v>
      </c>
      <c r="N299" s="25">
        <v>1</v>
      </c>
      <c r="O299" s="25">
        <v>0</v>
      </c>
    </row>
    <row r="300" spans="1:15" x14ac:dyDescent="0.2">
      <c r="A300" s="13">
        <v>292</v>
      </c>
      <c r="B300" s="11" t="s">
        <v>34</v>
      </c>
      <c r="C300" s="23">
        <v>19</v>
      </c>
      <c r="D300" s="23">
        <v>1904</v>
      </c>
      <c r="E300" s="23" t="s">
        <v>23</v>
      </c>
      <c r="F300" s="23">
        <v>55.17</v>
      </c>
      <c r="G300" s="23">
        <f>5.16+1.42</f>
        <v>6.58</v>
      </c>
      <c r="H300" s="23">
        <v>2.62</v>
      </c>
      <c r="I300" s="23">
        <f t="shared" si="4"/>
        <v>64.37</v>
      </c>
      <c r="J300" s="24">
        <v>5.25</v>
      </c>
      <c r="K300" s="24">
        <v>26.410478686415068</v>
      </c>
      <c r="L300" s="25">
        <v>96.03047868641508</v>
      </c>
      <c r="M300" s="25">
        <v>15.621983120711366</v>
      </c>
      <c r="N300" s="25">
        <v>1</v>
      </c>
      <c r="O300" s="25">
        <v>0</v>
      </c>
    </row>
    <row r="301" spans="1:15" x14ac:dyDescent="0.2">
      <c r="A301" s="13">
        <v>293</v>
      </c>
      <c r="B301" s="11" t="s">
        <v>34</v>
      </c>
      <c r="C301" s="23">
        <v>19</v>
      </c>
      <c r="D301" s="23">
        <v>1905</v>
      </c>
      <c r="E301" s="23" t="s">
        <v>23</v>
      </c>
      <c r="F301" s="23">
        <v>57.14</v>
      </c>
      <c r="G301" s="23">
        <f>5.01+1.38</f>
        <v>6.39</v>
      </c>
      <c r="H301" s="23">
        <v>2.62</v>
      </c>
      <c r="I301" s="23">
        <f t="shared" si="4"/>
        <v>66.150000000000006</v>
      </c>
      <c r="J301" s="24">
        <v>5.21</v>
      </c>
      <c r="K301" s="24">
        <v>26.410478686415068</v>
      </c>
      <c r="L301" s="25">
        <v>97.770478686415075</v>
      </c>
      <c r="M301" s="25">
        <v>15.905041697549253</v>
      </c>
      <c r="N301" s="25">
        <v>1</v>
      </c>
      <c r="O301" s="25">
        <v>0</v>
      </c>
    </row>
    <row r="302" spans="1:15" x14ac:dyDescent="0.2">
      <c r="A302" s="13">
        <v>294</v>
      </c>
      <c r="B302" s="11" t="s">
        <v>34</v>
      </c>
      <c r="C302" s="23">
        <v>19</v>
      </c>
      <c r="D302" s="23">
        <v>1906</v>
      </c>
      <c r="E302" s="23" t="s">
        <v>23</v>
      </c>
      <c r="F302" s="23">
        <v>55.17</v>
      </c>
      <c r="G302" s="23">
        <f>5.15+1.42</f>
        <v>6.57</v>
      </c>
      <c r="H302" s="23">
        <v>2.62</v>
      </c>
      <c r="I302" s="23">
        <f t="shared" si="4"/>
        <v>64.36</v>
      </c>
      <c r="J302" s="24">
        <v>5.84</v>
      </c>
      <c r="K302" s="24">
        <v>26.410478686415068</v>
      </c>
      <c r="L302" s="25">
        <v>96.610478686415064</v>
      </c>
      <c r="M302" s="25">
        <v>15.716335979657327</v>
      </c>
      <c r="N302" s="25">
        <v>1</v>
      </c>
      <c r="O302" s="25">
        <v>0</v>
      </c>
    </row>
    <row r="303" spans="1:15" x14ac:dyDescent="0.2">
      <c r="A303" s="13">
        <v>295</v>
      </c>
      <c r="B303" s="11" t="s">
        <v>34</v>
      </c>
      <c r="C303" s="23">
        <v>19</v>
      </c>
      <c r="D303" s="23">
        <v>1907</v>
      </c>
      <c r="E303" s="23" t="s">
        <v>23</v>
      </c>
      <c r="F303" s="23">
        <v>57.14</v>
      </c>
      <c r="G303" s="23">
        <f>5.01+1.38</f>
        <v>6.39</v>
      </c>
      <c r="H303" s="23">
        <v>2.62</v>
      </c>
      <c r="I303" s="23">
        <f t="shared" si="4"/>
        <v>66.150000000000006</v>
      </c>
      <c r="J303" s="24">
        <v>5.68</v>
      </c>
      <c r="K303" s="24">
        <v>26.410478686415068</v>
      </c>
      <c r="L303" s="25">
        <v>98.240478686415074</v>
      </c>
      <c r="M303" s="25">
        <v>15.981500048764085</v>
      </c>
      <c r="N303" s="25">
        <v>1</v>
      </c>
      <c r="O303" s="25">
        <v>0</v>
      </c>
    </row>
    <row r="304" spans="1:15" x14ac:dyDescent="0.2">
      <c r="A304" s="13">
        <v>296</v>
      </c>
      <c r="B304" s="11" t="s">
        <v>34</v>
      </c>
      <c r="C304" s="23">
        <v>19</v>
      </c>
      <c r="D304" s="23">
        <v>1908</v>
      </c>
      <c r="E304" s="23" t="s">
        <v>23</v>
      </c>
      <c r="F304" s="23">
        <v>55.17</v>
      </c>
      <c r="G304" s="23">
        <f>5.16+1.42</f>
        <v>6.58</v>
      </c>
      <c r="H304" s="23">
        <v>2.62</v>
      </c>
      <c r="I304" s="23">
        <f t="shared" si="4"/>
        <v>64.37</v>
      </c>
      <c r="J304" s="24">
        <v>5.84</v>
      </c>
      <c r="K304" s="24">
        <v>26.410478686415068</v>
      </c>
      <c r="L304" s="25">
        <v>96.620478686415069</v>
      </c>
      <c r="M304" s="25">
        <v>15.717962753087431</v>
      </c>
      <c r="N304" s="25">
        <v>1</v>
      </c>
      <c r="O304" s="25">
        <v>0</v>
      </c>
    </row>
    <row r="305" spans="1:15" x14ac:dyDescent="0.2">
      <c r="A305" s="13">
        <v>297</v>
      </c>
      <c r="B305" s="11" t="s">
        <v>34</v>
      </c>
      <c r="C305" s="23">
        <v>19</v>
      </c>
      <c r="D305" s="23">
        <v>1909</v>
      </c>
      <c r="E305" s="23" t="s">
        <v>23</v>
      </c>
      <c r="F305" s="23">
        <v>55.12</v>
      </c>
      <c r="G305" s="23">
        <f>4.39+1.42</f>
        <v>5.81</v>
      </c>
      <c r="H305" s="23">
        <v>2.62</v>
      </c>
      <c r="I305" s="23">
        <f t="shared" si="4"/>
        <v>63.55</v>
      </c>
      <c r="J305" s="24">
        <v>5.77</v>
      </c>
      <c r="K305" s="24">
        <v>26.410478686415068</v>
      </c>
      <c r="L305" s="25">
        <v>95.730478686415069</v>
      </c>
      <c r="M305" s="25">
        <v>15.573179917808281</v>
      </c>
      <c r="N305" s="25">
        <v>1</v>
      </c>
      <c r="O305" s="25">
        <v>0</v>
      </c>
    </row>
    <row r="306" spans="1:15" x14ac:dyDescent="0.2">
      <c r="A306" s="13">
        <v>298</v>
      </c>
      <c r="B306" s="11" t="s">
        <v>34</v>
      </c>
      <c r="C306" s="23">
        <v>19</v>
      </c>
      <c r="D306" s="23">
        <v>1910</v>
      </c>
      <c r="E306" s="23" t="s">
        <v>23</v>
      </c>
      <c r="F306" s="23">
        <v>53.91</v>
      </c>
      <c r="G306" s="23">
        <f>5.15+1.38</f>
        <v>6.53</v>
      </c>
      <c r="H306" s="23">
        <v>2.62</v>
      </c>
      <c r="I306" s="23">
        <f t="shared" si="4"/>
        <v>63.059999999999995</v>
      </c>
      <c r="J306" s="24">
        <v>5.54</v>
      </c>
      <c r="K306" s="24">
        <v>26.410478686415068</v>
      </c>
      <c r="L306" s="25">
        <v>95.01047868641507</v>
      </c>
      <c r="M306" s="25">
        <v>15.456052230840879</v>
      </c>
      <c r="N306" s="25">
        <v>1</v>
      </c>
      <c r="O306" s="25">
        <v>0</v>
      </c>
    </row>
    <row r="307" spans="1:15" x14ac:dyDescent="0.2">
      <c r="A307" s="13">
        <v>299</v>
      </c>
      <c r="B307" s="11" t="s">
        <v>34</v>
      </c>
      <c r="C307" s="23">
        <v>19</v>
      </c>
      <c r="D307" s="23">
        <v>1911</v>
      </c>
      <c r="E307" s="23" t="s">
        <v>23</v>
      </c>
      <c r="F307" s="23">
        <v>55.12</v>
      </c>
      <c r="G307" s="23">
        <f>4.39+1.42</f>
        <v>5.81</v>
      </c>
      <c r="H307" s="23">
        <v>2.62</v>
      </c>
      <c r="I307" s="23">
        <f t="shared" si="4"/>
        <v>63.55</v>
      </c>
      <c r="J307" s="24">
        <v>5.77</v>
      </c>
      <c r="K307" s="24">
        <v>26.410478686415068</v>
      </c>
      <c r="L307" s="25">
        <v>95.730478686415069</v>
      </c>
      <c r="M307" s="25">
        <v>15.573179917808281</v>
      </c>
      <c r="N307" s="25">
        <v>1</v>
      </c>
      <c r="O307" s="25">
        <v>0</v>
      </c>
    </row>
    <row r="308" spans="1:15" x14ac:dyDescent="0.2">
      <c r="A308" s="13">
        <v>300</v>
      </c>
      <c r="B308" s="11" t="s">
        <v>34</v>
      </c>
      <c r="C308" s="23">
        <v>19</v>
      </c>
      <c r="D308" s="23">
        <v>1912</v>
      </c>
      <c r="E308" s="23" t="s">
        <v>23</v>
      </c>
      <c r="F308" s="23">
        <v>57.16</v>
      </c>
      <c r="G308" s="23">
        <f>4.18+1.37</f>
        <v>5.55</v>
      </c>
      <c r="H308" s="23">
        <v>2.62</v>
      </c>
      <c r="I308" s="23">
        <f t="shared" si="4"/>
        <v>65.33</v>
      </c>
      <c r="J308" s="24">
        <v>5.18</v>
      </c>
      <c r="K308" s="24">
        <v>26.410478686415068</v>
      </c>
      <c r="L308" s="25">
        <v>96.920478686415066</v>
      </c>
      <c r="M308" s="25">
        <v>15.766765955990513</v>
      </c>
      <c r="N308" s="25">
        <v>1</v>
      </c>
      <c r="O308" s="25">
        <v>0</v>
      </c>
    </row>
    <row r="309" spans="1:15" x14ac:dyDescent="0.2">
      <c r="A309" s="13">
        <v>301</v>
      </c>
      <c r="B309" s="11" t="s">
        <v>34</v>
      </c>
      <c r="C309" s="23">
        <v>19</v>
      </c>
      <c r="D309" s="23">
        <v>1913</v>
      </c>
      <c r="E309" s="23" t="s">
        <v>23</v>
      </c>
      <c r="F309" s="23">
        <v>55.12</v>
      </c>
      <c r="G309" s="23">
        <f>4.39+1.42</f>
        <v>5.81</v>
      </c>
      <c r="H309" s="23">
        <v>2.62</v>
      </c>
      <c r="I309" s="23">
        <f t="shared" si="4"/>
        <v>63.55</v>
      </c>
      <c r="J309" s="24">
        <v>5.21</v>
      </c>
      <c r="K309" s="24">
        <v>26.410478686415068</v>
      </c>
      <c r="L309" s="25">
        <v>95.170478686415066</v>
      </c>
      <c r="M309" s="25">
        <v>15.482080605722523</v>
      </c>
      <c r="N309" s="25">
        <v>1</v>
      </c>
      <c r="O309" s="25">
        <v>0</v>
      </c>
    </row>
    <row r="310" spans="1:15" x14ac:dyDescent="0.2">
      <c r="A310" s="13">
        <v>302</v>
      </c>
      <c r="B310" s="11" t="s">
        <v>34</v>
      </c>
      <c r="C310" s="23">
        <v>19</v>
      </c>
      <c r="D310" s="23">
        <v>1914</v>
      </c>
      <c r="E310" s="23" t="s">
        <v>23</v>
      </c>
      <c r="F310" s="23">
        <v>53.9</v>
      </c>
      <c r="G310" s="23">
        <f>5.15+1.38</f>
        <v>6.53</v>
      </c>
      <c r="H310" s="23">
        <v>2.62</v>
      </c>
      <c r="I310" s="23">
        <f t="shared" si="4"/>
        <v>63.05</v>
      </c>
      <c r="J310" s="24">
        <v>5.22</v>
      </c>
      <c r="K310" s="24">
        <v>26.410478686415068</v>
      </c>
      <c r="L310" s="25">
        <v>94.680478686415057</v>
      </c>
      <c r="M310" s="25">
        <v>15.402368707647485</v>
      </c>
      <c r="N310" s="25">
        <v>1</v>
      </c>
      <c r="O310" s="25">
        <v>0</v>
      </c>
    </row>
    <row r="311" spans="1:15" x14ac:dyDescent="0.2">
      <c r="A311" s="13">
        <v>303</v>
      </c>
      <c r="B311" s="11" t="s">
        <v>34</v>
      </c>
      <c r="C311" s="23">
        <v>19</v>
      </c>
      <c r="D311" s="23">
        <v>1915</v>
      </c>
      <c r="E311" s="23" t="s">
        <v>23</v>
      </c>
      <c r="F311" s="23">
        <v>55.12</v>
      </c>
      <c r="G311" s="23">
        <f>4.39+1.42</f>
        <v>5.81</v>
      </c>
      <c r="H311" s="23">
        <v>2.62</v>
      </c>
      <c r="I311" s="23">
        <f t="shared" si="4"/>
        <v>63.55</v>
      </c>
      <c r="J311" s="24">
        <v>5.76</v>
      </c>
      <c r="K311" s="24">
        <v>26.410478686415068</v>
      </c>
      <c r="L311" s="25">
        <v>95.720478686415063</v>
      </c>
      <c r="M311" s="25">
        <v>15.571553144378177</v>
      </c>
      <c r="N311" s="25">
        <v>1</v>
      </c>
      <c r="O311" s="25">
        <v>0</v>
      </c>
    </row>
    <row r="312" spans="1:15" x14ac:dyDescent="0.2">
      <c r="A312" s="13">
        <v>304</v>
      </c>
      <c r="B312" s="11" t="s">
        <v>34</v>
      </c>
      <c r="C312" s="23">
        <v>19</v>
      </c>
      <c r="D312" s="23">
        <v>1916</v>
      </c>
      <c r="E312" s="23" t="s">
        <v>23</v>
      </c>
      <c r="F312" s="23">
        <v>57.16</v>
      </c>
      <c r="G312" s="23">
        <f>4.18+1.38</f>
        <v>5.56</v>
      </c>
      <c r="H312" s="23">
        <v>2.62</v>
      </c>
      <c r="I312" s="23">
        <f t="shared" si="4"/>
        <v>65.34</v>
      </c>
      <c r="J312" s="24">
        <v>5.64</v>
      </c>
      <c r="K312" s="24">
        <v>26.410478686415068</v>
      </c>
      <c r="L312" s="25">
        <v>97.390478686415065</v>
      </c>
      <c r="M312" s="25">
        <v>15.843224307205345</v>
      </c>
      <c r="N312" s="25">
        <v>1</v>
      </c>
      <c r="O312" s="25">
        <v>0</v>
      </c>
    </row>
    <row r="313" spans="1:15" ht="19" x14ac:dyDescent="0.2">
      <c r="F313" s="14">
        <f t="shared" ref="F313:O313" si="5">SUM(F9:F312)</f>
        <v>16836.129999999997</v>
      </c>
      <c r="G313" s="14">
        <f t="shared" si="5"/>
        <v>1873.7899999999961</v>
      </c>
      <c r="H313" s="14">
        <f t="shared" si="5"/>
        <v>791.24000000000115</v>
      </c>
      <c r="I313" s="14">
        <f t="shared" si="5"/>
        <v>19501.159999999989</v>
      </c>
      <c r="J313" s="14">
        <f t="shared" si="5"/>
        <v>1682.4800000000014</v>
      </c>
      <c r="K313" s="14">
        <f t="shared" si="5"/>
        <v>8028.7855206702279</v>
      </c>
      <c r="L313" s="15">
        <f t="shared" si="5"/>
        <v>29159.604563297358</v>
      </c>
      <c r="M313" s="14">
        <f t="shared" si="5"/>
        <v>4743.6069935876621</v>
      </c>
      <c r="N313" s="14">
        <f t="shared" si="5"/>
        <v>294</v>
      </c>
      <c r="O313" s="14">
        <f t="shared" si="5"/>
        <v>8</v>
      </c>
    </row>
    <row r="315" spans="1:15" ht="19" x14ac:dyDescent="0.2">
      <c r="M315" s="231" t="s">
        <v>25</v>
      </c>
      <c r="N315" s="231"/>
      <c r="O315" s="14">
        <f>N313+O313</f>
        <v>302</v>
      </c>
    </row>
  </sheetData>
  <mergeCells count="4">
    <mergeCell ref="A1:O1"/>
    <mergeCell ref="A2:O5"/>
    <mergeCell ref="N6:O6"/>
    <mergeCell ref="M315:N3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335"/>
  <sheetViews>
    <sheetView view="pageBreakPreview" topLeftCell="A190" zoomScale="85" zoomScaleNormal="85" zoomScaleSheetLayoutView="85" workbookViewId="0">
      <selection activeCell="S204" sqref="S204"/>
    </sheetView>
  </sheetViews>
  <sheetFormatPr baseColWidth="10" defaultColWidth="8.83203125" defaultRowHeight="15" x14ac:dyDescent="0.2"/>
  <cols>
    <col min="1" max="1" width="7.33203125" bestFit="1" customWidth="1"/>
    <col min="5" max="5" width="13.5" customWidth="1"/>
    <col min="6" max="6" width="18.5" bestFit="1" customWidth="1"/>
    <col min="7" max="7" width="13.5" customWidth="1"/>
    <col min="8" max="8" width="21.5" customWidth="1"/>
    <col min="9" max="9" width="15.6640625" customWidth="1"/>
    <col min="10" max="10" width="17.6640625" customWidth="1"/>
    <col min="11" max="11" width="16.5" customWidth="1"/>
    <col min="12" max="12" width="14.6640625" customWidth="1"/>
    <col min="13" max="13" width="12.5" customWidth="1"/>
    <col min="14" max="14" width="9.83203125" customWidth="1"/>
    <col min="15" max="15" width="9.1640625" customWidth="1"/>
  </cols>
  <sheetData>
    <row r="1" spans="1:15" ht="21" thickBot="1" x14ac:dyDescent="0.25">
      <c r="A1" s="223" t="s">
        <v>35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</row>
    <row r="2" spans="1:15" ht="15" customHeight="1" x14ac:dyDescent="0.2">
      <c r="A2" s="209" t="s">
        <v>89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1"/>
    </row>
    <row r="3" spans="1:15" ht="15" customHeight="1" x14ac:dyDescent="0.2">
      <c r="A3" s="212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4"/>
    </row>
    <row r="4" spans="1:15" ht="15" customHeight="1" x14ac:dyDescent="0.2">
      <c r="A4" s="212"/>
      <c r="B4" s="213"/>
      <c r="C4" s="213"/>
      <c r="D4" s="213"/>
      <c r="E4" s="213"/>
      <c r="F4" s="213"/>
      <c r="G4" s="213"/>
      <c r="H4" s="213"/>
      <c r="I4" s="213"/>
      <c r="J4" s="213"/>
      <c r="K4" s="213"/>
      <c r="L4" s="213"/>
      <c r="M4" s="213"/>
      <c r="N4" s="213"/>
      <c r="O4" s="214"/>
    </row>
    <row r="5" spans="1:15" ht="16" thickBot="1" x14ac:dyDescent="0.25">
      <c r="A5" s="215"/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217"/>
    </row>
    <row r="6" spans="1:15" ht="100.5" customHeight="1" x14ac:dyDescent="0.2">
      <c r="A6" s="118" t="s">
        <v>1</v>
      </c>
      <c r="B6" s="118" t="s">
        <v>2</v>
      </c>
      <c r="C6" s="118" t="s">
        <v>3</v>
      </c>
      <c r="D6" s="118" t="s">
        <v>5</v>
      </c>
      <c r="E6" s="119" t="s">
        <v>75</v>
      </c>
      <c r="F6" s="119" t="s">
        <v>74</v>
      </c>
      <c r="G6" s="119" t="s">
        <v>84</v>
      </c>
      <c r="H6" s="119" t="s">
        <v>77</v>
      </c>
      <c r="I6" s="119" t="s">
        <v>78</v>
      </c>
      <c r="J6" s="119" t="s">
        <v>85</v>
      </c>
      <c r="K6" s="119" t="s">
        <v>80</v>
      </c>
      <c r="L6" s="119" t="s">
        <v>81</v>
      </c>
      <c r="M6" s="106" t="s">
        <v>82</v>
      </c>
      <c r="N6" s="218" t="s">
        <v>83</v>
      </c>
      <c r="O6" s="218"/>
    </row>
    <row r="7" spans="1:15" ht="20.25" customHeight="1" x14ac:dyDescent="0.2">
      <c r="A7" s="118"/>
      <c r="B7" s="118"/>
      <c r="C7" s="118"/>
      <c r="D7" s="118"/>
      <c r="E7" s="119"/>
      <c r="F7" s="119"/>
      <c r="G7" s="119"/>
      <c r="H7" s="119"/>
      <c r="I7" s="119"/>
      <c r="J7" s="119"/>
      <c r="K7" s="119"/>
      <c r="L7" s="119"/>
      <c r="M7" s="106"/>
      <c r="N7" s="119" t="s">
        <v>16</v>
      </c>
      <c r="O7" s="119" t="s">
        <v>17</v>
      </c>
    </row>
    <row r="8" spans="1:15" ht="17" x14ac:dyDescent="0.2">
      <c r="A8" s="120">
        <v>1</v>
      </c>
      <c r="B8" s="121" t="s">
        <v>36</v>
      </c>
      <c r="C8" s="121">
        <v>1</v>
      </c>
      <c r="D8" s="121" t="s">
        <v>24</v>
      </c>
      <c r="E8" s="121">
        <v>101</v>
      </c>
      <c r="F8" s="121">
        <v>92.2</v>
      </c>
      <c r="G8" s="110">
        <f>5.79+1.74</f>
        <v>7.53</v>
      </c>
      <c r="H8" s="110">
        <v>4.1399999999999997</v>
      </c>
      <c r="I8" s="110">
        <v>8.2199999999999989</v>
      </c>
      <c r="J8" s="110">
        <f>F8+G8+H8+I8</f>
        <v>112.09</v>
      </c>
      <c r="K8" s="110">
        <f t="shared" ref="K8:K39" si="0">J8/J$197*5750.13</f>
        <v>39.487749095870569</v>
      </c>
      <c r="L8" s="116">
        <f>J8+K8</f>
        <v>151.57774909587056</v>
      </c>
      <c r="M8" s="116">
        <f>J8/J$197*3590.69</f>
        <v>24.658271343613361</v>
      </c>
      <c r="N8" s="116">
        <v>1</v>
      </c>
      <c r="O8" s="116">
        <v>0</v>
      </c>
    </row>
    <row r="9" spans="1:15" ht="17" x14ac:dyDescent="0.2">
      <c r="A9" s="120">
        <v>2</v>
      </c>
      <c r="B9" s="121" t="s">
        <v>36</v>
      </c>
      <c r="C9" s="121">
        <v>1</v>
      </c>
      <c r="D9" s="121" t="s">
        <v>23</v>
      </c>
      <c r="E9" s="121">
        <v>102</v>
      </c>
      <c r="F9" s="121">
        <v>55.02</v>
      </c>
      <c r="G9" s="110">
        <f>4.92+1.47</f>
        <v>6.39</v>
      </c>
      <c r="H9" s="110">
        <v>2.62</v>
      </c>
      <c r="I9" s="110">
        <v>5.3799999999999955</v>
      </c>
      <c r="J9" s="110">
        <f t="shared" ref="J9:J71" si="1">F9+G9+H9+I9</f>
        <v>69.41</v>
      </c>
      <c r="K9" s="110">
        <f t="shared" si="0"/>
        <v>24.45217829194733</v>
      </c>
      <c r="L9" s="116">
        <f t="shared" ref="L9:L12" si="2">J9+K9</f>
        <v>93.86217829194733</v>
      </c>
      <c r="M9" s="116">
        <f t="shared" ref="M9:M72" si="3">J9/J$197*3590.69</f>
        <v>15.269253403159992</v>
      </c>
      <c r="N9" s="116">
        <v>0</v>
      </c>
      <c r="O9" s="116">
        <v>1</v>
      </c>
    </row>
    <row r="10" spans="1:15" ht="17" x14ac:dyDescent="0.2">
      <c r="A10" s="120">
        <v>3</v>
      </c>
      <c r="B10" s="121" t="s">
        <v>36</v>
      </c>
      <c r="C10" s="121">
        <v>1</v>
      </c>
      <c r="D10" s="121" t="s">
        <v>23</v>
      </c>
      <c r="E10" s="121">
        <v>104</v>
      </c>
      <c r="F10" s="121">
        <v>57.07</v>
      </c>
      <c r="G10" s="110">
        <f>5.01+1.45</f>
        <v>6.46</v>
      </c>
      <c r="H10" s="110">
        <v>2.62</v>
      </c>
      <c r="I10" s="110">
        <v>5.6699999999999875</v>
      </c>
      <c r="J10" s="110">
        <f t="shared" si="1"/>
        <v>71.819999999999993</v>
      </c>
      <c r="K10" s="110">
        <f t="shared" si="0"/>
        <v>25.301187796105129</v>
      </c>
      <c r="L10" s="116">
        <f t="shared" si="2"/>
        <v>97.121187796105119</v>
      </c>
      <c r="M10" s="116">
        <f t="shared" si="3"/>
        <v>15.799420536161223</v>
      </c>
      <c r="N10" s="116">
        <v>0</v>
      </c>
      <c r="O10" s="116">
        <v>1</v>
      </c>
    </row>
    <row r="11" spans="1:15" ht="17" x14ac:dyDescent="0.2">
      <c r="A11" s="120">
        <v>4</v>
      </c>
      <c r="B11" s="121" t="s">
        <v>36</v>
      </c>
      <c r="C11" s="121">
        <v>1</v>
      </c>
      <c r="D11" s="121" t="s">
        <v>24</v>
      </c>
      <c r="E11" s="121">
        <v>105</v>
      </c>
      <c r="F11" s="121">
        <v>87.82</v>
      </c>
      <c r="G11" s="110">
        <f>5.17+1.38+1.38</f>
        <v>7.93</v>
      </c>
      <c r="H11" s="110">
        <v>3.04</v>
      </c>
      <c r="I11" s="110">
        <v>8.5999999999999943</v>
      </c>
      <c r="J11" s="110">
        <f t="shared" si="1"/>
        <v>107.39</v>
      </c>
      <c r="K11" s="110">
        <f t="shared" si="0"/>
        <v>37.832004419712199</v>
      </c>
      <c r="L11" s="116">
        <f t="shared" si="2"/>
        <v>145.22200441971219</v>
      </c>
      <c r="M11" s="116">
        <f t="shared" si="3"/>
        <v>23.624335441079836</v>
      </c>
      <c r="N11" s="116">
        <v>1</v>
      </c>
      <c r="O11" s="116">
        <v>0</v>
      </c>
    </row>
    <row r="12" spans="1:15" ht="17" x14ac:dyDescent="0.2">
      <c r="A12" s="120">
        <v>5</v>
      </c>
      <c r="B12" s="121" t="s">
        <v>36</v>
      </c>
      <c r="C12" s="121">
        <v>1</v>
      </c>
      <c r="D12" s="121" t="s">
        <v>24</v>
      </c>
      <c r="E12" s="121">
        <v>106</v>
      </c>
      <c r="F12" s="121">
        <v>89.28</v>
      </c>
      <c r="G12" s="110">
        <f>5.15+1.3+1.29</f>
        <v>7.74</v>
      </c>
      <c r="H12" s="110">
        <v>3.05</v>
      </c>
      <c r="I12" s="110">
        <v>8.480000000000004</v>
      </c>
      <c r="J12" s="110">
        <f t="shared" si="1"/>
        <v>108.55</v>
      </c>
      <c r="K12" s="110">
        <f t="shared" si="0"/>
        <v>38.240656297232135</v>
      </c>
      <c r="L12" s="116">
        <f t="shared" si="2"/>
        <v>146.79065629723215</v>
      </c>
      <c r="M12" s="116">
        <f t="shared" si="3"/>
        <v>23.879519621279599</v>
      </c>
      <c r="N12" s="116">
        <v>1</v>
      </c>
      <c r="O12" s="116">
        <v>0</v>
      </c>
    </row>
    <row r="13" spans="1:15" ht="17" x14ac:dyDescent="0.2">
      <c r="A13" s="120">
        <v>6</v>
      </c>
      <c r="B13" s="121" t="s">
        <v>36</v>
      </c>
      <c r="C13" s="121">
        <v>1</v>
      </c>
      <c r="D13" s="121" t="s">
        <v>23</v>
      </c>
      <c r="E13" s="121">
        <v>107</v>
      </c>
      <c r="F13" s="121">
        <v>57.13</v>
      </c>
      <c r="G13" s="110">
        <f>5.01+1.38</f>
        <v>6.39</v>
      </c>
      <c r="H13" s="110">
        <v>2.62</v>
      </c>
      <c r="I13" s="110">
        <v>5.6799999999999926</v>
      </c>
      <c r="J13" s="110">
        <f t="shared" si="1"/>
        <v>71.819999999999993</v>
      </c>
      <c r="K13" s="110">
        <f t="shared" si="0"/>
        <v>25.301187796105129</v>
      </c>
      <c r="L13" s="116">
        <f t="shared" ref="L13:L71" si="4">J13+K13</f>
        <v>97.121187796105119</v>
      </c>
      <c r="M13" s="116">
        <f t="shared" si="3"/>
        <v>15.799420536161223</v>
      </c>
      <c r="N13" s="116">
        <v>0</v>
      </c>
      <c r="O13" s="116">
        <v>1</v>
      </c>
    </row>
    <row r="14" spans="1:15" ht="17" x14ac:dyDescent="0.2">
      <c r="A14" s="120">
        <v>7</v>
      </c>
      <c r="B14" s="121" t="s">
        <v>36</v>
      </c>
      <c r="C14" s="121">
        <v>1</v>
      </c>
      <c r="D14" s="121" t="s">
        <v>23</v>
      </c>
      <c r="E14" s="121">
        <v>108</v>
      </c>
      <c r="F14" s="121">
        <v>54.91</v>
      </c>
      <c r="G14" s="110">
        <f>5.01+1.42</f>
        <v>6.43</v>
      </c>
      <c r="H14" s="110">
        <v>2.62</v>
      </c>
      <c r="I14" s="110">
        <v>5.1700000000000017</v>
      </c>
      <c r="J14" s="110">
        <f t="shared" si="1"/>
        <v>69.13</v>
      </c>
      <c r="K14" s="110">
        <f t="shared" si="0"/>
        <v>24.353538183580447</v>
      </c>
      <c r="L14" s="116">
        <f t="shared" si="4"/>
        <v>93.483538183580436</v>
      </c>
      <c r="M14" s="116">
        <f t="shared" si="3"/>
        <v>15.207657221732461</v>
      </c>
      <c r="N14" s="116">
        <v>0</v>
      </c>
      <c r="O14" s="116">
        <v>1</v>
      </c>
    </row>
    <row r="15" spans="1:15" ht="17" x14ac:dyDescent="0.2">
      <c r="A15" s="120">
        <v>8</v>
      </c>
      <c r="B15" s="121" t="s">
        <v>36</v>
      </c>
      <c r="C15" s="121">
        <v>1</v>
      </c>
      <c r="D15" s="121" t="s">
        <v>23</v>
      </c>
      <c r="E15" s="121">
        <v>109</v>
      </c>
      <c r="F15" s="121">
        <v>55.09</v>
      </c>
      <c r="G15" s="110">
        <f>5.15+1.47</f>
        <v>6.62</v>
      </c>
      <c r="H15" s="110">
        <v>2.62</v>
      </c>
      <c r="I15" s="110">
        <v>5.7000000000000028</v>
      </c>
      <c r="J15" s="110">
        <f t="shared" si="1"/>
        <v>70.03</v>
      </c>
      <c r="K15" s="110">
        <f t="shared" si="0"/>
        <v>24.670595674759713</v>
      </c>
      <c r="L15" s="116">
        <f t="shared" si="4"/>
        <v>94.700595674759711</v>
      </c>
      <c r="M15" s="116">
        <f t="shared" si="3"/>
        <v>15.405644947749522</v>
      </c>
      <c r="N15" s="116">
        <v>0</v>
      </c>
      <c r="O15" s="116">
        <v>1</v>
      </c>
    </row>
    <row r="16" spans="1:15" ht="17" x14ac:dyDescent="0.2">
      <c r="A16" s="120">
        <v>9</v>
      </c>
      <c r="B16" s="121" t="s">
        <v>36</v>
      </c>
      <c r="C16" s="121">
        <v>1</v>
      </c>
      <c r="D16" s="121" t="s">
        <v>24</v>
      </c>
      <c r="E16" s="121">
        <v>110</v>
      </c>
      <c r="F16" s="121">
        <v>92.91</v>
      </c>
      <c r="G16" s="110">
        <f>6.08+1.76</f>
        <v>7.84</v>
      </c>
      <c r="H16" s="110">
        <v>4.22</v>
      </c>
      <c r="I16" s="110">
        <v>8.519999999999996</v>
      </c>
      <c r="J16" s="110">
        <f t="shared" si="1"/>
        <v>113.49</v>
      </c>
      <c r="K16" s="110">
        <f t="shared" si="0"/>
        <v>39.980949637704981</v>
      </c>
      <c r="L16" s="116">
        <f t="shared" si="4"/>
        <v>153.47094963770496</v>
      </c>
      <c r="M16" s="116">
        <f t="shared" si="3"/>
        <v>24.966252250751008</v>
      </c>
      <c r="N16" s="116">
        <v>1</v>
      </c>
      <c r="O16" s="116">
        <v>0</v>
      </c>
    </row>
    <row r="17" spans="1:15" ht="17" x14ac:dyDescent="0.2">
      <c r="A17" s="120">
        <v>10</v>
      </c>
      <c r="B17" s="121" t="s">
        <v>36</v>
      </c>
      <c r="C17" s="121">
        <v>2</v>
      </c>
      <c r="D17" s="121" t="s">
        <v>24</v>
      </c>
      <c r="E17" s="121">
        <v>201</v>
      </c>
      <c r="F17" s="121">
        <v>92.2</v>
      </c>
      <c r="G17" s="110">
        <f>5.79+1.74</f>
        <v>7.53</v>
      </c>
      <c r="H17" s="110">
        <v>4.1399999999999997</v>
      </c>
      <c r="I17" s="110">
        <v>8.2200000000000006</v>
      </c>
      <c r="J17" s="110">
        <f t="shared" si="1"/>
        <v>112.09</v>
      </c>
      <c r="K17" s="110">
        <f t="shared" si="0"/>
        <v>39.487749095870569</v>
      </c>
      <c r="L17" s="116">
        <f t="shared" si="4"/>
        <v>151.57774909587056</v>
      </c>
      <c r="M17" s="116">
        <f t="shared" si="3"/>
        <v>24.658271343613361</v>
      </c>
      <c r="N17" s="116">
        <v>1</v>
      </c>
      <c r="O17" s="116">
        <v>0</v>
      </c>
    </row>
    <row r="18" spans="1:15" ht="17" x14ac:dyDescent="0.2">
      <c r="A18" s="120">
        <v>11</v>
      </c>
      <c r="B18" s="121" t="s">
        <v>36</v>
      </c>
      <c r="C18" s="121">
        <v>2</v>
      </c>
      <c r="D18" s="121" t="s">
        <v>23</v>
      </c>
      <c r="E18" s="121">
        <v>202</v>
      </c>
      <c r="F18" s="121">
        <v>55.02</v>
      </c>
      <c r="G18" s="110">
        <f>4.92+1.47</f>
        <v>6.39</v>
      </c>
      <c r="H18" s="110">
        <v>2.62</v>
      </c>
      <c r="I18" s="110">
        <v>5.38</v>
      </c>
      <c r="J18" s="110">
        <f t="shared" si="1"/>
        <v>69.41</v>
      </c>
      <c r="K18" s="110">
        <f t="shared" si="0"/>
        <v>24.45217829194733</v>
      </c>
      <c r="L18" s="116">
        <f t="shared" si="4"/>
        <v>93.86217829194733</v>
      </c>
      <c r="M18" s="116">
        <f t="shared" si="3"/>
        <v>15.269253403159992</v>
      </c>
      <c r="N18" s="116">
        <v>0</v>
      </c>
      <c r="O18" s="116">
        <v>1</v>
      </c>
    </row>
    <row r="19" spans="1:15" ht="17" x14ac:dyDescent="0.2">
      <c r="A19" s="120">
        <v>12</v>
      </c>
      <c r="B19" s="121" t="s">
        <v>36</v>
      </c>
      <c r="C19" s="121">
        <v>2</v>
      </c>
      <c r="D19" s="121" t="s">
        <v>23</v>
      </c>
      <c r="E19" s="121">
        <v>203</v>
      </c>
      <c r="F19" s="121">
        <v>54.87</v>
      </c>
      <c r="G19" s="110">
        <f>5.01+1.42</f>
        <v>6.43</v>
      </c>
      <c r="H19" s="110">
        <v>2.61</v>
      </c>
      <c r="I19" s="110">
        <v>5.0600000000000023</v>
      </c>
      <c r="J19" s="110">
        <f t="shared" si="1"/>
        <v>68.97</v>
      </c>
      <c r="K19" s="110">
        <f t="shared" si="0"/>
        <v>24.297172407370805</v>
      </c>
      <c r="L19" s="116">
        <f t="shared" si="4"/>
        <v>93.267172407370808</v>
      </c>
      <c r="M19" s="116">
        <f t="shared" si="3"/>
        <v>15.172459403773875</v>
      </c>
      <c r="N19" s="116">
        <v>0</v>
      </c>
      <c r="O19" s="116">
        <v>1</v>
      </c>
    </row>
    <row r="20" spans="1:15" ht="17" x14ac:dyDescent="0.2">
      <c r="A20" s="120">
        <v>13</v>
      </c>
      <c r="B20" s="121" t="s">
        <v>36</v>
      </c>
      <c r="C20" s="121">
        <v>2</v>
      </c>
      <c r="D20" s="121" t="s">
        <v>23</v>
      </c>
      <c r="E20" s="121">
        <v>204</v>
      </c>
      <c r="F20" s="121">
        <v>57.07</v>
      </c>
      <c r="G20" s="110">
        <f>5.01+1.45</f>
        <v>6.46</v>
      </c>
      <c r="H20" s="110">
        <v>2.62</v>
      </c>
      <c r="I20" s="110">
        <v>5.67</v>
      </c>
      <c r="J20" s="110">
        <f t="shared" si="1"/>
        <v>71.820000000000007</v>
      </c>
      <c r="K20" s="110">
        <f t="shared" si="0"/>
        <v>25.301187796105136</v>
      </c>
      <c r="L20" s="116">
        <f t="shared" si="4"/>
        <v>97.121187796105147</v>
      </c>
      <c r="M20" s="116">
        <f t="shared" si="3"/>
        <v>15.799420536161225</v>
      </c>
      <c r="N20" s="116">
        <v>0</v>
      </c>
      <c r="O20" s="116">
        <v>1</v>
      </c>
    </row>
    <row r="21" spans="1:15" ht="17" x14ac:dyDescent="0.2">
      <c r="A21" s="120">
        <v>14</v>
      </c>
      <c r="B21" s="121" t="s">
        <v>36</v>
      </c>
      <c r="C21" s="121">
        <v>2</v>
      </c>
      <c r="D21" s="121" t="s">
        <v>24</v>
      </c>
      <c r="E21" s="121">
        <v>205</v>
      </c>
      <c r="F21" s="121">
        <v>87.82</v>
      </c>
      <c r="G21" s="110">
        <f>5.17+1.38+1.38</f>
        <v>7.93</v>
      </c>
      <c r="H21" s="110">
        <v>3.04</v>
      </c>
      <c r="I21" s="110">
        <v>8.6</v>
      </c>
      <c r="J21" s="110">
        <f t="shared" si="1"/>
        <v>107.39</v>
      </c>
      <c r="K21" s="110">
        <f t="shared" si="0"/>
        <v>37.832004419712199</v>
      </c>
      <c r="L21" s="116">
        <f t="shared" si="4"/>
        <v>145.22200441971219</v>
      </c>
      <c r="M21" s="116">
        <f t="shared" si="3"/>
        <v>23.624335441079836</v>
      </c>
      <c r="N21" s="116">
        <v>1</v>
      </c>
      <c r="O21" s="116">
        <v>0</v>
      </c>
    </row>
    <row r="22" spans="1:15" ht="17" x14ac:dyDescent="0.2">
      <c r="A22" s="120">
        <v>15</v>
      </c>
      <c r="B22" s="121" t="s">
        <v>36</v>
      </c>
      <c r="C22" s="121">
        <v>2</v>
      </c>
      <c r="D22" s="121" t="s">
        <v>24</v>
      </c>
      <c r="E22" s="121">
        <v>206</v>
      </c>
      <c r="F22" s="121">
        <v>89.28</v>
      </c>
      <c r="G22" s="110">
        <f>5.15+1.3+1.29</f>
        <v>7.74</v>
      </c>
      <c r="H22" s="110">
        <v>3.05</v>
      </c>
      <c r="I22" s="110">
        <v>8.48</v>
      </c>
      <c r="J22" s="110">
        <f t="shared" si="1"/>
        <v>108.55</v>
      </c>
      <c r="K22" s="110">
        <f t="shared" si="0"/>
        <v>38.240656297232135</v>
      </c>
      <c r="L22" s="116">
        <f t="shared" si="4"/>
        <v>146.79065629723215</v>
      </c>
      <c r="M22" s="116">
        <f t="shared" si="3"/>
        <v>23.879519621279599</v>
      </c>
      <c r="N22" s="116">
        <v>1</v>
      </c>
      <c r="O22" s="116">
        <v>0</v>
      </c>
    </row>
    <row r="23" spans="1:15" ht="17" x14ac:dyDescent="0.2">
      <c r="A23" s="120">
        <v>16</v>
      </c>
      <c r="B23" s="121" t="s">
        <v>36</v>
      </c>
      <c r="C23" s="121">
        <v>2</v>
      </c>
      <c r="D23" s="121" t="s">
        <v>23</v>
      </c>
      <c r="E23" s="121">
        <v>207</v>
      </c>
      <c r="F23" s="121">
        <v>57.13</v>
      </c>
      <c r="G23" s="110">
        <f>5.01+1.38</f>
        <v>6.39</v>
      </c>
      <c r="H23" s="110">
        <v>2.62</v>
      </c>
      <c r="I23" s="110">
        <v>5.68</v>
      </c>
      <c r="J23" s="110">
        <f t="shared" si="1"/>
        <v>71.819999999999993</v>
      </c>
      <c r="K23" s="110">
        <f t="shared" si="0"/>
        <v>25.301187796105129</v>
      </c>
      <c r="L23" s="116">
        <f t="shared" si="4"/>
        <v>97.121187796105119</v>
      </c>
      <c r="M23" s="116">
        <f t="shared" si="3"/>
        <v>15.799420536161223</v>
      </c>
      <c r="N23" s="116">
        <v>0</v>
      </c>
      <c r="O23" s="116">
        <v>1</v>
      </c>
    </row>
    <row r="24" spans="1:15" ht="17" x14ac:dyDescent="0.2">
      <c r="A24" s="120">
        <v>17</v>
      </c>
      <c r="B24" s="121" t="s">
        <v>36</v>
      </c>
      <c r="C24" s="121">
        <v>2</v>
      </c>
      <c r="D24" s="121" t="s">
        <v>23</v>
      </c>
      <c r="E24" s="121">
        <v>208</v>
      </c>
      <c r="F24" s="121">
        <v>54.91</v>
      </c>
      <c r="G24" s="110">
        <f>5.01+1.42</f>
        <v>6.43</v>
      </c>
      <c r="H24" s="110">
        <v>2.62</v>
      </c>
      <c r="I24" s="110">
        <v>5.17</v>
      </c>
      <c r="J24" s="110">
        <f t="shared" si="1"/>
        <v>69.13</v>
      </c>
      <c r="K24" s="110">
        <f t="shared" si="0"/>
        <v>24.353538183580447</v>
      </c>
      <c r="L24" s="116">
        <f t="shared" si="4"/>
        <v>93.483538183580436</v>
      </c>
      <c r="M24" s="116">
        <f t="shared" si="3"/>
        <v>15.207657221732461</v>
      </c>
      <c r="N24" s="116">
        <v>0</v>
      </c>
      <c r="O24" s="116">
        <v>1</v>
      </c>
    </row>
    <row r="25" spans="1:15" ht="17" x14ac:dyDescent="0.2">
      <c r="A25" s="120">
        <v>18</v>
      </c>
      <c r="B25" s="121" t="s">
        <v>36</v>
      </c>
      <c r="C25" s="121">
        <v>2</v>
      </c>
      <c r="D25" s="121" t="s">
        <v>23</v>
      </c>
      <c r="E25" s="121">
        <v>209</v>
      </c>
      <c r="F25" s="121">
        <v>55.09</v>
      </c>
      <c r="G25" s="110">
        <f>5.15+1.47</f>
        <v>6.62</v>
      </c>
      <c r="H25" s="110">
        <v>2.62</v>
      </c>
      <c r="I25" s="110">
        <v>5.7</v>
      </c>
      <c r="J25" s="110">
        <f t="shared" si="1"/>
        <v>70.03</v>
      </c>
      <c r="K25" s="110">
        <f t="shared" si="0"/>
        <v>24.670595674759713</v>
      </c>
      <c r="L25" s="116">
        <f t="shared" si="4"/>
        <v>94.700595674759711</v>
      </c>
      <c r="M25" s="116">
        <f t="shared" si="3"/>
        <v>15.405644947749522</v>
      </c>
      <c r="N25" s="116">
        <v>0</v>
      </c>
      <c r="O25" s="116">
        <v>1</v>
      </c>
    </row>
    <row r="26" spans="1:15" ht="17" x14ac:dyDescent="0.2">
      <c r="A26" s="120">
        <v>19</v>
      </c>
      <c r="B26" s="121" t="s">
        <v>36</v>
      </c>
      <c r="C26" s="121">
        <v>2</v>
      </c>
      <c r="D26" s="121" t="s">
        <v>24</v>
      </c>
      <c r="E26" s="121">
        <v>210</v>
      </c>
      <c r="F26" s="121">
        <v>92.91</v>
      </c>
      <c r="G26" s="110">
        <f>6.08+1.76</f>
        <v>7.84</v>
      </c>
      <c r="H26" s="110">
        <v>4.22</v>
      </c>
      <c r="I26" s="110">
        <v>8.52</v>
      </c>
      <c r="J26" s="110">
        <f t="shared" si="1"/>
        <v>113.49</v>
      </c>
      <c r="K26" s="110">
        <f t="shared" si="0"/>
        <v>39.980949637704981</v>
      </c>
      <c r="L26" s="116">
        <f t="shared" si="4"/>
        <v>153.47094963770496</v>
      </c>
      <c r="M26" s="116">
        <f t="shared" si="3"/>
        <v>24.966252250751008</v>
      </c>
      <c r="N26" s="116">
        <v>1</v>
      </c>
      <c r="O26" s="116">
        <v>0</v>
      </c>
    </row>
    <row r="27" spans="1:15" ht="17" x14ac:dyDescent="0.2">
      <c r="A27" s="120">
        <v>20</v>
      </c>
      <c r="B27" s="121" t="s">
        <v>36</v>
      </c>
      <c r="C27" s="121">
        <v>3</v>
      </c>
      <c r="D27" s="121" t="s">
        <v>24</v>
      </c>
      <c r="E27" s="121">
        <v>301</v>
      </c>
      <c r="F27" s="121">
        <v>92.2</v>
      </c>
      <c r="G27" s="110">
        <f>5.79+1.74</f>
        <v>7.53</v>
      </c>
      <c r="H27" s="110">
        <v>4.1399999999999997</v>
      </c>
      <c r="I27" s="110">
        <v>8.2200000000000006</v>
      </c>
      <c r="J27" s="110">
        <f t="shared" si="1"/>
        <v>112.09</v>
      </c>
      <c r="K27" s="110">
        <f t="shared" si="0"/>
        <v>39.487749095870569</v>
      </c>
      <c r="L27" s="116">
        <f t="shared" si="4"/>
        <v>151.57774909587056</v>
      </c>
      <c r="M27" s="116">
        <f t="shared" si="3"/>
        <v>24.658271343613361</v>
      </c>
      <c r="N27" s="116">
        <v>1</v>
      </c>
      <c r="O27" s="116">
        <v>0</v>
      </c>
    </row>
    <row r="28" spans="1:15" ht="17" x14ac:dyDescent="0.2">
      <c r="A28" s="120">
        <v>21</v>
      </c>
      <c r="B28" s="121" t="s">
        <v>36</v>
      </c>
      <c r="C28" s="121">
        <v>3</v>
      </c>
      <c r="D28" s="121" t="s">
        <v>23</v>
      </c>
      <c r="E28" s="121">
        <v>302</v>
      </c>
      <c r="F28" s="121">
        <v>55.02</v>
      </c>
      <c r="G28" s="110">
        <f>4.92+1.47</f>
        <v>6.39</v>
      </c>
      <c r="H28" s="110">
        <v>2.62</v>
      </c>
      <c r="I28" s="110">
        <v>5.38</v>
      </c>
      <c r="J28" s="110">
        <f t="shared" si="1"/>
        <v>69.41</v>
      </c>
      <c r="K28" s="110">
        <f t="shared" si="0"/>
        <v>24.45217829194733</v>
      </c>
      <c r="L28" s="116">
        <f t="shared" si="4"/>
        <v>93.86217829194733</v>
      </c>
      <c r="M28" s="116">
        <f t="shared" si="3"/>
        <v>15.269253403159992</v>
      </c>
      <c r="N28" s="116">
        <v>0</v>
      </c>
      <c r="O28" s="116">
        <v>1</v>
      </c>
    </row>
    <row r="29" spans="1:15" ht="17" x14ac:dyDescent="0.2">
      <c r="A29" s="120">
        <v>22</v>
      </c>
      <c r="B29" s="121" t="s">
        <v>36</v>
      </c>
      <c r="C29" s="121">
        <v>3</v>
      </c>
      <c r="D29" s="121" t="s">
        <v>23</v>
      </c>
      <c r="E29" s="121">
        <v>303</v>
      </c>
      <c r="F29" s="121">
        <v>54.87</v>
      </c>
      <c r="G29" s="110">
        <f>5.01+1.42</f>
        <v>6.43</v>
      </c>
      <c r="H29" s="110">
        <v>2.61</v>
      </c>
      <c r="I29" s="110">
        <v>5.0599999999999996</v>
      </c>
      <c r="J29" s="110">
        <f t="shared" si="1"/>
        <v>68.97</v>
      </c>
      <c r="K29" s="110">
        <f t="shared" si="0"/>
        <v>24.297172407370805</v>
      </c>
      <c r="L29" s="116">
        <f t="shared" si="4"/>
        <v>93.267172407370808</v>
      </c>
      <c r="M29" s="116">
        <f t="shared" si="3"/>
        <v>15.172459403773875</v>
      </c>
      <c r="N29" s="116">
        <v>0</v>
      </c>
      <c r="O29" s="116">
        <v>1</v>
      </c>
    </row>
    <row r="30" spans="1:15" ht="17" x14ac:dyDescent="0.2">
      <c r="A30" s="120">
        <v>23</v>
      </c>
      <c r="B30" s="121" t="s">
        <v>36</v>
      </c>
      <c r="C30" s="121">
        <v>3</v>
      </c>
      <c r="D30" s="121" t="s">
        <v>23</v>
      </c>
      <c r="E30" s="121">
        <v>304</v>
      </c>
      <c r="F30" s="121">
        <v>57.07</v>
      </c>
      <c r="G30" s="110">
        <f>5.01+1.45</f>
        <v>6.46</v>
      </c>
      <c r="H30" s="110">
        <v>2.62</v>
      </c>
      <c r="I30" s="110">
        <v>5.67</v>
      </c>
      <c r="J30" s="110">
        <f t="shared" si="1"/>
        <v>71.820000000000007</v>
      </c>
      <c r="K30" s="110">
        <f t="shared" si="0"/>
        <v>25.301187796105136</v>
      </c>
      <c r="L30" s="116">
        <f t="shared" si="4"/>
        <v>97.121187796105147</v>
      </c>
      <c r="M30" s="116">
        <f t="shared" si="3"/>
        <v>15.799420536161225</v>
      </c>
      <c r="N30" s="116">
        <v>0</v>
      </c>
      <c r="O30" s="116">
        <v>1</v>
      </c>
    </row>
    <row r="31" spans="1:15" ht="17" x14ac:dyDescent="0.2">
      <c r="A31" s="120">
        <v>24</v>
      </c>
      <c r="B31" s="121" t="s">
        <v>36</v>
      </c>
      <c r="C31" s="121">
        <v>3</v>
      </c>
      <c r="D31" s="121" t="s">
        <v>24</v>
      </c>
      <c r="E31" s="121">
        <v>305</v>
      </c>
      <c r="F31" s="121">
        <v>87.82</v>
      </c>
      <c r="G31" s="110">
        <f>5.17+1.38+1.38</f>
        <v>7.93</v>
      </c>
      <c r="H31" s="110">
        <v>3.04</v>
      </c>
      <c r="I31" s="110">
        <v>8.6</v>
      </c>
      <c r="J31" s="110">
        <f t="shared" si="1"/>
        <v>107.39</v>
      </c>
      <c r="K31" s="110">
        <f t="shared" si="0"/>
        <v>37.832004419712199</v>
      </c>
      <c r="L31" s="116">
        <f t="shared" si="4"/>
        <v>145.22200441971219</v>
      </c>
      <c r="M31" s="116">
        <f t="shared" si="3"/>
        <v>23.624335441079836</v>
      </c>
      <c r="N31" s="116">
        <v>1</v>
      </c>
      <c r="O31" s="116">
        <v>0</v>
      </c>
    </row>
    <row r="32" spans="1:15" ht="17" x14ac:dyDescent="0.2">
      <c r="A32" s="120">
        <v>25</v>
      </c>
      <c r="B32" s="121" t="s">
        <v>36</v>
      </c>
      <c r="C32" s="121">
        <v>3</v>
      </c>
      <c r="D32" s="121" t="s">
        <v>24</v>
      </c>
      <c r="E32" s="121">
        <v>306</v>
      </c>
      <c r="F32" s="121">
        <v>89.28</v>
      </c>
      <c r="G32" s="110">
        <f>5.15+1.3+1.29</f>
        <v>7.74</v>
      </c>
      <c r="H32" s="110">
        <v>3.05</v>
      </c>
      <c r="I32" s="110">
        <v>8.48</v>
      </c>
      <c r="J32" s="110">
        <f t="shared" si="1"/>
        <v>108.55</v>
      </c>
      <c r="K32" s="110">
        <f t="shared" si="0"/>
        <v>38.240656297232135</v>
      </c>
      <c r="L32" s="116">
        <f t="shared" si="4"/>
        <v>146.79065629723215</v>
      </c>
      <c r="M32" s="116">
        <f t="shared" si="3"/>
        <v>23.879519621279599</v>
      </c>
      <c r="N32" s="116">
        <v>1</v>
      </c>
      <c r="O32" s="116">
        <v>0</v>
      </c>
    </row>
    <row r="33" spans="1:15" ht="17" x14ac:dyDescent="0.2">
      <c r="A33" s="120">
        <v>26</v>
      </c>
      <c r="B33" s="121" t="s">
        <v>36</v>
      </c>
      <c r="C33" s="121">
        <v>3</v>
      </c>
      <c r="D33" s="121" t="s">
        <v>23</v>
      </c>
      <c r="E33" s="121">
        <v>307</v>
      </c>
      <c r="F33" s="121">
        <v>57.13</v>
      </c>
      <c r="G33" s="110">
        <f>5.01+1.38</f>
        <v>6.39</v>
      </c>
      <c r="H33" s="110">
        <v>2.62</v>
      </c>
      <c r="I33" s="110">
        <v>5.68</v>
      </c>
      <c r="J33" s="110">
        <f t="shared" si="1"/>
        <v>71.819999999999993</v>
      </c>
      <c r="K33" s="110">
        <f t="shared" si="0"/>
        <v>25.301187796105129</v>
      </c>
      <c r="L33" s="116">
        <f t="shared" si="4"/>
        <v>97.121187796105119</v>
      </c>
      <c r="M33" s="116">
        <f t="shared" si="3"/>
        <v>15.799420536161223</v>
      </c>
      <c r="N33" s="116">
        <v>1</v>
      </c>
      <c r="O33" s="116">
        <v>0</v>
      </c>
    </row>
    <row r="34" spans="1:15" ht="17" x14ac:dyDescent="0.2">
      <c r="A34" s="120">
        <v>27</v>
      </c>
      <c r="B34" s="121" t="s">
        <v>36</v>
      </c>
      <c r="C34" s="121">
        <v>3</v>
      </c>
      <c r="D34" s="121" t="s">
        <v>23</v>
      </c>
      <c r="E34" s="121">
        <v>308</v>
      </c>
      <c r="F34" s="121">
        <v>54.91</v>
      </c>
      <c r="G34" s="110">
        <f>5.01+1.42</f>
        <v>6.43</v>
      </c>
      <c r="H34" s="110">
        <v>2.62</v>
      </c>
      <c r="I34" s="110">
        <v>5.17</v>
      </c>
      <c r="J34" s="110">
        <f t="shared" si="1"/>
        <v>69.13</v>
      </c>
      <c r="K34" s="110">
        <f t="shared" si="0"/>
        <v>24.353538183580447</v>
      </c>
      <c r="L34" s="116">
        <f t="shared" si="4"/>
        <v>93.483538183580436</v>
      </c>
      <c r="M34" s="116">
        <f t="shared" si="3"/>
        <v>15.207657221732461</v>
      </c>
      <c r="N34" s="116">
        <v>1</v>
      </c>
      <c r="O34" s="116">
        <v>0</v>
      </c>
    </row>
    <row r="35" spans="1:15" ht="17" x14ac:dyDescent="0.2">
      <c r="A35" s="120">
        <v>28</v>
      </c>
      <c r="B35" s="121" t="s">
        <v>36</v>
      </c>
      <c r="C35" s="121">
        <v>3</v>
      </c>
      <c r="D35" s="121" t="s">
        <v>23</v>
      </c>
      <c r="E35" s="121">
        <v>309</v>
      </c>
      <c r="F35" s="121">
        <v>55.09</v>
      </c>
      <c r="G35" s="110">
        <f>5.15+1.47</f>
        <v>6.62</v>
      </c>
      <c r="H35" s="110">
        <v>2.62</v>
      </c>
      <c r="I35" s="110">
        <v>5.7</v>
      </c>
      <c r="J35" s="110">
        <f t="shared" si="1"/>
        <v>70.03</v>
      </c>
      <c r="K35" s="110">
        <f t="shared" si="0"/>
        <v>24.670595674759713</v>
      </c>
      <c r="L35" s="116">
        <f t="shared" si="4"/>
        <v>94.700595674759711</v>
      </c>
      <c r="M35" s="116">
        <f t="shared" si="3"/>
        <v>15.405644947749522</v>
      </c>
      <c r="N35" s="116">
        <v>1</v>
      </c>
      <c r="O35" s="116">
        <v>0</v>
      </c>
    </row>
    <row r="36" spans="1:15" ht="17" x14ac:dyDescent="0.2">
      <c r="A36" s="120">
        <v>29</v>
      </c>
      <c r="B36" s="121" t="s">
        <v>36</v>
      </c>
      <c r="C36" s="121">
        <v>3</v>
      </c>
      <c r="D36" s="121" t="s">
        <v>24</v>
      </c>
      <c r="E36" s="121">
        <v>310</v>
      </c>
      <c r="F36" s="121">
        <v>92.91</v>
      </c>
      <c r="G36" s="110">
        <f>6.08+1.76</f>
        <v>7.84</v>
      </c>
      <c r="H36" s="110">
        <v>4.22</v>
      </c>
      <c r="I36" s="110">
        <v>8.52</v>
      </c>
      <c r="J36" s="110">
        <f t="shared" si="1"/>
        <v>113.49</v>
      </c>
      <c r="K36" s="110">
        <f t="shared" si="0"/>
        <v>39.980949637704981</v>
      </c>
      <c r="L36" s="116">
        <f t="shared" si="4"/>
        <v>153.47094963770496</v>
      </c>
      <c r="M36" s="116">
        <f t="shared" si="3"/>
        <v>24.966252250751008</v>
      </c>
      <c r="N36" s="116">
        <v>1</v>
      </c>
      <c r="O36" s="116">
        <v>0</v>
      </c>
    </row>
    <row r="37" spans="1:15" ht="17" x14ac:dyDescent="0.2">
      <c r="A37" s="120">
        <v>30</v>
      </c>
      <c r="B37" s="121" t="s">
        <v>36</v>
      </c>
      <c r="C37" s="121">
        <v>4</v>
      </c>
      <c r="D37" s="121" t="s">
        <v>24</v>
      </c>
      <c r="E37" s="121">
        <v>401</v>
      </c>
      <c r="F37" s="121">
        <v>92.2</v>
      </c>
      <c r="G37" s="110">
        <f>5.79+1.74</f>
        <v>7.53</v>
      </c>
      <c r="H37" s="110">
        <v>4.1399999999999997</v>
      </c>
      <c r="I37" s="110">
        <v>8.2200000000000006</v>
      </c>
      <c r="J37" s="110">
        <f t="shared" si="1"/>
        <v>112.09</v>
      </c>
      <c r="K37" s="110">
        <f t="shared" si="0"/>
        <v>39.487749095870569</v>
      </c>
      <c r="L37" s="116">
        <f t="shared" si="4"/>
        <v>151.57774909587056</v>
      </c>
      <c r="M37" s="116">
        <f t="shared" si="3"/>
        <v>24.658271343613361</v>
      </c>
      <c r="N37" s="116">
        <v>1</v>
      </c>
      <c r="O37" s="116">
        <v>0</v>
      </c>
    </row>
    <row r="38" spans="1:15" ht="17" x14ac:dyDescent="0.2">
      <c r="A38" s="120">
        <v>31</v>
      </c>
      <c r="B38" s="121" t="s">
        <v>36</v>
      </c>
      <c r="C38" s="121">
        <v>4</v>
      </c>
      <c r="D38" s="121" t="s">
        <v>23</v>
      </c>
      <c r="E38" s="121">
        <v>402</v>
      </c>
      <c r="F38" s="121">
        <v>55.02</v>
      </c>
      <c r="G38" s="110">
        <f>4.92+1.47</f>
        <v>6.39</v>
      </c>
      <c r="H38" s="110">
        <v>2.62</v>
      </c>
      <c r="I38" s="110">
        <v>5.38</v>
      </c>
      <c r="J38" s="110">
        <f t="shared" si="1"/>
        <v>69.41</v>
      </c>
      <c r="K38" s="110">
        <f t="shared" si="0"/>
        <v>24.45217829194733</v>
      </c>
      <c r="L38" s="116">
        <f t="shared" si="4"/>
        <v>93.86217829194733</v>
      </c>
      <c r="M38" s="116">
        <f t="shared" si="3"/>
        <v>15.269253403159992</v>
      </c>
      <c r="N38" s="116">
        <v>1</v>
      </c>
      <c r="O38" s="116">
        <v>0</v>
      </c>
    </row>
    <row r="39" spans="1:15" ht="17" x14ac:dyDescent="0.2">
      <c r="A39" s="120">
        <v>32</v>
      </c>
      <c r="B39" s="121" t="s">
        <v>36</v>
      </c>
      <c r="C39" s="121">
        <v>4</v>
      </c>
      <c r="D39" s="121" t="s">
        <v>23</v>
      </c>
      <c r="E39" s="121">
        <v>403</v>
      </c>
      <c r="F39" s="121">
        <v>54.87</v>
      </c>
      <c r="G39" s="110">
        <f>5.01+1.42</f>
        <v>6.43</v>
      </c>
      <c r="H39" s="110">
        <v>2.61</v>
      </c>
      <c r="I39" s="110">
        <v>5.0599999999999996</v>
      </c>
      <c r="J39" s="110">
        <f t="shared" si="1"/>
        <v>68.97</v>
      </c>
      <c r="K39" s="110">
        <f t="shared" si="0"/>
        <v>24.297172407370805</v>
      </c>
      <c r="L39" s="116">
        <f t="shared" si="4"/>
        <v>93.267172407370808</v>
      </c>
      <c r="M39" s="116">
        <f t="shared" si="3"/>
        <v>15.172459403773875</v>
      </c>
      <c r="N39" s="116">
        <v>1</v>
      </c>
      <c r="O39" s="116">
        <v>0</v>
      </c>
    </row>
    <row r="40" spans="1:15" ht="17" x14ac:dyDescent="0.2">
      <c r="A40" s="120">
        <v>33</v>
      </c>
      <c r="B40" s="121" t="s">
        <v>36</v>
      </c>
      <c r="C40" s="121">
        <v>4</v>
      </c>
      <c r="D40" s="121" t="s">
        <v>23</v>
      </c>
      <c r="E40" s="121">
        <v>404</v>
      </c>
      <c r="F40" s="121">
        <v>57.07</v>
      </c>
      <c r="G40" s="110">
        <f>5.01+1.45</f>
        <v>6.46</v>
      </c>
      <c r="H40" s="110">
        <v>2.62</v>
      </c>
      <c r="I40" s="110">
        <v>5.67</v>
      </c>
      <c r="J40" s="110">
        <f t="shared" si="1"/>
        <v>71.820000000000007</v>
      </c>
      <c r="K40" s="110">
        <f t="shared" ref="K40:K71" si="5">J40/J$197*5750.13</f>
        <v>25.301187796105136</v>
      </c>
      <c r="L40" s="116">
        <f t="shared" si="4"/>
        <v>97.121187796105147</v>
      </c>
      <c r="M40" s="116">
        <f t="shared" si="3"/>
        <v>15.799420536161225</v>
      </c>
      <c r="N40" s="116">
        <v>1</v>
      </c>
      <c r="O40" s="116">
        <v>0</v>
      </c>
    </row>
    <row r="41" spans="1:15" ht="17" x14ac:dyDescent="0.2">
      <c r="A41" s="120">
        <v>34</v>
      </c>
      <c r="B41" s="121" t="s">
        <v>36</v>
      </c>
      <c r="C41" s="121">
        <v>4</v>
      </c>
      <c r="D41" s="121" t="s">
        <v>24</v>
      </c>
      <c r="E41" s="121">
        <v>405</v>
      </c>
      <c r="F41" s="121">
        <v>87.82</v>
      </c>
      <c r="G41" s="110">
        <f>5.17+1.38+1.38</f>
        <v>7.93</v>
      </c>
      <c r="H41" s="110">
        <v>3.04</v>
      </c>
      <c r="I41" s="110">
        <v>8.6</v>
      </c>
      <c r="J41" s="110">
        <f t="shared" si="1"/>
        <v>107.39</v>
      </c>
      <c r="K41" s="110">
        <f t="shared" si="5"/>
        <v>37.832004419712199</v>
      </c>
      <c r="L41" s="116">
        <f t="shared" si="4"/>
        <v>145.22200441971219</v>
      </c>
      <c r="M41" s="116">
        <f t="shared" si="3"/>
        <v>23.624335441079836</v>
      </c>
      <c r="N41" s="116">
        <v>1</v>
      </c>
      <c r="O41" s="116">
        <v>0</v>
      </c>
    </row>
    <row r="42" spans="1:15" ht="17" x14ac:dyDescent="0.2">
      <c r="A42" s="120">
        <v>35</v>
      </c>
      <c r="B42" s="121" t="s">
        <v>36</v>
      </c>
      <c r="C42" s="121">
        <v>4</v>
      </c>
      <c r="D42" s="121" t="s">
        <v>24</v>
      </c>
      <c r="E42" s="121">
        <v>406</v>
      </c>
      <c r="F42" s="121">
        <v>89.28</v>
      </c>
      <c r="G42" s="110">
        <f>5.15+1.3+1.29</f>
        <v>7.74</v>
      </c>
      <c r="H42" s="110">
        <v>3.05</v>
      </c>
      <c r="I42" s="110">
        <v>8.48</v>
      </c>
      <c r="J42" s="110">
        <f t="shared" si="1"/>
        <v>108.55</v>
      </c>
      <c r="K42" s="110">
        <f t="shared" si="5"/>
        <v>38.240656297232135</v>
      </c>
      <c r="L42" s="116">
        <f t="shared" si="4"/>
        <v>146.79065629723215</v>
      </c>
      <c r="M42" s="116">
        <f t="shared" si="3"/>
        <v>23.879519621279599</v>
      </c>
      <c r="N42" s="116">
        <v>1</v>
      </c>
      <c r="O42" s="116">
        <v>0</v>
      </c>
    </row>
    <row r="43" spans="1:15" ht="17" x14ac:dyDescent="0.2">
      <c r="A43" s="120">
        <v>36</v>
      </c>
      <c r="B43" s="121" t="s">
        <v>36</v>
      </c>
      <c r="C43" s="121">
        <v>4</v>
      </c>
      <c r="D43" s="121" t="s">
        <v>23</v>
      </c>
      <c r="E43" s="121">
        <v>407</v>
      </c>
      <c r="F43" s="121">
        <v>57.13</v>
      </c>
      <c r="G43" s="110">
        <f>5.01+1.38</f>
        <v>6.39</v>
      </c>
      <c r="H43" s="110">
        <v>2.62</v>
      </c>
      <c r="I43" s="110">
        <v>5.68</v>
      </c>
      <c r="J43" s="110">
        <f t="shared" si="1"/>
        <v>71.819999999999993</v>
      </c>
      <c r="K43" s="110">
        <f t="shared" si="5"/>
        <v>25.301187796105129</v>
      </c>
      <c r="L43" s="116">
        <f t="shared" si="4"/>
        <v>97.121187796105119</v>
      </c>
      <c r="M43" s="116">
        <f t="shared" si="3"/>
        <v>15.799420536161223</v>
      </c>
      <c r="N43" s="116">
        <v>1</v>
      </c>
      <c r="O43" s="116">
        <v>0</v>
      </c>
    </row>
    <row r="44" spans="1:15" ht="17" x14ac:dyDescent="0.2">
      <c r="A44" s="120">
        <v>37</v>
      </c>
      <c r="B44" s="121" t="s">
        <v>36</v>
      </c>
      <c r="C44" s="121">
        <v>4</v>
      </c>
      <c r="D44" s="121" t="s">
        <v>23</v>
      </c>
      <c r="E44" s="121">
        <v>408</v>
      </c>
      <c r="F44" s="121">
        <v>54.91</v>
      </c>
      <c r="G44" s="110">
        <f>5.01+1.42</f>
        <v>6.43</v>
      </c>
      <c r="H44" s="110">
        <v>2.62</v>
      </c>
      <c r="I44" s="110">
        <v>5.17</v>
      </c>
      <c r="J44" s="110">
        <f t="shared" si="1"/>
        <v>69.13</v>
      </c>
      <c r="K44" s="110">
        <f t="shared" si="5"/>
        <v>24.353538183580447</v>
      </c>
      <c r="L44" s="116">
        <f t="shared" si="4"/>
        <v>93.483538183580436</v>
      </c>
      <c r="M44" s="116">
        <f t="shared" si="3"/>
        <v>15.207657221732461</v>
      </c>
      <c r="N44" s="116">
        <v>1</v>
      </c>
      <c r="O44" s="116">
        <v>0</v>
      </c>
    </row>
    <row r="45" spans="1:15" ht="17" x14ac:dyDescent="0.2">
      <c r="A45" s="120">
        <v>38</v>
      </c>
      <c r="B45" s="121" t="s">
        <v>36</v>
      </c>
      <c r="C45" s="121">
        <v>4</v>
      </c>
      <c r="D45" s="121" t="s">
        <v>23</v>
      </c>
      <c r="E45" s="121">
        <v>409</v>
      </c>
      <c r="F45" s="121">
        <v>55.09</v>
      </c>
      <c r="G45" s="110">
        <f>5.15+1.47</f>
        <v>6.62</v>
      </c>
      <c r="H45" s="110">
        <v>2.62</v>
      </c>
      <c r="I45" s="110">
        <v>5.7</v>
      </c>
      <c r="J45" s="110">
        <f t="shared" si="1"/>
        <v>70.03</v>
      </c>
      <c r="K45" s="110">
        <f t="shared" si="5"/>
        <v>24.670595674759713</v>
      </c>
      <c r="L45" s="116">
        <f t="shared" si="4"/>
        <v>94.700595674759711</v>
      </c>
      <c r="M45" s="116">
        <f t="shared" si="3"/>
        <v>15.405644947749522</v>
      </c>
      <c r="N45" s="116">
        <v>1</v>
      </c>
      <c r="O45" s="116">
        <v>0</v>
      </c>
    </row>
    <row r="46" spans="1:15" ht="17" x14ac:dyDescent="0.2">
      <c r="A46" s="120">
        <v>39</v>
      </c>
      <c r="B46" s="121" t="s">
        <v>36</v>
      </c>
      <c r="C46" s="121">
        <v>4</v>
      </c>
      <c r="D46" s="121" t="s">
        <v>24</v>
      </c>
      <c r="E46" s="121">
        <v>410</v>
      </c>
      <c r="F46" s="121">
        <v>92.91</v>
      </c>
      <c r="G46" s="110">
        <f>6.08+1.76</f>
        <v>7.84</v>
      </c>
      <c r="H46" s="110">
        <v>4.22</v>
      </c>
      <c r="I46" s="110">
        <v>8.52</v>
      </c>
      <c r="J46" s="110">
        <f t="shared" si="1"/>
        <v>113.49</v>
      </c>
      <c r="K46" s="110">
        <f t="shared" si="5"/>
        <v>39.980949637704981</v>
      </c>
      <c r="L46" s="116">
        <f t="shared" si="4"/>
        <v>153.47094963770496</v>
      </c>
      <c r="M46" s="116">
        <f t="shared" si="3"/>
        <v>24.966252250751008</v>
      </c>
      <c r="N46" s="116">
        <v>1</v>
      </c>
      <c r="O46" s="116">
        <v>0</v>
      </c>
    </row>
    <row r="47" spans="1:15" ht="17" x14ac:dyDescent="0.2">
      <c r="A47" s="120">
        <v>40</v>
      </c>
      <c r="B47" s="121" t="s">
        <v>36</v>
      </c>
      <c r="C47" s="121">
        <v>5</v>
      </c>
      <c r="D47" s="121" t="s">
        <v>24</v>
      </c>
      <c r="E47" s="121">
        <v>501</v>
      </c>
      <c r="F47" s="121">
        <v>92.2</v>
      </c>
      <c r="G47" s="110">
        <f>5.79+1.74</f>
        <v>7.53</v>
      </c>
      <c r="H47" s="110">
        <v>4.1399999999999997</v>
      </c>
      <c r="I47" s="110">
        <v>8.2200000000000006</v>
      </c>
      <c r="J47" s="110">
        <f t="shared" si="1"/>
        <v>112.09</v>
      </c>
      <c r="K47" s="110">
        <f t="shared" si="5"/>
        <v>39.487749095870569</v>
      </c>
      <c r="L47" s="116">
        <f t="shared" si="4"/>
        <v>151.57774909587056</v>
      </c>
      <c r="M47" s="116">
        <f t="shared" si="3"/>
        <v>24.658271343613361</v>
      </c>
      <c r="N47" s="116">
        <v>1</v>
      </c>
      <c r="O47" s="116">
        <v>0</v>
      </c>
    </row>
    <row r="48" spans="1:15" ht="17" x14ac:dyDescent="0.2">
      <c r="A48" s="120">
        <v>41</v>
      </c>
      <c r="B48" s="121" t="s">
        <v>36</v>
      </c>
      <c r="C48" s="121">
        <v>5</v>
      </c>
      <c r="D48" s="121" t="s">
        <v>23</v>
      </c>
      <c r="E48" s="121">
        <v>502</v>
      </c>
      <c r="F48" s="121">
        <v>55.02</v>
      </c>
      <c r="G48" s="110">
        <f>4.92+1.47</f>
        <v>6.39</v>
      </c>
      <c r="H48" s="110">
        <v>2.62</v>
      </c>
      <c r="I48" s="110">
        <v>5.38</v>
      </c>
      <c r="J48" s="110">
        <f t="shared" si="1"/>
        <v>69.41</v>
      </c>
      <c r="K48" s="110">
        <f t="shared" si="5"/>
        <v>24.45217829194733</v>
      </c>
      <c r="L48" s="116">
        <f t="shared" si="4"/>
        <v>93.86217829194733</v>
      </c>
      <c r="M48" s="116">
        <f t="shared" si="3"/>
        <v>15.269253403159992</v>
      </c>
      <c r="N48" s="116">
        <v>1</v>
      </c>
      <c r="O48" s="116">
        <v>0</v>
      </c>
    </row>
    <row r="49" spans="1:15" ht="17" x14ac:dyDescent="0.2">
      <c r="A49" s="120">
        <v>42</v>
      </c>
      <c r="B49" s="121" t="s">
        <v>36</v>
      </c>
      <c r="C49" s="121">
        <v>5</v>
      </c>
      <c r="D49" s="121" t="s">
        <v>23</v>
      </c>
      <c r="E49" s="121">
        <v>503</v>
      </c>
      <c r="F49" s="121">
        <v>54.87</v>
      </c>
      <c r="G49" s="110">
        <f>5.01+1.42</f>
        <v>6.43</v>
      </c>
      <c r="H49" s="110">
        <v>2.61</v>
      </c>
      <c r="I49" s="110">
        <v>5.0599999999999996</v>
      </c>
      <c r="J49" s="110">
        <f t="shared" si="1"/>
        <v>68.97</v>
      </c>
      <c r="K49" s="110">
        <f t="shared" si="5"/>
        <v>24.297172407370805</v>
      </c>
      <c r="L49" s="116">
        <f t="shared" si="4"/>
        <v>93.267172407370808</v>
      </c>
      <c r="M49" s="116">
        <f t="shared" si="3"/>
        <v>15.172459403773875</v>
      </c>
      <c r="N49" s="116">
        <v>1</v>
      </c>
      <c r="O49" s="116">
        <v>0</v>
      </c>
    </row>
    <row r="50" spans="1:15" ht="17" x14ac:dyDescent="0.2">
      <c r="A50" s="120">
        <v>43</v>
      </c>
      <c r="B50" s="121" t="s">
        <v>36</v>
      </c>
      <c r="C50" s="121">
        <v>5</v>
      </c>
      <c r="D50" s="121" t="s">
        <v>23</v>
      </c>
      <c r="E50" s="121">
        <v>504</v>
      </c>
      <c r="F50" s="121">
        <v>57.07</v>
      </c>
      <c r="G50" s="110">
        <f>5.01+1.45</f>
        <v>6.46</v>
      </c>
      <c r="H50" s="110">
        <v>2.62</v>
      </c>
      <c r="I50" s="110">
        <v>5.67</v>
      </c>
      <c r="J50" s="110">
        <f t="shared" si="1"/>
        <v>71.820000000000007</v>
      </c>
      <c r="K50" s="110">
        <f t="shared" si="5"/>
        <v>25.301187796105136</v>
      </c>
      <c r="L50" s="116">
        <f t="shared" si="4"/>
        <v>97.121187796105147</v>
      </c>
      <c r="M50" s="116">
        <f t="shared" si="3"/>
        <v>15.799420536161225</v>
      </c>
      <c r="N50" s="116">
        <v>1</v>
      </c>
      <c r="O50" s="116">
        <v>0</v>
      </c>
    </row>
    <row r="51" spans="1:15" ht="17" x14ac:dyDescent="0.2">
      <c r="A51" s="120">
        <v>44</v>
      </c>
      <c r="B51" s="121" t="s">
        <v>36</v>
      </c>
      <c r="C51" s="121">
        <v>5</v>
      </c>
      <c r="D51" s="121" t="s">
        <v>24</v>
      </c>
      <c r="E51" s="121">
        <v>505</v>
      </c>
      <c r="F51" s="121">
        <v>87.82</v>
      </c>
      <c r="G51" s="110">
        <f>5.17+1.38+1.38</f>
        <v>7.93</v>
      </c>
      <c r="H51" s="110">
        <v>3.04</v>
      </c>
      <c r="I51" s="110">
        <v>8.6</v>
      </c>
      <c r="J51" s="110">
        <f t="shared" si="1"/>
        <v>107.39</v>
      </c>
      <c r="K51" s="110">
        <f t="shared" si="5"/>
        <v>37.832004419712199</v>
      </c>
      <c r="L51" s="116">
        <f t="shared" si="4"/>
        <v>145.22200441971219</v>
      </c>
      <c r="M51" s="116">
        <f t="shared" si="3"/>
        <v>23.624335441079836</v>
      </c>
      <c r="N51" s="116">
        <v>1</v>
      </c>
      <c r="O51" s="116">
        <v>0</v>
      </c>
    </row>
    <row r="52" spans="1:15" ht="17" x14ac:dyDescent="0.2">
      <c r="A52" s="120">
        <v>45</v>
      </c>
      <c r="B52" s="121" t="s">
        <v>36</v>
      </c>
      <c r="C52" s="121">
        <v>5</v>
      </c>
      <c r="D52" s="121" t="s">
        <v>24</v>
      </c>
      <c r="E52" s="121">
        <v>506</v>
      </c>
      <c r="F52" s="121">
        <v>89.28</v>
      </c>
      <c r="G52" s="110">
        <f>5.15+1.3+1.29</f>
        <v>7.74</v>
      </c>
      <c r="H52" s="110">
        <v>3.05</v>
      </c>
      <c r="I52" s="110">
        <v>8.48</v>
      </c>
      <c r="J52" s="110">
        <f t="shared" si="1"/>
        <v>108.55</v>
      </c>
      <c r="K52" s="110">
        <f t="shared" si="5"/>
        <v>38.240656297232135</v>
      </c>
      <c r="L52" s="116">
        <f t="shared" si="4"/>
        <v>146.79065629723215</v>
      </c>
      <c r="M52" s="116">
        <f t="shared" si="3"/>
        <v>23.879519621279599</v>
      </c>
      <c r="N52" s="116">
        <v>1</v>
      </c>
      <c r="O52" s="116">
        <v>0</v>
      </c>
    </row>
    <row r="53" spans="1:15" ht="17" x14ac:dyDescent="0.2">
      <c r="A53" s="120">
        <v>46</v>
      </c>
      <c r="B53" s="121" t="s">
        <v>36</v>
      </c>
      <c r="C53" s="121">
        <v>5</v>
      </c>
      <c r="D53" s="121" t="s">
        <v>23</v>
      </c>
      <c r="E53" s="121">
        <v>507</v>
      </c>
      <c r="F53" s="121">
        <v>57.13</v>
      </c>
      <c r="G53" s="110">
        <f>5.01+1.38</f>
        <v>6.39</v>
      </c>
      <c r="H53" s="110">
        <v>2.62</v>
      </c>
      <c r="I53" s="110">
        <v>5.68</v>
      </c>
      <c r="J53" s="110">
        <f t="shared" si="1"/>
        <v>71.819999999999993</v>
      </c>
      <c r="K53" s="110">
        <f t="shared" si="5"/>
        <v>25.301187796105129</v>
      </c>
      <c r="L53" s="116">
        <f t="shared" si="4"/>
        <v>97.121187796105119</v>
      </c>
      <c r="M53" s="116">
        <f t="shared" si="3"/>
        <v>15.799420536161223</v>
      </c>
      <c r="N53" s="116">
        <v>1</v>
      </c>
      <c r="O53" s="116">
        <v>0</v>
      </c>
    </row>
    <row r="54" spans="1:15" ht="17" x14ac:dyDescent="0.2">
      <c r="A54" s="120">
        <v>47</v>
      </c>
      <c r="B54" s="121" t="s">
        <v>36</v>
      </c>
      <c r="C54" s="121">
        <v>5</v>
      </c>
      <c r="D54" s="121" t="s">
        <v>23</v>
      </c>
      <c r="E54" s="121">
        <v>508</v>
      </c>
      <c r="F54" s="121">
        <v>54.91</v>
      </c>
      <c r="G54" s="110">
        <f>5.01+1.42</f>
        <v>6.43</v>
      </c>
      <c r="H54" s="110">
        <v>2.62</v>
      </c>
      <c r="I54" s="110">
        <v>5.17</v>
      </c>
      <c r="J54" s="110">
        <f t="shared" si="1"/>
        <v>69.13</v>
      </c>
      <c r="K54" s="110">
        <f t="shared" si="5"/>
        <v>24.353538183580447</v>
      </c>
      <c r="L54" s="116">
        <f t="shared" si="4"/>
        <v>93.483538183580436</v>
      </c>
      <c r="M54" s="116">
        <f t="shared" si="3"/>
        <v>15.207657221732461</v>
      </c>
      <c r="N54" s="116">
        <v>1</v>
      </c>
      <c r="O54" s="116">
        <v>0</v>
      </c>
    </row>
    <row r="55" spans="1:15" ht="17" x14ac:dyDescent="0.2">
      <c r="A55" s="120">
        <v>48</v>
      </c>
      <c r="B55" s="121" t="s">
        <v>36</v>
      </c>
      <c r="C55" s="121">
        <v>5</v>
      </c>
      <c r="D55" s="121" t="s">
        <v>23</v>
      </c>
      <c r="E55" s="121">
        <v>509</v>
      </c>
      <c r="F55" s="121">
        <v>55.09</v>
      </c>
      <c r="G55" s="110">
        <f>5.15+1.47</f>
        <v>6.62</v>
      </c>
      <c r="H55" s="110">
        <v>2.62</v>
      </c>
      <c r="I55" s="110">
        <v>5.7</v>
      </c>
      <c r="J55" s="110">
        <f t="shared" si="1"/>
        <v>70.03</v>
      </c>
      <c r="K55" s="110">
        <f t="shared" si="5"/>
        <v>24.670595674759713</v>
      </c>
      <c r="L55" s="116">
        <f t="shared" si="4"/>
        <v>94.700595674759711</v>
      </c>
      <c r="M55" s="116">
        <f t="shared" si="3"/>
        <v>15.405644947749522</v>
      </c>
      <c r="N55" s="116">
        <v>1</v>
      </c>
      <c r="O55" s="116">
        <v>0</v>
      </c>
    </row>
    <row r="56" spans="1:15" ht="17" x14ac:dyDescent="0.2">
      <c r="A56" s="120">
        <v>49</v>
      </c>
      <c r="B56" s="121" t="s">
        <v>36</v>
      </c>
      <c r="C56" s="121">
        <v>5</v>
      </c>
      <c r="D56" s="121" t="s">
        <v>24</v>
      </c>
      <c r="E56" s="121">
        <v>510</v>
      </c>
      <c r="F56" s="121">
        <v>92.91</v>
      </c>
      <c r="G56" s="110">
        <f>6.08+1.76</f>
        <v>7.84</v>
      </c>
      <c r="H56" s="110">
        <v>4.22</v>
      </c>
      <c r="I56" s="110">
        <v>8.52</v>
      </c>
      <c r="J56" s="110">
        <f t="shared" si="1"/>
        <v>113.49</v>
      </c>
      <c r="K56" s="110">
        <f t="shared" si="5"/>
        <v>39.980949637704981</v>
      </c>
      <c r="L56" s="116">
        <f t="shared" si="4"/>
        <v>153.47094963770496</v>
      </c>
      <c r="M56" s="116">
        <f t="shared" si="3"/>
        <v>24.966252250751008</v>
      </c>
      <c r="N56" s="116">
        <v>1</v>
      </c>
      <c r="O56" s="116">
        <v>0</v>
      </c>
    </row>
    <row r="57" spans="1:15" ht="17" x14ac:dyDescent="0.2">
      <c r="A57" s="120">
        <v>50</v>
      </c>
      <c r="B57" s="121" t="s">
        <v>36</v>
      </c>
      <c r="C57" s="121">
        <v>6</v>
      </c>
      <c r="D57" s="121" t="s">
        <v>24</v>
      </c>
      <c r="E57" s="121">
        <v>601</v>
      </c>
      <c r="F57" s="121">
        <v>92.2</v>
      </c>
      <c r="G57" s="110">
        <f>5.79+1.74</f>
        <v>7.53</v>
      </c>
      <c r="H57" s="110">
        <v>4.1399999999999997</v>
      </c>
      <c r="I57" s="110">
        <v>8.2200000000000006</v>
      </c>
      <c r="J57" s="110">
        <f t="shared" si="1"/>
        <v>112.09</v>
      </c>
      <c r="K57" s="110">
        <f t="shared" si="5"/>
        <v>39.487749095870569</v>
      </c>
      <c r="L57" s="116">
        <f t="shared" si="4"/>
        <v>151.57774909587056</v>
      </c>
      <c r="M57" s="116">
        <f t="shared" si="3"/>
        <v>24.658271343613361</v>
      </c>
      <c r="N57" s="116">
        <v>1</v>
      </c>
      <c r="O57" s="116">
        <v>0</v>
      </c>
    </row>
    <row r="58" spans="1:15" ht="17" x14ac:dyDescent="0.2">
      <c r="A58" s="120">
        <v>51</v>
      </c>
      <c r="B58" s="121" t="s">
        <v>36</v>
      </c>
      <c r="C58" s="121">
        <v>6</v>
      </c>
      <c r="D58" s="121" t="s">
        <v>23</v>
      </c>
      <c r="E58" s="121">
        <v>602</v>
      </c>
      <c r="F58" s="121">
        <v>55.02</v>
      </c>
      <c r="G58" s="110">
        <f>4.92+1.47</f>
        <v>6.39</v>
      </c>
      <c r="H58" s="110">
        <v>2.62</v>
      </c>
      <c r="I58" s="110">
        <v>5.38</v>
      </c>
      <c r="J58" s="110">
        <f t="shared" si="1"/>
        <v>69.41</v>
      </c>
      <c r="K58" s="110">
        <f t="shared" si="5"/>
        <v>24.45217829194733</v>
      </c>
      <c r="L58" s="116">
        <f t="shared" si="4"/>
        <v>93.86217829194733</v>
      </c>
      <c r="M58" s="116">
        <f t="shared" si="3"/>
        <v>15.269253403159992</v>
      </c>
      <c r="N58" s="116">
        <v>1</v>
      </c>
      <c r="O58" s="116">
        <v>0</v>
      </c>
    </row>
    <row r="59" spans="1:15" ht="17" x14ac:dyDescent="0.2">
      <c r="A59" s="120">
        <v>52</v>
      </c>
      <c r="B59" s="121" t="s">
        <v>36</v>
      </c>
      <c r="C59" s="121">
        <v>6</v>
      </c>
      <c r="D59" s="121" t="s">
        <v>23</v>
      </c>
      <c r="E59" s="121">
        <v>603</v>
      </c>
      <c r="F59" s="121">
        <v>54.87</v>
      </c>
      <c r="G59" s="110">
        <f>5.01+1.42</f>
        <v>6.43</v>
      </c>
      <c r="H59" s="110">
        <v>2.61</v>
      </c>
      <c r="I59" s="110">
        <v>5.0599999999999996</v>
      </c>
      <c r="J59" s="110">
        <f t="shared" si="1"/>
        <v>68.97</v>
      </c>
      <c r="K59" s="110">
        <f t="shared" si="5"/>
        <v>24.297172407370805</v>
      </c>
      <c r="L59" s="116">
        <f t="shared" si="4"/>
        <v>93.267172407370808</v>
      </c>
      <c r="M59" s="116">
        <f t="shared" si="3"/>
        <v>15.172459403773875</v>
      </c>
      <c r="N59" s="116">
        <v>1</v>
      </c>
      <c r="O59" s="116">
        <v>0</v>
      </c>
    </row>
    <row r="60" spans="1:15" ht="17" x14ac:dyDescent="0.2">
      <c r="A60" s="120">
        <v>53</v>
      </c>
      <c r="B60" s="121" t="s">
        <v>36</v>
      </c>
      <c r="C60" s="121">
        <v>6</v>
      </c>
      <c r="D60" s="121" t="s">
        <v>23</v>
      </c>
      <c r="E60" s="121">
        <v>604</v>
      </c>
      <c r="F60" s="121">
        <v>57.07</v>
      </c>
      <c r="G60" s="110">
        <f>5.01+1.45</f>
        <v>6.46</v>
      </c>
      <c r="H60" s="110">
        <v>2.62</v>
      </c>
      <c r="I60" s="110">
        <v>5.67</v>
      </c>
      <c r="J60" s="110">
        <f t="shared" si="1"/>
        <v>71.820000000000007</v>
      </c>
      <c r="K60" s="110">
        <f t="shared" si="5"/>
        <v>25.301187796105136</v>
      </c>
      <c r="L60" s="116">
        <f t="shared" si="4"/>
        <v>97.121187796105147</v>
      </c>
      <c r="M60" s="116">
        <f t="shared" si="3"/>
        <v>15.799420536161225</v>
      </c>
      <c r="N60" s="116">
        <v>1</v>
      </c>
      <c r="O60" s="116">
        <v>0</v>
      </c>
    </row>
    <row r="61" spans="1:15" ht="17" x14ac:dyDescent="0.2">
      <c r="A61" s="120">
        <v>54</v>
      </c>
      <c r="B61" s="121" t="s">
        <v>36</v>
      </c>
      <c r="C61" s="121">
        <v>6</v>
      </c>
      <c r="D61" s="121" t="s">
        <v>24</v>
      </c>
      <c r="E61" s="121">
        <v>605</v>
      </c>
      <c r="F61" s="121">
        <v>87.82</v>
      </c>
      <c r="G61" s="110">
        <f>5.17+1.38+1.38</f>
        <v>7.93</v>
      </c>
      <c r="H61" s="110">
        <v>3.04</v>
      </c>
      <c r="I61" s="110">
        <v>8.6</v>
      </c>
      <c r="J61" s="110">
        <f t="shared" si="1"/>
        <v>107.39</v>
      </c>
      <c r="K61" s="110">
        <f t="shared" si="5"/>
        <v>37.832004419712199</v>
      </c>
      <c r="L61" s="116">
        <f t="shared" si="4"/>
        <v>145.22200441971219</v>
      </c>
      <c r="M61" s="116">
        <f t="shared" si="3"/>
        <v>23.624335441079836</v>
      </c>
      <c r="N61" s="116">
        <v>1</v>
      </c>
      <c r="O61" s="116">
        <v>0</v>
      </c>
    </row>
    <row r="62" spans="1:15" ht="17" x14ac:dyDescent="0.2">
      <c r="A62" s="120">
        <v>55</v>
      </c>
      <c r="B62" s="121" t="s">
        <v>36</v>
      </c>
      <c r="C62" s="121">
        <v>6</v>
      </c>
      <c r="D62" s="121" t="s">
        <v>24</v>
      </c>
      <c r="E62" s="121">
        <v>606</v>
      </c>
      <c r="F62" s="121">
        <v>89.28</v>
      </c>
      <c r="G62" s="110">
        <f>5.15+1.3+1.29</f>
        <v>7.74</v>
      </c>
      <c r="H62" s="110">
        <v>3.05</v>
      </c>
      <c r="I62" s="110">
        <v>8.48</v>
      </c>
      <c r="J62" s="110">
        <f t="shared" si="1"/>
        <v>108.55</v>
      </c>
      <c r="K62" s="110">
        <f t="shared" si="5"/>
        <v>38.240656297232135</v>
      </c>
      <c r="L62" s="116">
        <f t="shared" si="4"/>
        <v>146.79065629723215</v>
      </c>
      <c r="M62" s="116">
        <f t="shared" si="3"/>
        <v>23.879519621279599</v>
      </c>
      <c r="N62" s="116">
        <v>1</v>
      </c>
      <c r="O62" s="116">
        <v>0</v>
      </c>
    </row>
    <row r="63" spans="1:15" ht="17" x14ac:dyDescent="0.2">
      <c r="A63" s="120">
        <v>56</v>
      </c>
      <c r="B63" s="121" t="s">
        <v>36</v>
      </c>
      <c r="C63" s="121">
        <v>6</v>
      </c>
      <c r="D63" s="121" t="s">
        <v>23</v>
      </c>
      <c r="E63" s="121">
        <v>607</v>
      </c>
      <c r="F63" s="121">
        <v>57.13</v>
      </c>
      <c r="G63" s="110">
        <f>5.01+1.38</f>
        <v>6.39</v>
      </c>
      <c r="H63" s="110">
        <v>2.62</v>
      </c>
      <c r="I63" s="110">
        <v>5.68</v>
      </c>
      <c r="J63" s="110">
        <f t="shared" si="1"/>
        <v>71.819999999999993</v>
      </c>
      <c r="K63" s="110">
        <f t="shared" si="5"/>
        <v>25.301187796105129</v>
      </c>
      <c r="L63" s="116">
        <f t="shared" si="4"/>
        <v>97.121187796105119</v>
      </c>
      <c r="M63" s="116">
        <f t="shared" si="3"/>
        <v>15.799420536161223</v>
      </c>
      <c r="N63" s="116">
        <v>1</v>
      </c>
      <c r="O63" s="116">
        <v>0</v>
      </c>
    </row>
    <row r="64" spans="1:15" ht="17" x14ac:dyDescent="0.2">
      <c r="A64" s="120">
        <v>57</v>
      </c>
      <c r="B64" s="121" t="s">
        <v>36</v>
      </c>
      <c r="C64" s="121">
        <v>6</v>
      </c>
      <c r="D64" s="121" t="s">
        <v>23</v>
      </c>
      <c r="E64" s="121">
        <v>608</v>
      </c>
      <c r="F64" s="121">
        <v>54.91</v>
      </c>
      <c r="G64" s="110">
        <f>5.01+1.42</f>
        <v>6.43</v>
      </c>
      <c r="H64" s="110">
        <v>2.62</v>
      </c>
      <c r="I64" s="110">
        <v>5.17</v>
      </c>
      <c r="J64" s="110">
        <f t="shared" si="1"/>
        <v>69.13</v>
      </c>
      <c r="K64" s="110">
        <f t="shared" si="5"/>
        <v>24.353538183580447</v>
      </c>
      <c r="L64" s="116">
        <f t="shared" si="4"/>
        <v>93.483538183580436</v>
      </c>
      <c r="M64" s="116">
        <f t="shared" si="3"/>
        <v>15.207657221732461</v>
      </c>
      <c r="N64" s="116">
        <v>1</v>
      </c>
      <c r="O64" s="116">
        <v>0</v>
      </c>
    </row>
    <row r="65" spans="1:15" ht="17" x14ac:dyDescent="0.2">
      <c r="A65" s="120">
        <v>58</v>
      </c>
      <c r="B65" s="121" t="s">
        <v>36</v>
      </c>
      <c r="C65" s="121">
        <v>6</v>
      </c>
      <c r="D65" s="121" t="s">
        <v>23</v>
      </c>
      <c r="E65" s="121">
        <v>609</v>
      </c>
      <c r="F65" s="121">
        <v>55.09</v>
      </c>
      <c r="G65" s="110">
        <f>5.15+1.47</f>
        <v>6.62</v>
      </c>
      <c r="H65" s="110">
        <v>2.62</v>
      </c>
      <c r="I65" s="110">
        <v>5.7</v>
      </c>
      <c r="J65" s="110">
        <f t="shared" si="1"/>
        <v>70.03</v>
      </c>
      <c r="K65" s="110">
        <f t="shared" si="5"/>
        <v>24.670595674759713</v>
      </c>
      <c r="L65" s="116">
        <f t="shared" si="4"/>
        <v>94.700595674759711</v>
      </c>
      <c r="M65" s="116">
        <f t="shared" si="3"/>
        <v>15.405644947749522</v>
      </c>
      <c r="N65" s="116">
        <v>1</v>
      </c>
      <c r="O65" s="116">
        <v>0</v>
      </c>
    </row>
    <row r="66" spans="1:15" ht="17" x14ac:dyDescent="0.2">
      <c r="A66" s="120">
        <v>59</v>
      </c>
      <c r="B66" s="121" t="s">
        <v>36</v>
      </c>
      <c r="C66" s="121">
        <v>6</v>
      </c>
      <c r="D66" s="121" t="s">
        <v>24</v>
      </c>
      <c r="E66" s="121">
        <v>610</v>
      </c>
      <c r="F66" s="121">
        <v>92.91</v>
      </c>
      <c r="G66" s="110">
        <f>6.08+1.76</f>
        <v>7.84</v>
      </c>
      <c r="H66" s="110">
        <v>4.22</v>
      </c>
      <c r="I66" s="110">
        <v>8.52</v>
      </c>
      <c r="J66" s="110">
        <f t="shared" si="1"/>
        <v>113.49</v>
      </c>
      <c r="K66" s="110">
        <f t="shared" si="5"/>
        <v>39.980949637704981</v>
      </c>
      <c r="L66" s="116">
        <f t="shared" si="4"/>
        <v>153.47094963770496</v>
      </c>
      <c r="M66" s="116">
        <f t="shared" si="3"/>
        <v>24.966252250751008</v>
      </c>
      <c r="N66" s="116">
        <v>1</v>
      </c>
      <c r="O66" s="116">
        <v>0</v>
      </c>
    </row>
    <row r="67" spans="1:15" ht="17" x14ac:dyDescent="0.2">
      <c r="A67" s="120">
        <v>60</v>
      </c>
      <c r="B67" s="121" t="s">
        <v>36</v>
      </c>
      <c r="C67" s="121">
        <v>7</v>
      </c>
      <c r="D67" s="121" t="s">
        <v>24</v>
      </c>
      <c r="E67" s="121">
        <v>701</v>
      </c>
      <c r="F67" s="121">
        <v>92.2</v>
      </c>
      <c r="G67" s="110">
        <f>5.79+1.74</f>
        <v>7.53</v>
      </c>
      <c r="H67" s="110">
        <v>4.1399999999999997</v>
      </c>
      <c r="I67" s="110">
        <v>8.2200000000000006</v>
      </c>
      <c r="J67" s="110">
        <f t="shared" si="1"/>
        <v>112.09</v>
      </c>
      <c r="K67" s="110">
        <f t="shared" si="5"/>
        <v>39.487749095870569</v>
      </c>
      <c r="L67" s="116">
        <f t="shared" si="4"/>
        <v>151.57774909587056</v>
      </c>
      <c r="M67" s="116">
        <f t="shared" si="3"/>
        <v>24.658271343613361</v>
      </c>
      <c r="N67" s="116">
        <v>1</v>
      </c>
      <c r="O67" s="116">
        <v>0</v>
      </c>
    </row>
    <row r="68" spans="1:15" ht="17" x14ac:dyDescent="0.2">
      <c r="A68" s="120">
        <v>61</v>
      </c>
      <c r="B68" s="121" t="s">
        <v>36</v>
      </c>
      <c r="C68" s="121">
        <v>7</v>
      </c>
      <c r="D68" s="121" t="s">
        <v>23</v>
      </c>
      <c r="E68" s="121">
        <v>702</v>
      </c>
      <c r="F68" s="121">
        <v>55.02</v>
      </c>
      <c r="G68" s="110">
        <f>4.92+1.47</f>
        <v>6.39</v>
      </c>
      <c r="H68" s="110">
        <v>2.62</v>
      </c>
      <c r="I68" s="110">
        <v>5.38</v>
      </c>
      <c r="J68" s="110">
        <f t="shared" si="1"/>
        <v>69.41</v>
      </c>
      <c r="K68" s="110">
        <f t="shared" si="5"/>
        <v>24.45217829194733</v>
      </c>
      <c r="L68" s="116">
        <f t="shared" si="4"/>
        <v>93.86217829194733</v>
      </c>
      <c r="M68" s="116">
        <f t="shared" si="3"/>
        <v>15.269253403159992</v>
      </c>
      <c r="N68" s="116">
        <v>1</v>
      </c>
      <c r="O68" s="116">
        <v>0</v>
      </c>
    </row>
    <row r="69" spans="1:15" ht="17" x14ac:dyDescent="0.2">
      <c r="A69" s="120">
        <v>62</v>
      </c>
      <c r="B69" s="121" t="s">
        <v>36</v>
      </c>
      <c r="C69" s="121">
        <v>7</v>
      </c>
      <c r="D69" s="121" t="s">
        <v>23</v>
      </c>
      <c r="E69" s="121">
        <v>703</v>
      </c>
      <c r="F69" s="121">
        <v>54.87</v>
      </c>
      <c r="G69" s="110">
        <f>5.01+1.42</f>
        <v>6.43</v>
      </c>
      <c r="H69" s="110">
        <v>2.61</v>
      </c>
      <c r="I69" s="110">
        <v>5.0599999999999996</v>
      </c>
      <c r="J69" s="110">
        <f t="shared" si="1"/>
        <v>68.97</v>
      </c>
      <c r="K69" s="110">
        <f t="shared" si="5"/>
        <v>24.297172407370805</v>
      </c>
      <c r="L69" s="116">
        <f t="shared" si="4"/>
        <v>93.267172407370808</v>
      </c>
      <c r="M69" s="116">
        <f t="shared" si="3"/>
        <v>15.172459403773875</v>
      </c>
      <c r="N69" s="116">
        <v>1</v>
      </c>
      <c r="O69" s="116">
        <v>0</v>
      </c>
    </row>
    <row r="70" spans="1:15" ht="17" x14ac:dyDescent="0.2">
      <c r="A70" s="120">
        <v>63</v>
      </c>
      <c r="B70" s="121" t="s">
        <v>36</v>
      </c>
      <c r="C70" s="121">
        <v>7</v>
      </c>
      <c r="D70" s="121" t="s">
        <v>23</v>
      </c>
      <c r="E70" s="121">
        <v>704</v>
      </c>
      <c r="F70" s="121">
        <v>57.07</v>
      </c>
      <c r="G70" s="110">
        <f>5.01+1.45</f>
        <v>6.46</v>
      </c>
      <c r="H70" s="110">
        <v>2.62</v>
      </c>
      <c r="I70" s="110">
        <v>5.67</v>
      </c>
      <c r="J70" s="110">
        <f t="shared" si="1"/>
        <v>71.820000000000007</v>
      </c>
      <c r="K70" s="110">
        <f t="shared" si="5"/>
        <v>25.301187796105136</v>
      </c>
      <c r="L70" s="116">
        <f t="shared" si="4"/>
        <v>97.121187796105147</v>
      </c>
      <c r="M70" s="116">
        <f t="shared" si="3"/>
        <v>15.799420536161225</v>
      </c>
      <c r="N70" s="116">
        <v>1</v>
      </c>
      <c r="O70" s="116">
        <v>0</v>
      </c>
    </row>
    <row r="71" spans="1:15" ht="17" x14ac:dyDescent="0.2">
      <c r="A71" s="120">
        <v>64</v>
      </c>
      <c r="B71" s="121" t="s">
        <v>36</v>
      </c>
      <c r="C71" s="121">
        <v>7</v>
      </c>
      <c r="D71" s="121" t="s">
        <v>24</v>
      </c>
      <c r="E71" s="121">
        <v>705</v>
      </c>
      <c r="F71" s="121">
        <v>87.82</v>
      </c>
      <c r="G71" s="110">
        <f>5.17+1.38+1.38</f>
        <v>7.93</v>
      </c>
      <c r="H71" s="110">
        <v>3.04</v>
      </c>
      <c r="I71" s="110">
        <v>8.6</v>
      </c>
      <c r="J71" s="110">
        <f t="shared" si="1"/>
        <v>107.39</v>
      </c>
      <c r="K71" s="110">
        <f t="shared" si="5"/>
        <v>37.832004419712199</v>
      </c>
      <c r="L71" s="116">
        <f t="shared" si="4"/>
        <v>145.22200441971219</v>
      </c>
      <c r="M71" s="116">
        <f t="shared" si="3"/>
        <v>23.624335441079836</v>
      </c>
      <c r="N71" s="116">
        <v>1</v>
      </c>
      <c r="O71" s="116">
        <v>0</v>
      </c>
    </row>
    <row r="72" spans="1:15" ht="17" x14ac:dyDescent="0.2">
      <c r="A72" s="120">
        <v>65</v>
      </c>
      <c r="B72" s="121" t="s">
        <v>36</v>
      </c>
      <c r="C72" s="121">
        <v>7</v>
      </c>
      <c r="D72" s="121" t="s">
        <v>24</v>
      </c>
      <c r="E72" s="121">
        <v>706</v>
      </c>
      <c r="F72" s="121">
        <v>89.28</v>
      </c>
      <c r="G72" s="110">
        <f>5.15+1.3+1.29</f>
        <v>7.74</v>
      </c>
      <c r="H72" s="110">
        <v>3.05</v>
      </c>
      <c r="I72" s="110">
        <v>8.48</v>
      </c>
      <c r="J72" s="110">
        <f t="shared" ref="J72:J135" si="6">F72+G72+H72+I72</f>
        <v>108.55</v>
      </c>
      <c r="K72" s="110">
        <f t="shared" ref="K72:K135" si="7">J72/J$197*5750.13</f>
        <v>38.240656297232135</v>
      </c>
      <c r="L72" s="116">
        <f t="shared" ref="L72:L135" si="8">J72+K72</f>
        <v>146.79065629723215</v>
      </c>
      <c r="M72" s="116">
        <f t="shared" si="3"/>
        <v>23.879519621279599</v>
      </c>
      <c r="N72" s="116">
        <v>1</v>
      </c>
      <c r="O72" s="116">
        <v>0</v>
      </c>
    </row>
    <row r="73" spans="1:15" ht="17" x14ac:dyDescent="0.2">
      <c r="A73" s="120">
        <v>66</v>
      </c>
      <c r="B73" s="121" t="s">
        <v>36</v>
      </c>
      <c r="C73" s="121">
        <v>7</v>
      </c>
      <c r="D73" s="121" t="s">
        <v>23</v>
      </c>
      <c r="E73" s="121">
        <v>707</v>
      </c>
      <c r="F73" s="121">
        <v>57.13</v>
      </c>
      <c r="G73" s="110">
        <f>5.01+1.38</f>
        <v>6.39</v>
      </c>
      <c r="H73" s="110">
        <v>2.62</v>
      </c>
      <c r="I73" s="110">
        <v>5.68</v>
      </c>
      <c r="J73" s="110">
        <f t="shared" si="6"/>
        <v>71.819999999999993</v>
      </c>
      <c r="K73" s="110">
        <f t="shared" si="7"/>
        <v>25.301187796105129</v>
      </c>
      <c r="L73" s="116">
        <f t="shared" si="8"/>
        <v>97.121187796105119</v>
      </c>
      <c r="M73" s="116">
        <f t="shared" ref="M73:M136" si="9">J73/J$197*3590.69</f>
        <v>15.799420536161223</v>
      </c>
      <c r="N73" s="116">
        <v>1</v>
      </c>
      <c r="O73" s="116">
        <v>0</v>
      </c>
    </row>
    <row r="74" spans="1:15" ht="17" x14ac:dyDescent="0.2">
      <c r="A74" s="120">
        <v>67</v>
      </c>
      <c r="B74" s="121" t="s">
        <v>36</v>
      </c>
      <c r="C74" s="121">
        <v>7</v>
      </c>
      <c r="D74" s="121" t="s">
        <v>23</v>
      </c>
      <c r="E74" s="121">
        <v>708</v>
      </c>
      <c r="F74" s="121">
        <v>54.91</v>
      </c>
      <c r="G74" s="110">
        <f>5.01+1.42</f>
        <v>6.43</v>
      </c>
      <c r="H74" s="110">
        <v>2.62</v>
      </c>
      <c r="I74" s="110">
        <v>5.17</v>
      </c>
      <c r="J74" s="110">
        <f t="shared" si="6"/>
        <v>69.13</v>
      </c>
      <c r="K74" s="110">
        <f t="shared" si="7"/>
        <v>24.353538183580447</v>
      </c>
      <c r="L74" s="116">
        <f t="shared" si="8"/>
        <v>93.483538183580436</v>
      </c>
      <c r="M74" s="116">
        <f t="shared" si="9"/>
        <v>15.207657221732461</v>
      </c>
      <c r="N74" s="116">
        <v>1</v>
      </c>
      <c r="O74" s="116">
        <v>0</v>
      </c>
    </row>
    <row r="75" spans="1:15" ht="17" x14ac:dyDescent="0.2">
      <c r="A75" s="120">
        <v>68</v>
      </c>
      <c r="B75" s="121" t="s">
        <v>36</v>
      </c>
      <c r="C75" s="121">
        <v>7</v>
      </c>
      <c r="D75" s="121" t="s">
        <v>23</v>
      </c>
      <c r="E75" s="121">
        <v>709</v>
      </c>
      <c r="F75" s="121">
        <v>55.09</v>
      </c>
      <c r="G75" s="110">
        <f>5.15+1.47</f>
        <v>6.62</v>
      </c>
      <c r="H75" s="110">
        <v>2.62</v>
      </c>
      <c r="I75" s="110">
        <v>5.7</v>
      </c>
      <c r="J75" s="110">
        <f t="shared" si="6"/>
        <v>70.03</v>
      </c>
      <c r="K75" s="110">
        <f t="shared" si="7"/>
        <v>24.670595674759713</v>
      </c>
      <c r="L75" s="116">
        <f t="shared" si="8"/>
        <v>94.700595674759711</v>
      </c>
      <c r="M75" s="116">
        <f t="shared" si="9"/>
        <v>15.405644947749522</v>
      </c>
      <c r="N75" s="116">
        <v>1</v>
      </c>
      <c r="O75" s="116">
        <v>0</v>
      </c>
    </row>
    <row r="76" spans="1:15" ht="17" x14ac:dyDescent="0.2">
      <c r="A76" s="120">
        <v>69</v>
      </c>
      <c r="B76" s="121" t="s">
        <v>36</v>
      </c>
      <c r="C76" s="121">
        <v>7</v>
      </c>
      <c r="D76" s="121" t="s">
        <v>24</v>
      </c>
      <c r="E76" s="121">
        <v>710</v>
      </c>
      <c r="F76" s="121">
        <v>92.91</v>
      </c>
      <c r="G76" s="110">
        <f>6.08+1.76</f>
        <v>7.84</v>
      </c>
      <c r="H76" s="110">
        <v>4.22</v>
      </c>
      <c r="I76" s="110">
        <v>8.52</v>
      </c>
      <c r="J76" s="110">
        <f t="shared" si="6"/>
        <v>113.49</v>
      </c>
      <c r="K76" s="110">
        <f t="shared" si="7"/>
        <v>39.980949637704981</v>
      </c>
      <c r="L76" s="116">
        <f t="shared" si="8"/>
        <v>153.47094963770496</v>
      </c>
      <c r="M76" s="116">
        <f t="shared" si="9"/>
        <v>24.966252250751008</v>
      </c>
      <c r="N76" s="116">
        <v>1</v>
      </c>
      <c r="O76" s="116">
        <v>0</v>
      </c>
    </row>
    <row r="77" spans="1:15" ht="17" x14ac:dyDescent="0.2">
      <c r="A77" s="120">
        <v>70</v>
      </c>
      <c r="B77" s="121" t="s">
        <v>36</v>
      </c>
      <c r="C77" s="121">
        <v>8</v>
      </c>
      <c r="D77" s="121" t="s">
        <v>24</v>
      </c>
      <c r="E77" s="121">
        <v>801</v>
      </c>
      <c r="F77" s="121">
        <v>92.2</v>
      </c>
      <c r="G77" s="110">
        <f>5.79+1.74</f>
        <v>7.53</v>
      </c>
      <c r="H77" s="110">
        <v>4.1399999999999997</v>
      </c>
      <c r="I77" s="110">
        <v>8.2200000000000006</v>
      </c>
      <c r="J77" s="110">
        <f t="shared" si="6"/>
        <v>112.09</v>
      </c>
      <c r="K77" s="110">
        <f t="shared" si="7"/>
        <v>39.487749095870569</v>
      </c>
      <c r="L77" s="116">
        <f t="shared" si="8"/>
        <v>151.57774909587056</v>
      </c>
      <c r="M77" s="116">
        <f t="shared" si="9"/>
        <v>24.658271343613361</v>
      </c>
      <c r="N77" s="116">
        <v>1</v>
      </c>
      <c r="O77" s="116">
        <v>0</v>
      </c>
    </row>
    <row r="78" spans="1:15" ht="17" x14ac:dyDescent="0.2">
      <c r="A78" s="120">
        <v>71</v>
      </c>
      <c r="B78" s="121" t="s">
        <v>36</v>
      </c>
      <c r="C78" s="121">
        <v>8</v>
      </c>
      <c r="D78" s="121" t="s">
        <v>23</v>
      </c>
      <c r="E78" s="121">
        <v>802</v>
      </c>
      <c r="F78" s="121">
        <v>55.02</v>
      </c>
      <c r="G78" s="110">
        <f>4.92+1.47</f>
        <v>6.39</v>
      </c>
      <c r="H78" s="110">
        <v>2.62</v>
      </c>
      <c r="I78" s="110">
        <v>5.38</v>
      </c>
      <c r="J78" s="110">
        <f t="shared" si="6"/>
        <v>69.41</v>
      </c>
      <c r="K78" s="110">
        <f t="shared" si="7"/>
        <v>24.45217829194733</v>
      </c>
      <c r="L78" s="116">
        <f t="shared" si="8"/>
        <v>93.86217829194733</v>
      </c>
      <c r="M78" s="116">
        <f t="shared" si="9"/>
        <v>15.269253403159992</v>
      </c>
      <c r="N78" s="116">
        <v>1</v>
      </c>
      <c r="O78" s="116">
        <v>0</v>
      </c>
    </row>
    <row r="79" spans="1:15" ht="17" x14ac:dyDescent="0.2">
      <c r="A79" s="120">
        <v>72</v>
      </c>
      <c r="B79" s="121" t="s">
        <v>36</v>
      </c>
      <c r="C79" s="121">
        <v>8</v>
      </c>
      <c r="D79" s="121" t="s">
        <v>23</v>
      </c>
      <c r="E79" s="121">
        <v>803</v>
      </c>
      <c r="F79" s="121">
        <v>54.87</v>
      </c>
      <c r="G79" s="110">
        <f>5.01+1.42</f>
        <v>6.43</v>
      </c>
      <c r="H79" s="110">
        <v>2.61</v>
      </c>
      <c r="I79" s="110">
        <v>5.0599999999999996</v>
      </c>
      <c r="J79" s="110">
        <f t="shared" si="6"/>
        <v>68.97</v>
      </c>
      <c r="K79" s="110">
        <f t="shared" si="7"/>
        <v>24.297172407370805</v>
      </c>
      <c r="L79" s="116">
        <f t="shared" si="8"/>
        <v>93.267172407370808</v>
      </c>
      <c r="M79" s="116">
        <f t="shared" si="9"/>
        <v>15.172459403773875</v>
      </c>
      <c r="N79" s="116">
        <v>1</v>
      </c>
      <c r="O79" s="116">
        <v>0</v>
      </c>
    </row>
    <row r="80" spans="1:15" ht="17" x14ac:dyDescent="0.2">
      <c r="A80" s="120">
        <v>73</v>
      </c>
      <c r="B80" s="121" t="s">
        <v>36</v>
      </c>
      <c r="C80" s="121">
        <v>8</v>
      </c>
      <c r="D80" s="121" t="s">
        <v>23</v>
      </c>
      <c r="E80" s="121">
        <v>804</v>
      </c>
      <c r="F80" s="121">
        <v>57.07</v>
      </c>
      <c r="G80" s="110">
        <f>5.01+1.45</f>
        <v>6.46</v>
      </c>
      <c r="H80" s="110">
        <v>2.62</v>
      </c>
      <c r="I80" s="110">
        <v>5.67</v>
      </c>
      <c r="J80" s="110">
        <f t="shared" si="6"/>
        <v>71.820000000000007</v>
      </c>
      <c r="K80" s="110">
        <f t="shared" si="7"/>
        <v>25.301187796105136</v>
      </c>
      <c r="L80" s="116">
        <f t="shared" si="8"/>
        <v>97.121187796105147</v>
      </c>
      <c r="M80" s="116">
        <f t="shared" si="9"/>
        <v>15.799420536161225</v>
      </c>
      <c r="N80" s="116">
        <v>1</v>
      </c>
      <c r="O80" s="116">
        <v>0</v>
      </c>
    </row>
    <row r="81" spans="1:15" ht="17" x14ac:dyDescent="0.2">
      <c r="A81" s="120">
        <v>74</v>
      </c>
      <c r="B81" s="121" t="s">
        <v>36</v>
      </c>
      <c r="C81" s="121">
        <v>8</v>
      </c>
      <c r="D81" s="121" t="s">
        <v>24</v>
      </c>
      <c r="E81" s="121">
        <v>805</v>
      </c>
      <c r="F81" s="121">
        <v>87.82</v>
      </c>
      <c r="G81" s="110">
        <f>5.17+1.38+1.38</f>
        <v>7.93</v>
      </c>
      <c r="H81" s="110">
        <v>3.04</v>
      </c>
      <c r="I81" s="110">
        <v>8.6</v>
      </c>
      <c r="J81" s="110">
        <f t="shared" si="6"/>
        <v>107.39</v>
      </c>
      <c r="K81" s="110">
        <f t="shared" si="7"/>
        <v>37.832004419712199</v>
      </c>
      <c r="L81" s="116">
        <f t="shared" si="8"/>
        <v>145.22200441971219</v>
      </c>
      <c r="M81" s="116">
        <f t="shared" si="9"/>
        <v>23.624335441079836</v>
      </c>
      <c r="N81" s="116">
        <v>1</v>
      </c>
      <c r="O81" s="116">
        <v>0</v>
      </c>
    </row>
    <row r="82" spans="1:15" ht="17" x14ac:dyDescent="0.2">
      <c r="A82" s="120">
        <v>75</v>
      </c>
      <c r="B82" s="121" t="s">
        <v>36</v>
      </c>
      <c r="C82" s="121">
        <v>8</v>
      </c>
      <c r="D82" s="121" t="s">
        <v>24</v>
      </c>
      <c r="E82" s="121">
        <v>806</v>
      </c>
      <c r="F82" s="121">
        <v>89.28</v>
      </c>
      <c r="G82" s="110">
        <f>5.15+1.3+1.29</f>
        <v>7.74</v>
      </c>
      <c r="H82" s="110">
        <v>3.05</v>
      </c>
      <c r="I82" s="110">
        <v>8.48</v>
      </c>
      <c r="J82" s="110">
        <f t="shared" si="6"/>
        <v>108.55</v>
      </c>
      <c r="K82" s="110">
        <f t="shared" si="7"/>
        <v>38.240656297232135</v>
      </c>
      <c r="L82" s="116">
        <f t="shared" si="8"/>
        <v>146.79065629723215</v>
      </c>
      <c r="M82" s="116">
        <f t="shared" si="9"/>
        <v>23.879519621279599</v>
      </c>
      <c r="N82" s="116">
        <v>1</v>
      </c>
      <c r="O82" s="116">
        <v>0</v>
      </c>
    </row>
    <row r="83" spans="1:15" ht="17" x14ac:dyDescent="0.2">
      <c r="A83" s="120">
        <v>76</v>
      </c>
      <c r="B83" s="121" t="s">
        <v>36</v>
      </c>
      <c r="C83" s="121">
        <v>8</v>
      </c>
      <c r="D83" s="121" t="s">
        <v>23</v>
      </c>
      <c r="E83" s="121">
        <v>807</v>
      </c>
      <c r="F83" s="121">
        <v>57.13</v>
      </c>
      <c r="G83" s="110">
        <f>5.01+1.38</f>
        <v>6.39</v>
      </c>
      <c r="H83" s="110">
        <v>2.62</v>
      </c>
      <c r="I83" s="110">
        <v>5.68</v>
      </c>
      <c r="J83" s="110">
        <f t="shared" si="6"/>
        <v>71.819999999999993</v>
      </c>
      <c r="K83" s="110">
        <f t="shared" si="7"/>
        <v>25.301187796105129</v>
      </c>
      <c r="L83" s="116">
        <f t="shared" si="8"/>
        <v>97.121187796105119</v>
      </c>
      <c r="M83" s="116">
        <f t="shared" si="9"/>
        <v>15.799420536161223</v>
      </c>
      <c r="N83" s="116">
        <v>1</v>
      </c>
      <c r="O83" s="116">
        <v>0</v>
      </c>
    </row>
    <row r="84" spans="1:15" ht="17" x14ac:dyDescent="0.2">
      <c r="A84" s="120">
        <v>77</v>
      </c>
      <c r="B84" s="121" t="s">
        <v>36</v>
      </c>
      <c r="C84" s="121">
        <v>8</v>
      </c>
      <c r="D84" s="121" t="s">
        <v>23</v>
      </c>
      <c r="E84" s="121">
        <v>808</v>
      </c>
      <c r="F84" s="121">
        <v>54.91</v>
      </c>
      <c r="G84" s="110">
        <f>5.01+1.42</f>
        <v>6.43</v>
      </c>
      <c r="H84" s="110">
        <v>2.62</v>
      </c>
      <c r="I84" s="110">
        <v>5.17</v>
      </c>
      <c r="J84" s="110">
        <f t="shared" si="6"/>
        <v>69.13</v>
      </c>
      <c r="K84" s="110">
        <f t="shared" si="7"/>
        <v>24.353538183580447</v>
      </c>
      <c r="L84" s="116">
        <f t="shared" si="8"/>
        <v>93.483538183580436</v>
      </c>
      <c r="M84" s="116">
        <f t="shared" si="9"/>
        <v>15.207657221732461</v>
      </c>
      <c r="N84" s="116">
        <v>1</v>
      </c>
      <c r="O84" s="116">
        <v>0</v>
      </c>
    </row>
    <row r="85" spans="1:15" ht="17" x14ac:dyDescent="0.2">
      <c r="A85" s="120">
        <v>78</v>
      </c>
      <c r="B85" s="121" t="s">
        <v>36</v>
      </c>
      <c r="C85" s="121">
        <v>8</v>
      </c>
      <c r="D85" s="121" t="s">
        <v>23</v>
      </c>
      <c r="E85" s="121">
        <v>809</v>
      </c>
      <c r="F85" s="121">
        <v>55.09</v>
      </c>
      <c r="G85" s="110">
        <f>5.15+1.47</f>
        <v>6.62</v>
      </c>
      <c r="H85" s="110">
        <v>2.62</v>
      </c>
      <c r="I85" s="110">
        <v>5.7</v>
      </c>
      <c r="J85" s="110">
        <f t="shared" si="6"/>
        <v>70.03</v>
      </c>
      <c r="K85" s="110">
        <f t="shared" si="7"/>
        <v>24.670595674759713</v>
      </c>
      <c r="L85" s="116">
        <f t="shared" si="8"/>
        <v>94.700595674759711</v>
      </c>
      <c r="M85" s="116">
        <f t="shared" si="9"/>
        <v>15.405644947749522</v>
      </c>
      <c r="N85" s="116">
        <v>1</v>
      </c>
      <c r="O85" s="116">
        <v>0</v>
      </c>
    </row>
    <row r="86" spans="1:15" ht="17" x14ac:dyDescent="0.2">
      <c r="A86" s="120">
        <v>79</v>
      </c>
      <c r="B86" s="121" t="s">
        <v>36</v>
      </c>
      <c r="C86" s="121">
        <v>8</v>
      </c>
      <c r="D86" s="121" t="s">
        <v>24</v>
      </c>
      <c r="E86" s="121">
        <v>810</v>
      </c>
      <c r="F86" s="121">
        <v>92.91</v>
      </c>
      <c r="G86" s="110">
        <f>6.08+1.76</f>
        <v>7.84</v>
      </c>
      <c r="H86" s="110">
        <v>4.22</v>
      </c>
      <c r="I86" s="110">
        <v>8.52</v>
      </c>
      <c r="J86" s="110">
        <f t="shared" si="6"/>
        <v>113.49</v>
      </c>
      <c r="K86" s="110">
        <f t="shared" si="7"/>
        <v>39.980949637704981</v>
      </c>
      <c r="L86" s="116">
        <f t="shared" si="8"/>
        <v>153.47094963770496</v>
      </c>
      <c r="M86" s="116">
        <f t="shared" si="9"/>
        <v>24.966252250751008</v>
      </c>
      <c r="N86" s="116">
        <v>1</v>
      </c>
      <c r="O86" s="116">
        <v>0</v>
      </c>
    </row>
    <row r="87" spans="1:15" ht="17" x14ac:dyDescent="0.2">
      <c r="A87" s="120">
        <v>80</v>
      </c>
      <c r="B87" s="121" t="s">
        <v>36</v>
      </c>
      <c r="C87" s="121">
        <v>9</v>
      </c>
      <c r="D87" s="121" t="s">
        <v>24</v>
      </c>
      <c r="E87" s="121">
        <v>901</v>
      </c>
      <c r="F87" s="121">
        <v>92.2</v>
      </c>
      <c r="G87" s="110">
        <f>5.79+1.74</f>
        <v>7.53</v>
      </c>
      <c r="H87" s="110">
        <v>4.1399999999999997</v>
      </c>
      <c r="I87" s="110">
        <v>8.2200000000000006</v>
      </c>
      <c r="J87" s="110">
        <f t="shared" si="6"/>
        <v>112.09</v>
      </c>
      <c r="K87" s="110">
        <f t="shared" si="7"/>
        <v>39.487749095870569</v>
      </c>
      <c r="L87" s="116">
        <f t="shared" si="8"/>
        <v>151.57774909587056</v>
      </c>
      <c r="M87" s="116">
        <f t="shared" si="9"/>
        <v>24.658271343613361</v>
      </c>
      <c r="N87" s="116">
        <v>1</v>
      </c>
      <c r="O87" s="116">
        <v>0</v>
      </c>
    </row>
    <row r="88" spans="1:15" ht="17" x14ac:dyDescent="0.2">
      <c r="A88" s="120">
        <v>81</v>
      </c>
      <c r="B88" s="121" t="s">
        <v>36</v>
      </c>
      <c r="C88" s="121">
        <v>9</v>
      </c>
      <c r="D88" s="121" t="s">
        <v>23</v>
      </c>
      <c r="E88" s="121">
        <v>902</v>
      </c>
      <c r="F88" s="121">
        <v>55.02</v>
      </c>
      <c r="G88" s="110">
        <f>4.92+1.47</f>
        <v>6.39</v>
      </c>
      <c r="H88" s="110">
        <v>2.62</v>
      </c>
      <c r="I88" s="110">
        <v>5.38</v>
      </c>
      <c r="J88" s="110">
        <f t="shared" si="6"/>
        <v>69.41</v>
      </c>
      <c r="K88" s="110">
        <f t="shared" si="7"/>
        <v>24.45217829194733</v>
      </c>
      <c r="L88" s="116">
        <f t="shared" si="8"/>
        <v>93.86217829194733</v>
      </c>
      <c r="M88" s="116">
        <f t="shared" si="9"/>
        <v>15.269253403159992</v>
      </c>
      <c r="N88" s="116">
        <v>1</v>
      </c>
      <c r="O88" s="116">
        <v>0</v>
      </c>
    </row>
    <row r="89" spans="1:15" ht="17" x14ac:dyDescent="0.2">
      <c r="A89" s="120">
        <v>82</v>
      </c>
      <c r="B89" s="121" t="s">
        <v>36</v>
      </c>
      <c r="C89" s="121">
        <v>9</v>
      </c>
      <c r="D89" s="121" t="s">
        <v>23</v>
      </c>
      <c r="E89" s="121">
        <v>903</v>
      </c>
      <c r="F89" s="121">
        <v>54.87</v>
      </c>
      <c r="G89" s="110">
        <f>5.01+1.42</f>
        <v>6.43</v>
      </c>
      <c r="H89" s="110">
        <v>2.61</v>
      </c>
      <c r="I89" s="110">
        <v>5.0599999999999996</v>
      </c>
      <c r="J89" s="110">
        <f t="shared" si="6"/>
        <v>68.97</v>
      </c>
      <c r="K89" s="110">
        <f t="shared" si="7"/>
        <v>24.297172407370805</v>
      </c>
      <c r="L89" s="116">
        <f t="shared" si="8"/>
        <v>93.267172407370808</v>
      </c>
      <c r="M89" s="116">
        <f t="shared" si="9"/>
        <v>15.172459403773875</v>
      </c>
      <c r="N89" s="116">
        <v>1</v>
      </c>
      <c r="O89" s="116">
        <v>0</v>
      </c>
    </row>
    <row r="90" spans="1:15" ht="17" x14ac:dyDescent="0.2">
      <c r="A90" s="120">
        <v>83</v>
      </c>
      <c r="B90" s="121" t="s">
        <v>36</v>
      </c>
      <c r="C90" s="121">
        <v>9</v>
      </c>
      <c r="D90" s="121" t="s">
        <v>23</v>
      </c>
      <c r="E90" s="121">
        <v>904</v>
      </c>
      <c r="F90" s="121">
        <v>57.07</v>
      </c>
      <c r="G90" s="110">
        <f>5.01+1.45</f>
        <v>6.46</v>
      </c>
      <c r="H90" s="110">
        <v>2.62</v>
      </c>
      <c r="I90" s="110">
        <v>5.67</v>
      </c>
      <c r="J90" s="110">
        <f t="shared" si="6"/>
        <v>71.820000000000007</v>
      </c>
      <c r="K90" s="110">
        <f t="shared" si="7"/>
        <v>25.301187796105136</v>
      </c>
      <c r="L90" s="116">
        <f t="shared" si="8"/>
        <v>97.121187796105147</v>
      </c>
      <c r="M90" s="116">
        <f t="shared" si="9"/>
        <v>15.799420536161225</v>
      </c>
      <c r="N90" s="116">
        <v>1</v>
      </c>
      <c r="O90" s="116">
        <v>0</v>
      </c>
    </row>
    <row r="91" spans="1:15" ht="17" x14ac:dyDescent="0.2">
      <c r="A91" s="120">
        <v>84</v>
      </c>
      <c r="B91" s="121" t="s">
        <v>36</v>
      </c>
      <c r="C91" s="121">
        <v>9</v>
      </c>
      <c r="D91" s="121" t="s">
        <v>24</v>
      </c>
      <c r="E91" s="121">
        <v>905</v>
      </c>
      <c r="F91" s="121">
        <v>87.82</v>
      </c>
      <c r="G91" s="110">
        <f>5.17+1.38+1.38</f>
        <v>7.93</v>
      </c>
      <c r="H91" s="110">
        <v>3.04</v>
      </c>
      <c r="I91" s="110">
        <v>8.6</v>
      </c>
      <c r="J91" s="110">
        <f t="shared" si="6"/>
        <v>107.39</v>
      </c>
      <c r="K91" s="110">
        <f t="shared" si="7"/>
        <v>37.832004419712199</v>
      </c>
      <c r="L91" s="116">
        <f t="shared" si="8"/>
        <v>145.22200441971219</v>
      </c>
      <c r="M91" s="116">
        <f t="shared" si="9"/>
        <v>23.624335441079836</v>
      </c>
      <c r="N91" s="116">
        <v>1</v>
      </c>
      <c r="O91" s="116">
        <v>0</v>
      </c>
    </row>
    <row r="92" spans="1:15" ht="17" x14ac:dyDescent="0.2">
      <c r="A92" s="120">
        <v>85</v>
      </c>
      <c r="B92" s="121" t="s">
        <v>36</v>
      </c>
      <c r="C92" s="121">
        <v>9</v>
      </c>
      <c r="D92" s="121" t="s">
        <v>24</v>
      </c>
      <c r="E92" s="121">
        <v>906</v>
      </c>
      <c r="F92" s="121">
        <v>89.28</v>
      </c>
      <c r="G92" s="110">
        <f>5.15+1.3+1.29</f>
        <v>7.74</v>
      </c>
      <c r="H92" s="110">
        <v>3.05</v>
      </c>
      <c r="I92" s="110">
        <v>8.48</v>
      </c>
      <c r="J92" s="110">
        <f t="shared" si="6"/>
        <v>108.55</v>
      </c>
      <c r="K92" s="110">
        <f t="shared" si="7"/>
        <v>38.240656297232135</v>
      </c>
      <c r="L92" s="116">
        <f t="shared" si="8"/>
        <v>146.79065629723215</v>
      </c>
      <c r="M92" s="116">
        <f t="shared" si="9"/>
        <v>23.879519621279599</v>
      </c>
      <c r="N92" s="116">
        <v>1</v>
      </c>
      <c r="O92" s="116">
        <v>0</v>
      </c>
    </row>
    <row r="93" spans="1:15" ht="17" x14ac:dyDescent="0.2">
      <c r="A93" s="120">
        <v>86</v>
      </c>
      <c r="B93" s="121" t="s">
        <v>36</v>
      </c>
      <c r="C93" s="121">
        <v>9</v>
      </c>
      <c r="D93" s="121" t="s">
        <v>23</v>
      </c>
      <c r="E93" s="121">
        <v>907</v>
      </c>
      <c r="F93" s="121">
        <v>57.13</v>
      </c>
      <c r="G93" s="110">
        <f>5.01+1.38</f>
        <v>6.39</v>
      </c>
      <c r="H93" s="110">
        <v>2.62</v>
      </c>
      <c r="I93" s="110">
        <v>5.68</v>
      </c>
      <c r="J93" s="110">
        <f t="shared" si="6"/>
        <v>71.819999999999993</v>
      </c>
      <c r="K93" s="110">
        <f t="shared" si="7"/>
        <v>25.301187796105129</v>
      </c>
      <c r="L93" s="116">
        <f t="shared" si="8"/>
        <v>97.121187796105119</v>
      </c>
      <c r="M93" s="116">
        <f t="shared" si="9"/>
        <v>15.799420536161223</v>
      </c>
      <c r="N93" s="116">
        <v>1</v>
      </c>
      <c r="O93" s="116">
        <v>0</v>
      </c>
    </row>
    <row r="94" spans="1:15" ht="17" x14ac:dyDescent="0.2">
      <c r="A94" s="120">
        <v>87</v>
      </c>
      <c r="B94" s="121" t="s">
        <v>36</v>
      </c>
      <c r="C94" s="121">
        <v>9</v>
      </c>
      <c r="D94" s="121" t="s">
        <v>23</v>
      </c>
      <c r="E94" s="121">
        <v>908</v>
      </c>
      <c r="F94" s="121">
        <v>54.91</v>
      </c>
      <c r="G94" s="110">
        <f>5.01+1.42</f>
        <v>6.43</v>
      </c>
      <c r="H94" s="110">
        <v>2.62</v>
      </c>
      <c r="I94" s="110">
        <v>5.17</v>
      </c>
      <c r="J94" s="110">
        <f t="shared" si="6"/>
        <v>69.13</v>
      </c>
      <c r="K94" s="110">
        <f t="shared" si="7"/>
        <v>24.353538183580447</v>
      </c>
      <c r="L94" s="116">
        <f t="shared" si="8"/>
        <v>93.483538183580436</v>
      </c>
      <c r="M94" s="116">
        <f t="shared" si="9"/>
        <v>15.207657221732461</v>
      </c>
      <c r="N94" s="116">
        <v>1</v>
      </c>
      <c r="O94" s="116">
        <v>0</v>
      </c>
    </row>
    <row r="95" spans="1:15" ht="17" x14ac:dyDescent="0.2">
      <c r="A95" s="120">
        <v>88</v>
      </c>
      <c r="B95" s="121" t="s">
        <v>36</v>
      </c>
      <c r="C95" s="121">
        <v>9</v>
      </c>
      <c r="D95" s="121" t="s">
        <v>23</v>
      </c>
      <c r="E95" s="121">
        <v>909</v>
      </c>
      <c r="F95" s="121">
        <v>55.09</v>
      </c>
      <c r="G95" s="110">
        <f>5.15+1.47</f>
        <v>6.62</v>
      </c>
      <c r="H95" s="110">
        <v>2.62</v>
      </c>
      <c r="I95" s="110">
        <v>5.7</v>
      </c>
      <c r="J95" s="110">
        <f t="shared" si="6"/>
        <v>70.03</v>
      </c>
      <c r="K95" s="110">
        <f t="shared" si="7"/>
        <v>24.670595674759713</v>
      </c>
      <c r="L95" s="116">
        <f t="shared" si="8"/>
        <v>94.700595674759711</v>
      </c>
      <c r="M95" s="116">
        <f t="shared" si="9"/>
        <v>15.405644947749522</v>
      </c>
      <c r="N95" s="116">
        <v>1</v>
      </c>
      <c r="O95" s="116">
        <v>0</v>
      </c>
    </row>
    <row r="96" spans="1:15" ht="17" x14ac:dyDescent="0.2">
      <c r="A96" s="120">
        <v>89</v>
      </c>
      <c r="B96" s="121" t="s">
        <v>36</v>
      </c>
      <c r="C96" s="121">
        <v>9</v>
      </c>
      <c r="D96" s="121" t="s">
        <v>24</v>
      </c>
      <c r="E96" s="121">
        <v>910</v>
      </c>
      <c r="F96" s="121">
        <v>92.91</v>
      </c>
      <c r="G96" s="110">
        <f>6.08+1.76</f>
        <v>7.84</v>
      </c>
      <c r="H96" s="110">
        <v>4.22</v>
      </c>
      <c r="I96" s="110">
        <v>8.52</v>
      </c>
      <c r="J96" s="110">
        <f t="shared" si="6"/>
        <v>113.49</v>
      </c>
      <c r="K96" s="110">
        <f t="shared" si="7"/>
        <v>39.980949637704981</v>
      </c>
      <c r="L96" s="116">
        <f t="shared" si="8"/>
        <v>153.47094963770496</v>
      </c>
      <c r="M96" s="116">
        <f t="shared" si="9"/>
        <v>24.966252250751008</v>
      </c>
      <c r="N96" s="116">
        <v>1</v>
      </c>
      <c r="O96" s="116">
        <v>0</v>
      </c>
    </row>
    <row r="97" spans="1:15" ht="17" x14ac:dyDescent="0.2">
      <c r="A97" s="120">
        <v>90</v>
      </c>
      <c r="B97" s="121" t="s">
        <v>36</v>
      </c>
      <c r="C97" s="121">
        <v>10</v>
      </c>
      <c r="D97" s="121" t="s">
        <v>24</v>
      </c>
      <c r="E97" s="121">
        <v>1001</v>
      </c>
      <c r="F97" s="121">
        <v>92.2</v>
      </c>
      <c r="G97" s="110">
        <f>5.79+1.74</f>
        <v>7.53</v>
      </c>
      <c r="H97" s="110">
        <v>4.1399999999999997</v>
      </c>
      <c r="I97" s="110">
        <v>8.2200000000000006</v>
      </c>
      <c r="J97" s="110">
        <f t="shared" si="6"/>
        <v>112.09</v>
      </c>
      <c r="K97" s="110">
        <f t="shared" si="7"/>
        <v>39.487749095870569</v>
      </c>
      <c r="L97" s="116">
        <f t="shared" si="8"/>
        <v>151.57774909587056</v>
      </c>
      <c r="M97" s="116">
        <f t="shared" si="9"/>
        <v>24.658271343613361</v>
      </c>
      <c r="N97" s="116">
        <v>1</v>
      </c>
      <c r="O97" s="116">
        <v>0</v>
      </c>
    </row>
    <row r="98" spans="1:15" ht="17" x14ac:dyDescent="0.2">
      <c r="A98" s="120">
        <v>91</v>
      </c>
      <c r="B98" s="121" t="s">
        <v>36</v>
      </c>
      <c r="C98" s="121">
        <v>10</v>
      </c>
      <c r="D98" s="121" t="s">
        <v>23</v>
      </c>
      <c r="E98" s="121">
        <v>1002</v>
      </c>
      <c r="F98" s="121">
        <v>55.02</v>
      </c>
      <c r="G98" s="110">
        <f>4.92+1.47</f>
        <v>6.39</v>
      </c>
      <c r="H98" s="110">
        <v>2.62</v>
      </c>
      <c r="I98" s="110">
        <v>5.38</v>
      </c>
      <c r="J98" s="110">
        <f t="shared" si="6"/>
        <v>69.41</v>
      </c>
      <c r="K98" s="110">
        <f t="shared" si="7"/>
        <v>24.45217829194733</v>
      </c>
      <c r="L98" s="116">
        <f t="shared" si="8"/>
        <v>93.86217829194733</v>
      </c>
      <c r="M98" s="116">
        <f t="shared" si="9"/>
        <v>15.269253403159992</v>
      </c>
      <c r="N98" s="116">
        <v>1</v>
      </c>
      <c r="O98" s="116">
        <v>0</v>
      </c>
    </row>
    <row r="99" spans="1:15" ht="17" x14ac:dyDescent="0.2">
      <c r="A99" s="120">
        <v>92</v>
      </c>
      <c r="B99" s="121" t="s">
        <v>36</v>
      </c>
      <c r="C99" s="121">
        <v>10</v>
      </c>
      <c r="D99" s="121" t="s">
        <v>23</v>
      </c>
      <c r="E99" s="121">
        <v>1003</v>
      </c>
      <c r="F99" s="121">
        <v>54.87</v>
      </c>
      <c r="G99" s="110">
        <f>5.01+1.42</f>
        <v>6.43</v>
      </c>
      <c r="H99" s="110">
        <v>2.61</v>
      </c>
      <c r="I99" s="110">
        <v>5.0599999999999996</v>
      </c>
      <c r="J99" s="110">
        <f t="shared" si="6"/>
        <v>68.97</v>
      </c>
      <c r="K99" s="110">
        <f t="shared" si="7"/>
        <v>24.297172407370805</v>
      </c>
      <c r="L99" s="116">
        <f t="shared" si="8"/>
        <v>93.267172407370808</v>
      </c>
      <c r="M99" s="116">
        <f t="shared" si="9"/>
        <v>15.172459403773875</v>
      </c>
      <c r="N99" s="116">
        <v>1</v>
      </c>
      <c r="O99" s="116">
        <v>0</v>
      </c>
    </row>
    <row r="100" spans="1:15" ht="17" x14ac:dyDescent="0.2">
      <c r="A100" s="120">
        <v>93</v>
      </c>
      <c r="B100" s="121" t="s">
        <v>36</v>
      </c>
      <c r="C100" s="121">
        <v>10</v>
      </c>
      <c r="D100" s="121" t="s">
        <v>23</v>
      </c>
      <c r="E100" s="121">
        <v>1004</v>
      </c>
      <c r="F100" s="121">
        <v>57.07</v>
      </c>
      <c r="G100" s="110">
        <f>5.01+1.45</f>
        <v>6.46</v>
      </c>
      <c r="H100" s="110">
        <v>2.62</v>
      </c>
      <c r="I100" s="110">
        <v>5.67</v>
      </c>
      <c r="J100" s="110">
        <f t="shared" si="6"/>
        <v>71.820000000000007</v>
      </c>
      <c r="K100" s="110">
        <f t="shared" si="7"/>
        <v>25.301187796105136</v>
      </c>
      <c r="L100" s="116">
        <f t="shared" si="8"/>
        <v>97.121187796105147</v>
      </c>
      <c r="M100" s="116">
        <f t="shared" si="9"/>
        <v>15.799420536161225</v>
      </c>
      <c r="N100" s="116">
        <v>1</v>
      </c>
      <c r="O100" s="116">
        <v>0</v>
      </c>
    </row>
    <row r="101" spans="1:15" ht="17" x14ac:dyDescent="0.2">
      <c r="A101" s="120">
        <v>94</v>
      </c>
      <c r="B101" s="121" t="s">
        <v>36</v>
      </c>
      <c r="C101" s="121">
        <v>10</v>
      </c>
      <c r="D101" s="121" t="s">
        <v>24</v>
      </c>
      <c r="E101" s="121">
        <v>1005</v>
      </c>
      <c r="F101" s="121">
        <v>87.82</v>
      </c>
      <c r="G101" s="110">
        <f>5.17+1.38+1.38</f>
        <v>7.93</v>
      </c>
      <c r="H101" s="110">
        <v>3.04</v>
      </c>
      <c r="I101" s="110">
        <v>8.6</v>
      </c>
      <c r="J101" s="110">
        <f t="shared" si="6"/>
        <v>107.39</v>
      </c>
      <c r="K101" s="110">
        <f t="shared" si="7"/>
        <v>37.832004419712199</v>
      </c>
      <c r="L101" s="116">
        <f t="shared" si="8"/>
        <v>145.22200441971219</v>
      </c>
      <c r="M101" s="116">
        <f t="shared" si="9"/>
        <v>23.624335441079836</v>
      </c>
      <c r="N101" s="116">
        <v>1</v>
      </c>
      <c r="O101" s="116">
        <v>0</v>
      </c>
    </row>
    <row r="102" spans="1:15" ht="17" x14ac:dyDescent="0.2">
      <c r="A102" s="120">
        <v>95</v>
      </c>
      <c r="B102" s="121" t="s">
        <v>36</v>
      </c>
      <c r="C102" s="121">
        <v>10</v>
      </c>
      <c r="D102" s="121" t="s">
        <v>24</v>
      </c>
      <c r="E102" s="121">
        <v>1006</v>
      </c>
      <c r="F102" s="121">
        <v>89.28</v>
      </c>
      <c r="G102" s="110">
        <f>5.15+1.3+1.29</f>
        <v>7.74</v>
      </c>
      <c r="H102" s="110">
        <v>3.05</v>
      </c>
      <c r="I102" s="110">
        <v>8.48</v>
      </c>
      <c r="J102" s="110">
        <f t="shared" si="6"/>
        <v>108.55</v>
      </c>
      <c r="K102" s="110">
        <f t="shared" si="7"/>
        <v>38.240656297232135</v>
      </c>
      <c r="L102" s="116">
        <f t="shared" si="8"/>
        <v>146.79065629723215</v>
      </c>
      <c r="M102" s="116">
        <f t="shared" si="9"/>
        <v>23.879519621279599</v>
      </c>
      <c r="N102" s="116">
        <v>1</v>
      </c>
      <c r="O102" s="116">
        <v>0</v>
      </c>
    </row>
    <row r="103" spans="1:15" ht="17" x14ac:dyDescent="0.2">
      <c r="A103" s="120">
        <v>96</v>
      </c>
      <c r="B103" s="121" t="s">
        <v>36</v>
      </c>
      <c r="C103" s="121">
        <v>10</v>
      </c>
      <c r="D103" s="121" t="s">
        <v>23</v>
      </c>
      <c r="E103" s="121">
        <v>1007</v>
      </c>
      <c r="F103" s="121">
        <v>57.13</v>
      </c>
      <c r="G103" s="110">
        <f>5.01+1.38</f>
        <v>6.39</v>
      </c>
      <c r="H103" s="110">
        <v>2.62</v>
      </c>
      <c r="I103" s="110">
        <v>5.68</v>
      </c>
      <c r="J103" s="110">
        <f t="shared" si="6"/>
        <v>71.819999999999993</v>
      </c>
      <c r="K103" s="110">
        <f t="shared" si="7"/>
        <v>25.301187796105129</v>
      </c>
      <c r="L103" s="116">
        <f t="shared" si="8"/>
        <v>97.121187796105119</v>
      </c>
      <c r="M103" s="116">
        <f t="shared" si="9"/>
        <v>15.799420536161223</v>
      </c>
      <c r="N103" s="116">
        <v>1</v>
      </c>
      <c r="O103" s="116">
        <v>0</v>
      </c>
    </row>
    <row r="104" spans="1:15" ht="17" x14ac:dyDescent="0.2">
      <c r="A104" s="120">
        <v>97</v>
      </c>
      <c r="B104" s="121" t="s">
        <v>36</v>
      </c>
      <c r="C104" s="121">
        <v>10</v>
      </c>
      <c r="D104" s="121" t="s">
        <v>23</v>
      </c>
      <c r="E104" s="121">
        <v>1008</v>
      </c>
      <c r="F104" s="121">
        <v>54.91</v>
      </c>
      <c r="G104" s="110">
        <f>5.01+1.42</f>
        <v>6.43</v>
      </c>
      <c r="H104" s="110">
        <v>2.62</v>
      </c>
      <c r="I104" s="110">
        <v>5.17</v>
      </c>
      <c r="J104" s="110">
        <f t="shared" si="6"/>
        <v>69.13</v>
      </c>
      <c r="K104" s="110">
        <f t="shared" si="7"/>
        <v>24.353538183580447</v>
      </c>
      <c r="L104" s="116">
        <f t="shared" si="8"/>
        <v>93.483538183580436</v>
      </c>
      <c r="M104" s="116">
        <f t="shared" si="9"/>
        <v>15.207657221732461</v>
      </c>
      <c r="N104" s="116">
        <v>1</v>
      </c>
      <c r="O104" s="116">
        <v>0</v>
      </c>
    </row>
    <row r="105" spans="1:15" ht="17" x14ac:dyDescent="0.2">
      <c r="A105" s="120">
        <v>98</v>
      </c>
      <c r="B105" s="121" t="s">
        <v>36</v>
      </c>
      <c r="C105" s="121">
        <v>10</v>
      </c>
      <c r="D105" s="121" t="s">
        <v>23</v>
      </c>
      <c r="E105" s="121">
        <v>1009</v>
      </c>
      <c r="F105" s="121">
        <v>55.09</v>
      </c>
      <c r="G105" s="110">
        <f>5.15+1.47</f>
        <v>6.62</v>
      </c>
      <c r="H105" s="110">
        <v>2.62</v>
      </c>
      <c r="I105" s="110">
        <v>5.7</v>
      </c>
      <c r="J105" s="110">
        <f t="shared" si="6"/>
        <v>70.03</v>
      </c>
      <c r="K105" s="110">
        <f t="shared" si="7"/>
        <v>24.670595674759713</v>
      </c>
      <c r="L105" s="116">
        <f t="shared" si="8"/>
        <v>94.700595674759711</v>
      </c>
      <c r="M105" s="116">
        <f t="shared" si="9"/>
        <v>15.405644947749522</v>
      </c>
      <c r="N105" s="116">
        <v>1</v>
      </c>
      <c r="O105" s="116">
        <v>0</v>
      </c>
    </row>
    <row r="106" spans="1:15" ht="17" x14ac:dyDescent="0.2">
      <c r="A106" s="120">
        <v>99</v>
      </c>
      <c r="B106" s="121" t="s">
        <v>36</v>
      </c>
      <c r="C106" s="121">
        <v>10</v>
      </c>
      <c r="D106" s="121" t="s">
        <v>24</v>
      </c>
      <c r="E106" s="121">
        <v>1010</v>
      </c>
      <c r="F106" s="121">
        <v>92.91</v>
      </c>
      <c r="G106" s="110">
        <f>6.08+1.76</f>
        <v>7.84</v>
      </c>
      <c r="H106" s="110">
        <v>4.22</v>
      </c>
      <c r="I106" s="110">
        <v>8.52</v>
      </c>
      <c r="J106" s="110">
        <f t="shared" si="6"/>
        <v>113.49</v>
      </c>
      <c r="K106" s="110">
        <f t="shared" si="7"/>
        <v>39.980949637704981</v>
      </c>
      <c r="L106" s="116">
        <f t="shared" si="8"/>
        <v>153.47094963770496</v>
      </c>
      <c r="M106" s="116">
        <f t="shared" si="9"/>
        <v>24.966252250751008</v>
      </c>
      <c r="N106" s="116">
        <v>1</v>
      </c>
      <c r="O106" s="116">
        <v>0</v>
      </c>
    </row>
    <row r="107" spans="1:15" ht="17" x14ac:dyDescent="0.2">
      <c r="A107" s="120">
        <v>100</v>
      </c>
      <c r="B107" s="121" t="s">
        <v>36</v>
      </c>
      <c r="C107" s="121">
        <v>11</v>
      </c>
      <c r="D107" s="121" t="s">
        <v>24</v>
      </c>
      <c r="E107" s="121">
        <v>1101</v>
      </c>
      <c r="F107" s="121">
        <v>92.2</v>
      </c>
      <c r="G107" s="110">
        <f>5.79+1.74</f>
        <v>7.53</v>
      </c>
      <c r="H107" s="110">
        <v>4.1399999999999997</v>
      </c>
      <c r="I107" s="110">
        <v>8.2200000000000006</v>
      </c>
      <c r="J107" s="110">
        <f t="shared" si="6"/>
        <v>112.09</v>
      </c>
      <c r="K107" s="110">
        <f t="shared" si="7"/>
        <v>39.487749095870569</v>
      </c>
      <c r="L107" s="116">
        <f t="shared" si="8"/>
        <v>151.57774909587056</v>
      </c>
      <c r="M107" s="116">
        <f t="shared" si="9"/>
        <v>24.658271343613361</v>
      </c>
      <c r="N107" s="116">
        <v>1</v>
      </c>
      <c r="O107" s="116">
        <v>0</v>
      </c>
    </row>
    <row r="108" spans="1:15" ht="17" x14ac:dyDescent="0.2">
      <c r="A108" s="120">
        <v>101</v>
      </c>
      <c r="B108" s="121" t="s">
        <v>36</v>
      </c>
      <c r="C108" s="121">
        <v>11</v>
      </c>
      <c r="D108" s="121" t="s">
        <v>23</v>
      </c>
      <c r="E108" s="121">
        <v>1102</v>
      </c>
      <c r="F108" s="121">
        <v>55.02</v>
      </c>
      <c r="G108" s="110">
        <f>4.92+1.47</f>
        <v>6.39</v>
      </c>
      <c r="H108" s="110">
        <v>2.62</v>
      </c>
      <c r="I108" s="110">
        <v>5.38</v>
      </c>
      <c r="J108" s="110">
        <f t="shared" si="6"/>
        <v>69.41</v>
      </c>
      <c r="K108" s="110">
        <f t="shared" si="7"/>
        <v>24.45217829194733</v>
      </c>
      <c r="L108" s="116">
        <f t="shared" si="8"/>
        <v>93.86217829194733</v>
      </c>
      <c r="M108" s="116">
        <f t="shared" si="9"/>
        <v>15.269253403159992</v>
      </c>
      <c r="N108" s="116">
        <v>1</v>
      </c>
      <c r="O108" s="116">
        <v>0</v>
      </c>
    </row>
    <row r="109" spans="1:15" ht="17" x14ac:dyDescent="0.2">
      <c r="A109" s="120">
        <v>102</v>
      </c>
      <c r="B109" s="121" t="s">
        <v>36</v>
      </c>
      <c r="C109" s="121">
        <v>11</v>
      </c>
      <c r="D109" s="121" t="s">
        <v>23</v>
      </c>
      <c r="E109" s="121">
        <v>1103</v>
      </c>
      <c r="F109" s="121">
        <v>54.87</v>
      </c>
      <c r="G109" s="110">
        <f>5.01+1.42</f>
        <v>6.43</v>
      </c>
      <c r="H109" s="110">
        <v>2.61</v>
      </c>
      <c r="I109" s="110">
        <v>5.0599999999999996</v>
      </c>
      <c r="J109" s="110">
        <f t="shared" si="6"/>
        <v>68.97</v>
      </c>
      <c r="K109" s="110">
        <f t="shared" si="7"/>
        <v>24.297172407370805</v>
      </c>
      <c r="L109" s="116">
        <f t="shared" si="8"/>
        <v>93.267172407370808</v>
      </c>
      <c r="M109" s="116">
        <f t="shared" si="9"/>
        <v>15.172459403773875</v>
      </c>
      <c r="N109" s="116">
        <v>1</v>
      </c>
      <c r="O109" s="116">
        <v>0</v>
      </c>
    </row>
    <row r="110" spans="1:15" ht="17" x14ac:dyDescent="0.2">
      <c r="A110" s="120">
        <v>103</v>
      </c>
      <c r="B110" s="121" t="s">
        <v>36</v>
      </c>
      <c r="C110" s="121">
        <v>11</v>
      </c>
      <c r="D110" s="121" t="s">
        <v>23</v>
      </c>
      <c r="E110" s="121">
        <v>1104</v>
      </c>
      <c r="F110" s="121">
        <v>57.07</v>
      </c>
      <c r="G110" s="110">
        <f>5.01+1.45</f>
        <v>6.46</v>
      </c>
      <c r="H110" s="110">
        <v>2.62</v>
      </c>
      <c r="I110" s="110">
        <v>5.67</v>
      </c>
      <c r="J110" s="110">
        <f t="shared" si="6"/>
        <v>71.820000000000007</v>
      </c>
      <c r="K110" s="110">
        <f t="shared" si="7"/>
        <v>25.301187796105136</v>
      </c>
      <c r="L110" s="116">
        <f t="shared" si="8"/>
        <v>97.121187796105147</v>
      </c>
      <c r="M110" s="116">
        <f t="shared" si="9"/>
        <v>15.799420536161225</v>
      </c>
      <c r="N110" s="116">
        <v>1</v>
      </c>
      <c r="O110" s="116">
        <v>0</v>
      </c>
    </row>
    <row r="111" spans="1:15" ht="17" x14ac:dyDescent="0.2">
      <c r="A111" s="120">
        <v>104</v>
      </c>
      <c r="B111" s="121" t="s">
        <v>36</v>
      </c>
      <c r="C111" s="121">
        <v>11</v>
      </c>
      <c r="D111" s="121" t="s">
        <v>24</v>
      </c>
      <c r="E111" s="121">
        <v>1105</v>
      </c>
      <c r="F111" s="121">
        <v>87.82</v>
      </c>
      <c r="G111" s="110">
        <f>5.17+1.38+1.38</f>
        <v>7.93</v>
      </c>
      <c r="H111" s="110">
        <v>3.04</v>
      </c>
      <c r="I111" s="110">
        <v>8.6</v>
      </c>
      <c r="J111" s="110">
        <f t="shared" si="6"/>
        <v>107.39</v>
      </c>
      <c r="K111" s="110">
        <f t="shared" si="7"/>
        <v>37.832004419712199</v>
      </c>
      <c r="L111" s="116">
        <f t="shared" si="8"/>
        <v>145.22200441971219</v>
      </c>
      <c r="M111" s="116">
        <f t="shared" si="9"/>
        <v>23.624335441079836</v>
      </c>
      <c r="N111" s="116">
        <v>1</v>
      </c>
      <c r="O111" s="116">
        <v>0</v>
      </c>
    </row>
    <row r="112" spans="1:15" ht="17" x14ac:dyDescent="0.2">
      <c r="A112" s="120">
        <v>105</v>
      </c>
      <c r="B112" s="121" t="s">
        <v>36</v>
      </c>
      <c r="C112" s="121">
        <v>11</v>
      </c>
      <c r="D112" s="121" t="s">
        <v>24</v>
      </c>
      <c r="E112" s="121">
        <v>1106</v>
      </c>
      <c r="F112" s="121">
        <v>89.28</v>
      </c>
      <c r="G112" s="110">
        <f>5.15+1.3+1.29</f>
        <v>7.74</v>
      </c>
      <c r="H112" s="110">
        <v>3.05</v>
      </c>
      <c r="I112" s="110">
        <v>8.48</v>
      </c>
      <c r="J112" s="110">
        <f t="shared" si="6"/>
        <v>108.55</v>
      </c>
      <c r="K112" s="110">
        <f t="shared" si="7"/>
        <v>38.240656297232135</v>
      </c>
      <c r="L112" s="116">
        <f t="shared" si="8"/>
        <v>146.79065629723215</v>
      </c>
      <c r="M112" s="116">
        <f t="shared" si="9"/>
        <v>23.879519621279599</v>
      </c>
      <c r="N112" s="116">
        <v>1</v>
      </c>
      <c r="O112" s="116">
        <v>0</v>
      </c>
    </row>
    <row r="113" spans="1:15" ht="17" x14ac:dyDescent="0.2">
      <c r="A113" s="120">
        <v>106</v>
      </c>
      <c r="B113" s="121" t="s">
        <v>36</v>
      </c>
      <c r="C113" s="121">
        <v>11</v>
      </c>
      <c r="D113" s="121" t="s">
        <v>23</v>
      </c>
      <c r="E113" s="121">
        <v>1107</v>
      </c>
      <c r="F113" s="121">
        <v>57.13</v>
      </c>
      <c r="G113" s="110">
        <f>5.01+1.38</f>
        <v>6.39</v>
      </c>
      <c r="H113" s="110">
        <v>2.62</v>
      </c>
      <c r="I113" s="110">
        <v>5.68</v>
      </c>
      <c r="J113" s="110">
        <f t="shared" si="6"/>
        <v>71.819999999999993</v>
      </c>
      <c r="K113" s="110">
        <f t="shared" si="7"/>
        <v>25.301187796105129</v>
      </c>
      <c r="L113" s="116">
        <f t="shared" si="8"/>
        <v>97.121187796105119</v>
      </c>
      <c r="M113" s="116">
        <f t="shared" si="9"/>
        <v>15.799420536161223</v>
      </c>
      <c r="N113" s="116">
        <v>1</v>
      </c>
      <c r="O113" s="116">
        <v>0</v>
      </c>
    </row>
    <row r="114" spans="1:15" ht="17" x14ac:dyDescent="0.2">
      <c r="A114" s="120">
        <v>107</v>
      </c>
      <c r="B114" s="121" t="s">
        <v>36</v>
      </c>
      <c r="C114" s="121">
        <v>11</v>
      </c>
      <c r="D114" s="121" t="s">
        <v>23</v>
      </c>
      <c r="E114" s="121">
        <v>1108</v>
      </c>
      <c r="F114" s="121">
        <v>54.91</v>
      </c>
      <c r="G114" s="110">
        <f>5.01+1.42</f>
        <v>6.43</v>
      </c>
      <c r="H114" s="110">
        <v>2.62</v>
      </c>
      <c r="I114" s="110">
        <v>5.17</v>
      </c>
      <c r="J114" s="110">
        <f t="shared" si="6"/>
        <v>69.13</v>
      </c>
      <c r="K114" s="110">
        <f t="shared" si="7"/>
        <v>24.353538183580447</v>
      </c>
      <c r="L114" s="116">
        <f t="shared" si="8"/>
        <v>93.483538183580436</v>
      </c>
      <c r="M114" s="116">
        <f t="shared" si="9"/>
        <v>15.207657221732461</v>
      </c>
      <c r="N114" s="116">
        <v>1</v>
      </c>
      <c r="O114" s="116">
        <v>0</v>
      </c>
    </row>
    <row r="115" spans="1:15" ht="17" x14ac:dyDescent="0.2">
      <c r="A115" s="120">
        <v>108</v>
      </c>
      <c r="B115" s="121" t="s">
        <v>36</v>
      </c>
      <c r="C115" s="121">
        <v>11</v>
      </c>
      <c r="D115" s="121" t="s">
        <v>23</v>
      </c>
      <c r="E115" s="121">
        <v>1109</v>
      </c>
      <c r="F115" s="121">
        <v>55.09</v>
      </c>
      <c r="G115" s="110">
        <f>5.15+1.47</f>
        <v>6.62</v>
      </c>
      <c r="H115" s="110">
        <v>2.62</v>
      </c>
      <c r="I115" s="110">
        <v>5.7</v>
      </c>
      <c r="J115" s="110">
        <f t="shared" si="6"/>
        <v>70.03</v>
      </c>
      <c r="K115" s="110">
        <f t="shared" si="7"/>
        <v>24.670595674759713</v>
      </c>
      <c r="L115" s="116">
        <f t="shared" si="8"/>
        <v>94.700595674759711</v>
      </c>
      <c r="M115" s="116">
        <f t="shared" si="9"/>
        <v>15.405644947749522</v>
      </c>
      <c r="N115" s="116">
        <v>1</v>
      </c>
      <c r="O115" s="116">
        <v>0</v>
      </c>
    </row>
    <row r="116" spans="1:15" ht="17" x14ac:dyDescent="0.2">
      <c r="A116" s="120">
        <v>109</v>
      </c>
      <c r="B116" s="121" t="s">
        <v>36</v>
      </c>
      <c r="C116" s="121">
        <v>11</v>
      </c>
      <c r="D116" s="121" t="s">
        <v>24</v>
      </c>
      <c r="E116" s="121">
        <v>1110</v>
      </c>
      <c r="F116" s="121">
        <v>92.91</v>
      </c>
      <c r="G116" s="110">
        <f>6.08+1.76</f>
        <v>7.84</v>
      </c>
      <c r="H116" s="110">
        <v>4.22</v>
      </c>
      <c r="I116" s="110">
        <v>8.52</v>
      </c>
      <c r="J116" s="110">
        <f t="shared" si="6"/>
        <v>113.49</v>
      </c>
      <c r="K116" s="110">
        <f t="shared" si="7"/>
        <v>39.980949637704981</v>
      </c>
      <c r="L116" s="116">
        <f t="shared" si="8"/>
        <v>153.47094963770496</v>
      </c>
      <c r="M116" s="116">
        <f t="shared" si="9"/>
        <v>24.966252250751008</v>
      </c>
      <c r="N116" s="116">
        <v>1</v>
      </c>
      <c r="O116" s="116">
        <v>0</v>
      </c>
    </row>
    <row r="117" spans="1:15" ht="17" x14ac:dyDescent="0.2">
      <c r="A117" s="120">
        <v>110</v>
      </c>
      <c r="B117" s="121" t="s">
        <v>36</v>
      </c>
      <c r="C117" s="121">
        <v>12</v>
      </c>
      <c r="D117" s="121" t="s">
        <v>24</v>
      </c>
      <c r="E117" s="121">
        <v>1201</v>
      </c>
      <c r="F117" s="121">
        <v>92.2</v>
      </c>
      <c r="G117" s="110">
        <f>5.79+1.74</f>
        <v>7.53</v>
      </c>
      <c r="H117" s="110">
        <v>4.1399999999999997</v>
      </c>
      <c r="I117" s="110">
        <v>8.2200000000000006</v>
      </c>
      <c r="J117" s="110">
        <f t="shared" si="6"/>
        <v>112.09</v>
      </c>
      <c r="K117" s="110">
        <f t="shared" si="7"/>
        <v>39.487749095870569</v>
      </c>
      <c r="L117" s="116">
        <f t="shared" si="8"/>
        <v>151.57774909587056</v>
      </c>
      <c r="M117" s="116">
        <f t="shared" si="9"/>
        <v>24.658271343613361</v>
      </c>
      <c r="N117" s="116">
        <v>1</v>
      </c>
      <c r="O117" s="116">
        <v>0</v>
      </c>
    </row>
    <row r="118" spans="1:15" ht="17" x14ac:dyDescent="0.2">
      <c r="A118" s="120">
        <v>111</v>
      </c>
      <c r="B118" s="121" t="s">
        <v>36</v>
      </c>
      <c r="C118" s="121">
        <v>12</v>
      </c>
      <c r="D118" s="121" t="s">
        <v>23</v>
      </c>
      <c r="E118" s="121">
        <v>1202</v>
      </c>
      <c r="F118" s="121">
        <v>55.02</v>
      </c>
      <c r="G118" s="110">
        <f>4.92+1.47</f>
        <v>6.39</v>
      </c>
      <c r="H118" s="110">
        <v>2.62</v>
      </c>
      <c r="I118" s="110">
        <v>5.38</v>
      </c>
      <c r="J118" s="110">
        <f t="shared" si="6"/>
        <v>69.41</v>
      </c>
      <c r="K118" s="110">
        <f t="shared" si="7"/>
        <v>24.45217829194733</v>
      </c>
      <c r="L118" s="116">
        <f t="shared" si="8"/>
        <v>93.86217829194733</v>
      </c>
      <c r="M118" s="116">
        <f t="shared" si="9"/>
        <v>15.269253403159992</v>
      </c>
      <c r="N118" s="116">
        <v>1</v>
      </c>
      <c r="O118" s="116">
        <v>0</v>
      </c>
    </row>
    <row r="119" spans="1:15" ht="17" x14ac:dyDescent="0.2">
      <c r="A119" s="120">
        <v>112</v>
      </c>
      <c r="B119" s="121" t="s">
        <v>36</v>
      </c>
      <c r="C119" s="121">
        <v>12</v>
      </c>
      <c r="D119" s="121" t="s">
        <v>23</v>
      </c>
      <c r="E119" s="121">
        <v>1203</v>
      </c>
      <c r="F119" s="121">
        <v>54.87</v>
      </c>
      <c r="G119" s="110">
        <f>5.01+1.42</f>
        <v>6.43</v>
      </c>
      <c r="H119" s="110">
        <v>2.61</v>
      </c>
      <c r="I119" s="110">
        <v>5.0599999999999996</v>
      </c>
      <c r="J119" s="110">
        <f t="shared" si="6"/>
        <v>68.97</v>
      </c>
      <c r="K119" s="110">
        <f t="shared" si="7"/>
        <v>24.297172407370805</v>
      </c>
      <c r="L119" s="116">
        <f t="shared" si="8"/>
        <v>93.267172407370808</v>
      </c>
      <c r="M119" s="116">
        <f t="shared" si="9"/>
        <v>15.172459403773875</v>
      </c>
      <c r="N119" s="116">
        <v>1</v>
      </c>
      <c r="O119" s="116">
        <v>0</v>
      </c>
    </row>
    <row r="120" spans="1:15" ht="17" x14ac:dyDescent="0.2">
      <c r="A120" s="120">
        <v>113</v>
      </c>
      <c r="B120" s="121" t="s">
        <v>36</v>
      </c>
      <c r="C120" s="121">
        <v>12</v>
      </c>
      <c r="D120" s="121" t="s">
        <v>23</v>
      </c>
      <c r="E120" s="121">
        <v>1204</v>
      </c>
      <c r="F120" s="121">
        <v>57.07</v>
      </c>
      <c r="G120" s="110">
        <f>5.01+1.45</f>
        <v>6.46</v>
      </c>
      <c r="H120" s="110">
        <v>2.62</v>
      </c>
      <c r="I120" s="110">
        <v>5.67</v>
      </c>
      <c r="J120" s="110">
        <f t="shared" si="6"/>
        <v>71.820000000000007</v>
      </c>
      <c r="K120" s="110">
        <f t="shared" si="7"/>
        <v>25.301187796105136</v>
      </c>
      <c r="L120" s="116">
        <f t="shared" si="8"/>
        <v>97.121187796105147</v>
      </c>
      <c r="M120" s="116">
        <f t="shared" si="9"/>
        <v>15.799420536161225</v>
      </c>
      <c r="N120" s="116">
        <v>1</v>
      </c>
      <c r="O120" s="116">
        <v>0</v>
      </c>
    </row>
    <row r="121" spans="1:15" ht="17" x14ac:dyDescent="0.2">
      <c r="A121" s="120">
        <v>114</v>
      </c>
      <c r="B121" s="121" t="s">
        <v>36</v>
      </c>
      <c r="C121" s="121">
        <v>12</v>
      </c>
      <c r="D121" s="121" t="s">
        <v>24</v>
      </c>
      <c r="E121" s="121">
        <v>1205</v>
      </c>
      <c r="F121" s="121">
        <v>87.82</v>
      </c>
      <c r="G121" s="110">
        <f>5.17+1.38+1.38</f>
        <v>7.93</v>
      </c>
      <c r="H121" s="110">
        <v>3.04</v>
      </c>
      <c r="I121" s="110">
        <v>8.6</v>
      </c>
      <c r="J121" s="110">
        <f t="shared" si="6"/>
        <v>107.39</v>
      </c>
      <c r="K121" s="110">
        <f t="shared" si="7"/>
        <v>37.832004419712199</v>
      </c>
      <c r="L121" s="116">
        <f t="shared" si="8"/>
        <v>145.22200441971219</v>
      </c>
      <c r="M121" s="116">
        <f t="shared" si="9"/>
        <v>23.624335441079836</v>
      </c>
      <c r="N121" s="116">
        <v>1</v>
      </c>
      <c r="O121" s="116">
        <v>0</v>
      </c>
    </row>
    <row r="122" spans="1:15" ht="17" x14ac:dyDescent="0.2">
      <c r="A122" s="120">
        <v>115</v>
      </c>
      <c r="B122" s="121" t="s">
        <v>36</v>
      </c>
      <c r="C122" s="121">
        <v>12</v>
      </c>
      <c r="D122" s="121" t="s">
        <v>24</v>
      </c>
      <c r="E122" s="121">
        <v>1206</v>
      </c>
      <c r="F122" s="121">
        <v>89.28</v>
      </c>
      <c r="G122" s="110">
        <f>5.15+1.3+1.29</f>
        <v>7.74</v>
      </c>
      <c r="H122" s="110">
        <v>3.05</v>
      </c>
      <c r="I122" s="110">
        <v>8.48</v>
      </c>
      <c r="J122" s="110">
        <f t="shared" si="6"/>
        <v>108.55</v>
      </c>
      <c r="K122" s="110">
        <f t="shared" si="7"/>
        <v>38.240656297232135</v>
      </c>
      <c r="L122" s="116">
        <f t="shared" si="8"/>
        <v>146.79065629723215</v>
      </c>
      <c r="M122" s="116">
        <f t="shared" si="9"/>
        <v>23.879519621279599</v>
      </c>
      <c r="N122" s="116">
        <v>1</v>
      </c>
      <c r="O122" s="116">
        <v>0</v>
      </c>
    </row>
    <row r="123" spans="1:15" ht="17" x14ac:dyDescent="0.2">
      <c r="A123" s="120">
        <v>116</v>
      </c>
      <c r="B123" s="121" t="s">
        <v>36</v>
      </c>
      <c r="C123" s="121">
        <v>12</v>
      </c>
      <c r="D123" s="121" t="s">
        <v>23</v>
      </c>
      <c r="E123" s="121">
        <v>1207</v>
      </c>
      <c r="F123" s="121">
        <v>57.13</v>
      </c>
      <c r="G123" s="110">
        <f>5.01+1.38</f>
        <v>6.39</v>
      </c>
      <c r="H123" s="110">
        <v>2.62</v>
      </c>
      <c r="I123" s="110">
        <v>5.68</v>
      </c>
      <c r="J123" s="110">
        <f t="shared" si="6"/>
        <v>71.819999999999993</v>
      </c>
      <c r="K123" s="110">
        <f t="shared" si="7"/>
        <v>25.301187796105129</v>
      </c>
      <c r="L123" s="116">
        <f t="shared" si="8"/>
        <v>97.121187796105119</v>
      </c>
      <c r="M123" s="116">
        <f t="shared" si="9"/>
        <v>15.799420536161223</v>
      </c>
      <c r="N123" s="116">
        <v>1</v>
      </c>
      <c r="O123" s="116">
        <v>0</v>
      </c>
    </row>
    <row r="124" spans="1:15" ht="17" x14ac:dyDescent="0.2">
      <c r="A124" s="120">
        <v>117</v>
      </c>
      <c r="B124" s="121" t="s">
        <v>36</v>
      </c>
      <c r="C124" s="121">
        <v>12</v>
      </c>
      <c r="D124" s="121" t="s">
        <v>23</v>
      </c>
      <c r="E124" s="121">
        <v>1208</v>
      </c>
      <c r="F124" s="121">
        <v>54.91</v>
      </c>
      <c r="G124" s="110">
        <f>5.01+1.42</f>
        <v>6.43</v>
      </c>
      <c r="H124" s="110">
        <v>2.62</v>
      </c>
      <c r="I124" s="110">
        <v>5.17</v>
      </c>
      <c r="J124" s="110">
        <f t="shared" si="6"/>
        <v>69.13</v>
      </c>
      <c r="K124" s="110">
        <f t="shared" si="7"/>
        <v>24.353538183580447</v>
      </c>
      <c r="L124" s="116">
        <f t="shared" si="8"/>
        <v>93.483538183580436</v>
      </c>
      <c r="M124" s="116">
        <f t="shared" si="9"/>
        <v>15.207657221732461</v>
      </c>
      <c r="N124" s="116">
        <v>1</v>
      </c>
      <c r="O124" s="116">
        <v>0</v>
      </c>
    </row>
    <row r="125" spans="1:15" ht="17" x14ac:dyDescent="0.2">
      <c r="A125" s="120">
        <v>118</v>
      </c>
      <c r="B125" s="121" t="s">
        <v>36</v>
      </c>
      <c r="C125" s="121">
        <v>12</v>
      </c>
      <c r="D125" s="121" t="s">
        <v>23</v>
      </c>
      <c r="E125" s="121">
        <v>1209</v>
      </c>
      <c r="F125" s="121">
        <v>55.09</v>
      </c>
      <c r="G125" s="110">
        <f>5.15+1.47</f>
        <v>6.62</v>
      </c>
      <c r="H125" s="110">
        <v>2.62</v>
      </c>
      <c r="I125" s="110">
        <v>5.7</v>
      </c>
      <c r="J125" s="110">
        <f t="shared" si="6"/>
        <v>70.03</v>
      </c>
      <c r="K125" s="110">
        <f t="shared" si="7"/>
        <v>24.670595674759713</v>
      </c>
      <c r="L125" s="116">
        <f t="shared" si="8"/>
        <v>94.700595674759711</v>
      </c>
      <c r="M125" s="116">
        <f t="shared" si="9"/>
        <v>15.405644947749522</v>
      </c>
      <c r="N125" s="116">
        <v>1</v>
      </c>
      <c r="O125" s="116">
        <v>0</v>
      </c>
    </row>
    <row r="126" spans="1:15" ht="17" x14ac:dyDescent="0.2">
      <c r="A126" s="120">
        <v>119</v>
      </c>
      <c r="B126" s="121" t="s">
        <v>36</v>
      </c>
      <c r="C126" s="121">
        <v>12</v>
      </c>
      <c r="D126" s="121" t="s">
        <v>24</v>
      </c>
      <c r="E126" s="121">
        <v>1210</v>
      </c>
      <c r="F126" s="121">
        <v>92.91</v>
      </c>
      <c r="G126" s="110">
        <f>6.08+1.76</f>
        <v>7.84</v>
      </c>
      <c r="H126" s="110">
        <v>4.22</v>
      </c>
      <c r="I126" s="110">
        <v>8.52</v>
      </c>
      <c r="J126" s="110">
        <f t="shared" si="6"/>
        <v>113.49</v>
      </c>
      <c r="K126" s="110">
        <f t="shared" si="7"/>
        <v>39.980949637704981</v>
      </c>
      <c r="L126" s="116">
        <f t="shared" si="8"/>
        <v>153.47094963770496</v>
      </c>
      <c r="M126" s="116">
        <f t="shared" si="9"/>
        <v>24.966252250751008</v>
      </c>
      <c r="N126" s="116">
        <v>1</v>
      </c>
      <c r="O126" s="116">
        <v>0</v>
      </c>
    </row>
    <row r="127" spans="1:15" ht="17" x14ac:dyDescent="0.2">
      <c r="A127" s="120">
        <v>120</v>
      </c>
      <c r="B127" s="121" t="s">
        <v>36</v>
      </c>
      <c r="C127" s="121">
        <v>13</v>
      </c>
      <c r="D127" s="121" t="s">
        <v>24</v>
      </c>
      <c r="E127" s="121">
        <v>1301</v>
      </c>
      <c r="F127" s="121">
        <v>92.2</v>
      </c>
      <c r="G127" s="110">
        <f>5.79+1.74</f>
        <v>7.53</v>
      </c>
      <c r="H127" s="110">
        <v>4.1399999999999997</v>
      </c>
      <c r="I127" s="110">
        <v>8.2200000000000006</v>
      </c>
      <c r="J127" s="110">
        <f t="shared" si="6"/>
        <v>112.09</v>
      </c>
      <c r="K127" s="110">
        <f t="shared" si="7"/>
        <v>39.487749095870569</v>
      </c>
      <c r="L127" s="116">
        <f t="shared" si="8"/>
        <v>151.57774909587056</v>
      </c>
      <c r="M127" s="116">
        <f t="shared" si="9"/>
        <v>24.658271343613361</v>
      </c>
      <c r="N127" s="116">
        <v>1</v>
      </c>
      <c r="O127" s="116">
        <v>0</v>
      </c>
    </row>
    <row r="128" spans="1:15" ht="17" x14ac:dyDescent="0.2">
      <c r="A128" s="120">
        <v>121</v>
      </c>
      <c r="B128" s="121" t="s">
        <v>36</v>
      </c>
      <c r="C128" s="121">
        <v>13</v>
      </c>
      <c r="D128" s="121" t="s">
        <v>23</v>
      </c>
      <c r="E128" s="121">
        <v>1302</v>
      </c>
      <c r="F128" s="121">
        <v>55.02</v>
      </c>
      <c r="G128" s="110">
        <f>4.92+1.47</f>
        <v>6.39</v>
      </c>
      <c r="H128" s="110">
        <v>2.62</v>
      </c>
      <c r="I128" s="110">
        <v>5.38</v>
      </c>
      <c r="J128" s="110">
        <f t="shared" si="6"/>
        <v>69.41</v>
      </c>
      <c r="K128" s="110">
        <f t="shared" si="7"/>
        <v>24.45217829194733</v>
      </c>
      <c r="L128" s="116">
        <f t="shared" si="8"/>
        <v>93.86217829194733</v>
      </c>
      <c r="M128" s="116">
        <f t="shared" si="9"/>
        <v>15.269253403159992</v>
      </c>
      <c r="N128" s="116">
        <v>1</v>
      </c>
      <c r="O128" s="116">
        <v>0</v>
      </c>
    </row>
    <row r="129" spans="1:15" ht="17" x14ac:dyDescent="0.2">
      <c r="A129" s="120">
        <v>122</v>
      </c>
      <c r="B129" s="121" t="s">
        <v>36</v>
      </c>
      <c r="C129" s="121">
        <v>13</v>
      </c>
      <c r="D129" s="121" t="s">
        <v>23</v>
      </c>
      <c r="E129" s="121">
        <v>1303</v>
      </c>
      <c r="F129" s="121">
        <v>54.87</v>
      </c>
      <c r="G129" s="110">
        <f>5.01+1.42</f>
        <v>6.43</v>
      </c>
      <c r="H129" s="110">
        <v>2.61</v>
      </c>
      <c r="I129" s="110">
        <v>5.0599999999999996</v>
      </c>
      <c r="J129" s="110">
        <f t="shared" si="6"/>
        <v>68.97</v>
      </c>
      <c r="K129" s="110">
        <f t="shared" si="7"/>
        <v>24.297172407370805</v>
      </c>
      <c r="L129" s="116">
        <f t="shared" si="8"/>
        <v>93.267172407370808</v>
      </c>
      <c r="M129" s="116">
        <f t="shared" si="9"/>
        <v>15.172459403773875</v>
      </c>
      <c r="N129" s="116">
        <v>1</v>
      </c>
      <c r="O129" s="116">
        <v>0</v>
      </c>
    </row>
    <row r="130" spans="1:15" ht="17" x14ac:dyDescent="0.2">
      <c r="A130" s="120">
        <v>123</v>
      </c>
      <c r="B130" s="121" t="s">
        <v>36</v>
      </c>
      <c r="C130" s="121">
        <v>13</v>
      </c>
      <c r="D130" s="121" t="s">
        <v>23</v>
      </c>
      <c r="E130" s="121">
        <v>1304</v>
      </c>
      <c r="F130" s="121">
        <v>57.07</v>
      </c>
      <c r="G130" s="110">
        <f>5.01+1.45</f>
        <v>6.46</v>
      </c>
      <c r="H130" s="110">
        <v>2.62</v>
      </c>
      <c r="I130" s="110">
        <v>5.67</v>
      </c>
      <c r="J130" s="110">
        <f t="shared" si="6"/>
        <v>71.820000000000007</v>
      </c>
      <c r="K130" s="110">
        <f t="shared" si="7"/>
        <v>25.301187796105136</v>
      </c>
      <c r="L130" s="116">
        <f t="shared" si="8"/>
        <v>97.121187796105147</v>
      </c>
      <c r="M130" s="116">
        <f t="shared" si="9"/>
        <v>15.799420536161225</v>
      </c>
      <c r="N130" s="116">
        <v>1</v>
      </c>
      <c r="O130" s="116">
        <v>0</v>
      </c>
    </row>
    <row r="131" spans="1:15" ht="17" x14ac:dyDescent="0.2">
      <c r="A131" s="120">
        <v>124</v>
      </c>
      <c r="B131" s="121" t="s">
        <v>36</v>
      </c>
      <c r="C131" s="121">
        <v>13</v>
      </c>
      <c r="D131" s="121" t="s">
        <v>24</v>
      </c>
      <c r="E131" s="121">
        <v>1305</v>
      </c>
      <c r="F131" s="121">
        <v>87.82</v>
      </c>
      <c r="G131" s="110">
        <f>5.17+1.38+1.38</f>
        <v>7.93</v>
      </c>
      <c r="H131" s="110">
        <v>3.04</v>
      </c>
      <c r="I131" s="110">
        <v>8.6</v>
      </c>
      <c r="J131" s="110">
        <f t="shared" si="6"/>
        <v>107.39</v>
      </c>
      <c r="K131" s="110">
        <f t="shared" si="7"/>
        <v>37.832004419712199</v>
      </c>
      <c r="L131" s="116">
        <f t="shared" si="8"/>
        <v>145.22200441971219</v>
      </c>
      <c r="M131" s="116">
        <f t="shared" si="9"/>
        <v>23.624335441079836</v>
      </c>
      <c r="N131" s="116">
        <v>1</v>
      </c>
      <c r="O131" s="116">
        <v>0</v>
      </c>
    </row>
    <row r="132" spans="1:15" ht="17" x14ac:dyDescent="0.2">
      <c r="A132" s="120">
        <v>125</v>
      </c>
      <c r="B132" s="121" t="s">
        <v>36</v>
      </c>
      <c r="C132" s="121">
        <v>13</v>
      </c>
      <c r="D132" s="121" t="s">
        <v>24</v>
      </c>
      <c r="E132" s="121">
        <v>1306</v>
      </c>
      <c r="F132" s="121">
        <v>89.28</v>
      </c>
      <c r="G132" s="110">
        <f>5.15+1.3+1.29</f>
        <v>7.74</v>
      </c>
      <c r="H132" s="110">
        <v>3.05</v>
      </c>
      <c r="I132" s="110">
        <v>8.48</v>
      </c>
      <c r="J132" s="110">
        <f t="shared" si="6"/>
        <v>108.55</v>
      </c>
      <c r="K132" s="110">
        <f t="shared" si="7"/>
        <v>38.240656297232135</v>
      </c>
      <c r="L132" s="116">
        <f t="shared" si="8"/>
        <v>146.79065629723215</v>
      </c>
      <c r="M132" s="116">
        <f t="shared" si="9"/>
        <v>23.879519621279599</v>
      </c>
      <c r="N132" s="116">
        <v>1</v>
      </c>
      <c r="O132" s="116">
        <v>0</v>
      </c>
    </row>
    <row r="133" spans="1:15" ht="17" x14ac:dyDescent="0.2">
      <c r="A133" s="120">
        <v>126</v>
      </c>
      <c r="B133" s="121" t="s">
        <v>36</v>
      </c>
      <c r="C133" s="121">
        <v>13</v>
      </c>
      <c r="D133" s="121" t="s">
        <v>23</v>
      </c>
      <c r="E133" s="121">
        <v>1307</v>
      </c>
      <c r="F133" s="121">
        <v>57.13</v>
      </c>
      <c r="G133" s="110">
        <f>5.01+1.38</f>
        <v>6.39</v>
      </c>
      <c r="H133" s="110">
        <v>2.62</v>
      </c>
      <c r="I133" s="110">
        <v>5.68</v>
      </c>
      <c r="J133" s="110">
        <f t="shared" si="6"/>
        <v>71.819999999999993</v>
      </c>
      <c r="K133" s="110">
        <f t="shared" si="7"/>
        <v>25.301187796105129</v>
      </c>
      <c r="L133" s="116">
        <f t="shared" si="8"/>
        <v>97.121187796105119</v>
      </c>
      <c r="M133" s="116">
        <f t="shared" si="9"/>
        <v>15.799420536161223</v>
      </c>
      <c r="N133" s="116">
        <v>1</v>
      </c>
      <c r="O133" s="116">
        <v>0</v>
      </c>
    </row>
    <row r="134" spans="1:15" ht="17" x14ac:dyDescent="0.2">
      <c r="A134" s="120">
        <v>127</v>
      </c>
      <c r="B134" s="121" t="s">
        <v>36</v>
      </c>
      <c r="C134" s="121">
        <v>13</v>
      </c>
      <c r="D134" s="121" t="s">
        <v>23</v>
      </c>
      <c r="E134" s="121">
        <v>1308</v>
      </c>
      <c r="F134" s="121">
        <v>54.91</v>
      </c>
      <c r="G134" s="110">
        <f>5.01+1.42</f>
        <v>6.43</v>
      </c>
      <c r="H134" s="110">
        <v>2.62</v>
      </c>
      <c r="I134" s="110">
        <v>5.17</v>
      </c>
      <c r="J134" s="110">
        <f t="shared" si="6"/>
        <v>69.13</v>
      </c>
      <c r="K134" s="110">
        <f t="shared" si="7"/>
        <v>24.353538183580447</v>
      </c>
      <c r="L134" s="116">
        <f t="shared" si="8"/>
        <v>93.483538183580436</v>
      </c>
      <c r="M134" s="116">
        <f t="shared" si="9"/>
        <v>15.207657221732461</v>
      </c>
      <c r="N134" s="116">
        <v>1</v>
      </c>
      <c r="O134" s="116">
        <v>0</v>
      </c>
    </row>
    <row r="135" spans="1:15" ht="17" x14ac:dyDescent="0.2">
      <c r="A135" s="120">
        <v>128</v>
      </c>
      <c r="B135" s="121" t="s">
        <v>36</v>
      </c>
      <c r="C135" s="121">
        <v>13</v>
      </c>
      <c r="D135" s="121" t="s">
        <v>23</v>
      </c>
      <c r="E135" s="121">
        <v>1309</v>
      </c>
      <c r="F135" s="121">
        <v>55.09</v>
      </c>
      <c r="G135" s="110">
        <f>5.15+1.47</f>
        <v>6.62</v>
      </c>
      <c r="H135" s="110">
        <v>2.62</v>
      </c>
      <c r="I135" s="110">
        <v>5.7</v>
      </c>
      <c r="J135" s="110">
        <f t="shared" si="6"/>
        <v>70.03</v>
      </c>
      <c r="K135" s="110">
        <f t="shared" si="7"/>
        <v>24.670595674759713</v>
      </c>
      <c r="L135" s="116">
        <f t="shared" si="8"/>
        <v>94.700595674759711</v>
      </c>
      <c r="M135" s="116">
        <f t="shared" si="9"/>
        <v>15.405644947749522</v>
      </c>
      <c r="N135" s="116">
        <v>1</v>
      </c>
      <c r="O135" s="116">
        <v>0</v>
      </c>
    </row>
    <row r="136" spans="1:15" ht="17" x14ac:dyDescent="0.2">
      <c r="A136" s="120">
        <v>129</v>
      </c>
      <c r="B136" s="121" t="s">
        <v>36</v>
      </c>
      <c r="C136" s="121">
        <v>13</v>
      </c>
      <c r="D136" s="121" t="s">
        <v>24</v>
      </c>
      <c r="E136" s="121">
        <v>1310</v>
      </c>
      <c r="F136" s="121">
        <v>92.91</v>
      </c>
      <c r="G136" s="110">
        <f>6.08+1.76</f>
        <v>7.84</v>
      </c>
      <c r="H136" s="110">
        <v>4.22</v>
      </c>
      <c r="I136" s="110">
        <v>8.52</v>
      </c>
      <c r="J136" s="110">
        <f t="shared" ref="J136:J196" si="10">F136+G136+H136+I136</f>
        <v>113.49</v>
      </c>
      <c r="K136" s="110">
        <f t="shared" ref="K136:K196" si="11">J136/J$197*5750.13</f>
        <v>39.980949637704981</v>
      </c>
      <c r="L136" s="116">
        <f t="shared" ref="L136:L196" si="12">J136+K136</f>
        <v>153.47094963770496</v>
      </c>
      <c r="M136" s="116">
        <f t="shared" si="9"/>
        <v>24.966252250751008</v>
      </c>
      <c r="N136" s="116">
        <v>1</v>
      </c>
      <c r="O136" s="116">
        <v>0</v>
      </c>
    </row>
    <row r="137" spans="1:15" ht="17" x14ac:dyDescent="0.2">
      <c r="A137" s="120">
        <v>130</v>
      </c>
      <c r="B137" s="121" t="s">
        <v>36</v>
      </c>
      <c r="C137" s="121">
        <v>14</v>
      </c>
      <c r="D137" s="121" t="s">
        <v>24</v>
      </c>
      <c r="E137" s="121">
        <v>1401</v>
      </c>
      <c r="F137" s="121">
        <v>92.2</v>
      </c>
      <c r="G137" s="110">
        <f>5.79+1.74</f>
        <v>7.53</v>
      </c>
      <c r="H137" s="110">
        <v>4.1399999999999997</v>
      </c>
      <c r="I137" s="110">
        <v>8.2200000000000006</v>
      </c>
      <c r="J137" s="110">
        <f t="shared" si="10"/>
        <v>112.09</v>
      </c>
      <c r="K137" s="110">
        <f t="shared" si="11"/>
        <v>39.487749095870569</v>
      </c>
      <c r="L137" s="116">
        <f t="shared" si="12"/>
        <v>151.57774909587056</v>
      </c>
      <c r="M137" s="116">
        <f t="shared" ref="M137:M196" si="13">J137/J$197*3590.69</f>
        <v>24.658271343613361</v>
      </c>
      <c r="N137" s="116">
        <v>1</v>
      </c>
      <c r="O137" s="116">
        <v>0</v>
      </c>
    </row>
    <row r="138" spans="1:15" ht="17" x14ac:dyDescent="0.2">
      <c r="A138" s="120">
        <v>131</v>
      </c>
      <c r="B138" s="121" t="s">
        <v>36</v>
      </c>
      <c r="C138" s="121">
        <v>14</v>
      </c>
      <c r="D138" s="121" t="s">
        <v>23</v>
      </c>
      <c r="E138" s="121">
        <v>1402</v>
      </c>
      <c r="F138" s="121">
        <v>55.02</v>
      </c>
      <c r="G138" s="110">
        <f>4.92+1.47</f>
        <v>6.39</v>
      </c>
      <c r="H138" s="110">
        <v>2.62</v>
      </c>
      <c r="I138" s="110">
        <v>5.38</v>
      </c>
      <c r="J138" s="110">
        <f t="shared" si="10"/>
        <v>69.41</v>
      </c>
      <c r="K138" s="110">
        <f t="shared" si="11"/>
        <v>24.45217829194733</v>
      </c>
      <c r="L138" s="116">
        <f t="shared" si="12"/>
        <v>93.86217829194733</v>
      </c>
      <c r="M138" s="116">
        <f t="shared" si="13"/>
        <v>15.269253403159992</v>
      </c>
      <c r="N138" s="116">
        <v>1</v>
      </c>
      <c r="O138" s="116">
        <v>0</v>
      </c>
    </row>
    <row r="139" spans="1:15" ht="17" x14ac:dyDescent="0.2">
      <c r="A139" s="120">
        <v>132</v>
      </c>
      <c r="B139" s="121" t="s">
        <v>36</v>
      </c>
      <c r="C139" s="121">
        <v>14</v>
      </c>
      <c r="D139" s="121" t="s">
        <v>23</v>
      </c>
      <c r="E139" s="121">
        <v>1403</v>
      </c>
      <c r="F139" s="121">
        <v>54.87</v>
      </c>
      <c r="G139" s="110">
        <f>5.01+1.42</f>
        <v>6.43</v>
      </c>
      <c r="H139" s="110">
        <v>2.61</v>
      </c>
      <c r="I139" s="110">
        <v>5.0599999999999996</v>
      </c>
      <c r="J139" s="110">
        <f t="shared" si="10"/>
        <v>68.97</v>
      </c>
      <c r="K139" s="110">
        <f t="shared" si="11"/>
        <v>24.297172407370805</v>
      </c>
      <c r="L139" s="116">
        <f t="shared" si="12"/>
        <v>93.267172407370808</v>
      </c>
      <c r="M139" s="116">
        <f t="shared" si="13"/>
        <v>15.172459403773875</v>
      </c>
      <c r="N139" s="116">
        <v>1</v>
      </c>
      <c r="O139" s="116">
        <v>0</v>
      </c>
    </row>
    <row r="140" spans="1:15" ht="17" x14ac:dyDescent="0.2">
      <c r="A140" s="120">
        <v>133</v>
      </c>
      <c r="B140" s="121" t="s">
        <v>36</v>
      </c>
      <c r="C140" s="121">
        <v>14</v>
      </c>
      <c r="D140" s="121" t="s">
        <v>23</v>
      </c>
      <c r="E140" s="121">
        <v>1404</v>
      </c>
      <c r="F140" s="121">
        <v>57.07</v>
      </c>
      <c r="G140" s="110">
        <f>5.01+1.45</f>
        <v>6.46</v>
      </c>
      <c r="H140" s="110">
        <v>2.62</v>
      </c>
      <c r="I140" s="110">
        <v>5.67</v>
      </c>
      <c r="J140" s="110">
        <f t="shared" si="10"/>
        <v>71.820000000000007</v>
      </c>
      <c r="K140" s="110">
        <f t="shared" si="11"/>
        <v>25.301187796105136</v>
      </c>
      <c r="L140" s="116">
        <f t="shared" si="12"/>
        <v>97.121187796105147</v>
      </c>
      <c r="M140" s="116">
        <f t="shared" si="13"/>
        <v>15.799420536161225</v>
      </c>
      <c r="N140" s="116">
        <v>1</v>
      </c>
      <c r="O140" s="116">
        <v>0</v>
      </c>
    </row>
    <row r="141" spans="1:15" ht="17" x14ac:dyDescent="0.2">
      <c r="A141" s="120">
        <v>134</v>
      </c>
      <c r="B141" s="121" t="s">
        <v>36</v>
      </c>
      <c r="C141" s="121">
        <v>14</v>
      </c>
      <c r="D141" s="121" t="s">
        <v>24</v>
      </c>
      <c r="E141" s="121">
        <v>1405</v>
      </c>
      <c r="F141" s="121">
        <v>87.82</v>
      </c>
      <c r="G141" s="110">
        <f>5.17+1.38+1.38</f>
        <v>7.93</v>
      </c>
      <c r="H141" s="110">
        <v>3.04</v>
      </c>
      <c r="I141" s="110">
        <v>8.6</v>
      </c>
      <c r="J141" s="110">
        <f t="shared" si="10"/>
        <v>107.39</v>
      </c>
      <c r="K141" s="110">
        <f t="shared" si="11"/>
        <v>37.832004419712199</v>
      </c>
      <c r="L141" s="116">
        <f t="shared" si="12"/>
        <v>145.22200441971219</v>
      </c>
      <c r="M141" s="116">
        <f t="shared" si="13"/>
        <v>23.624335441079836</v>
      </c>
      <c r="N141" s="116">
        <v>1</v>
      </c>
      <c r="O141" s="116">
        <v>0</v>
      </c>
    </row>
    <row r="142" spans="1:15" ht="17" x14ac:dyDescent="0.2">
      <c r="A142" s="120">
        <v>135</v>
      </c>
      <c r="B142" s="121" t="s">
        <v>36</v>
      </c>
      <c r="C142" s="121">
        <v>14</v>
      </c>
      <c r="D142" s="121" t="s">
        <v>24</v>
      </c>
      <c r="E142" s="121">
        <v>1406</v>
      </c>
      <c r="F142" s="121">
        <v>89.28</v>
      </c>
      <c r="G142" s="110">
        <f>5.15+1.3+1.29</f>
        <v>7.74</v>
      </c>
      <c r="H142" s="110">
        <v>3.05</v>
      </c>
      <c r="I142" s="110">
        <v>8.48</v>
      </c>
      <c r="J142" s="110">
        <f t="shared" si="10"/>
        <v>108.55</v>
      </c>
      <c r="K142" s="110">
        <f t="shared" si="11"/>
        <v>38.240656297232135</v>
      </c>
      <c r="L142" s="116">
        <f t="shared" si="12"/>
        <v>146.79065629723215</v>
      </c>
      <c r="M142" s="116">
        <f t="shared" si="13"/>
        <v>23.879519621279599</v>
      </c>
      <c r="N142" s="116">
        <v>1</v>
      </c>
      <c r="O142" s="116">
        <v>0</v>
      </c>
    </row>
    <row r="143" spans="1:15" ht="17" x14ac:dyDescent="0.2">
      <c r="A143" s="120">
        <v>136</v>
      </c>
      <c r="B143" s="121" t="s">
        <v>36</v>
      </c>
      <c r="C143" s="121">
        <v>14</v>
      </c>
      <c r="D143" s="121" t="s">
        <v>23</v>
      </c>
      <c r="E143" s="121">
        <v>1407</v>
      </c>
      <c r="F143" s="121">
        <v>57.13</v>
      </c>
      <c r="G143" s="110">
        <f>5.01+1.38</f>
        <v>6.39</v>
      </c>
      <c r="H143" s="110">
        <v>2.62</v>
      </c>
      <c r="I143" s="110">
        <v>5.68</v>
      </c>
      <c r="J143" s="110">
        <f t="shared" si="10"/>
        <v>71.819999999999993</v>
      </c>
      <c r="K143" s="110">
        <f t="shared" si="11"/>
        <v>25.301187796105129</v>
      </c>
      <c r="L143" s="116">
        <f t="shared" si="12"/>
        <v>97.121187796105119</v>
      </c>
      <c r="M143" s="116">
        <f t="shared" si="13"/>
        <v>15.799420536161223</v>
      </c>
      <c r="N143" s="116">
        <v>1</v>
      </c>
      <c r="O143" s="116">
        <v>0</v>
      </c>
    </row>
    <row r="144" spans="1:15" ht="17" x14ac:dyDescent="0.2">
      <c r="A144" s="120">
        <v>137</v>
      </c>
      <c r="B144" s="121" t="s">
        <v>36</v>
      </c>
      <c r="C144" s="121">
        <v>14</v>
      </c>
      <c r="D144" s="121" t="s">
        <v>23</v>
      </c>
      <c r="E144" s="121">
        <v>1408</v>
      </c>
      <c r="F144" s="121">
        <v>54.91</v>
      </c>
      <c r="G144" s="110">
        <f>5.01+1.42</f>
        <v>6.43</v>
      </c>
      <c r="H144" s="110">
        <v>2.62</v>
      </c>
      <c r="I144" s="110">
        <v>5.17</v>
      </c>
      <c r="J144" s="110">
        <f t="shared" si="10"/>
        <v>69.13</v>
      </c>
      <c r="K144" s="110">
        <f t="shared" si="11"/>
        <v>24.353538183580447</v>
      </c>
      <c r="L144" s="116">
        <f t="shared" si="12"/>
        <v>93.483538183580436</v>
      </c>
      <c r="M144" s="116">
        <f t="shared" si="13"/>
        <v>15.207657221732461</v>
      </c>
      <c r="N144" s="116">
        <v>1</v>
      </c>
      <c r="O144" s="116">
        <v>0</v>
      </c>
    </row>
    <row r="145" spans="1:15" ht="17" x14ac:dyDescent="0.2">
      <c r="A145" s="120">
        <v>138</v>
      </c>
      <c r="B145" s="121" t="s">
        <v>36</v>
      </c>
      <c r="C145" s="121">
        <v>14</v>
      </c>
      <c r="D145" s="121" t="s">
        <v>23</v>
      </c>
      <c r="E145" s="121">
        <v>1409</v>
      </c>
      <c r="F145" s="121">
        <v>55.09</v>
      </c>
      <c r="G145" s="110">
        <f>5.15+1.47</f>
        <v>6.62</v>
      </c>
      <c r="H145" s="110">
        <v>2.62</v>
      </c>
      <c r="I145" s="110">
        <v>5.7</v>
      </c>
      <c r="J145" s="110">
        <f t="shared" si="10"/>
        <v>70.03</v>
      </c>
      <c r="K145" s="110">
        <f t="shared" si="11"/>
        <v>24.670595674759713</v>
      </c>
      <c r="L145" s="116">
        <f t="shared" si="12"/>
        <v>94.700595674759711</v>
      </c>
      <c r="M145" s="116">
        <f t="shared" si="13"/>
        <v>15.405644947749522</v>
      </c>
      <c r="N145" s="116">
        <v>1</v>
      </c>
      <c r="O145" s="116">
        <v>0</v>
      </c>
    </row>
    <row r="146" spans="1:15" ht="17" x14ac:dyDescent="0.2">
      <c r="A146" s="120">
        <v>139</v>
      </c>
      <c r="B146" s="121" t="s">
        <v>36</v>
      </c>
      <c r="C146" s="121">
        <v>14</v>
      </c>
      <c r="D146" s="121" t="s">
        <v>24</v>
      </c>
      <c r="E146" s="121">
        <v>1410</v>
      </c>
      <c r="F146" s="121">
        <v>92.91</v>
      </c>
      <c r="G146" s="110">
        <f>6.08+1.76</f>
        <v>7.84</v>
      </c>
      <c r="H146" s="110">
        <v>4.22</v>
      </c>
      <c r="I146" s="110">
        <v>8.52</v>
      </c>
      <c r="J146" s="110">
        <f t="shared" si="10"/>
        <v>113.49</v>
      </c>
      <c r="K146" s="110">
        <f t="shared" si="11"/>
        <v>39.980949637704981</v>
      </c>
      <c r="L146" s="116">
        <f t="shared" si="12"/>
        <v>153.47094963770496</v>
      </c>
      <c r="M146" s="116">
        <f t="shared" si="13"/>
        <v>24.966252250751008</v>
      </c>
      <c r="N146" s="116">
        <v>1</v>
      </c>
      <c r="O146" s="116">
        <v>0</v>
      </c>
    </row>
    <row r="147" spans="1:15" ht="17" x14ac:dyDescent="0.2">
      <c r="A147" s="120">
        <v>140</v>
      </c>
      <c r="B147" s="121" t="s">
        <v>36</v>
      </c>
      <c r="C147" s="121">
        <v>15</v>
      </c>
      <c r="D147" s="121" t="s">
        <v>24</v>
      </c>
      <c r="E147" s="121">
        <v>1501</v>
      </c>
      <c r="F147" s="121">
        <v>92.2</v>
      </c>
      <c r="G147" s="110">
        <f>5.79+1.74</f>
        <v>7.53</v>
      </c>
      <c r="H147" s="110">
        <v>4.1399999999999997</v>
      </c>
      <c r="I147" s="110">
        <v>8.2200000000000006</v>
      </c>
      <c r="J147" s="110">
        <f t="shared" si="10"/>
        <v>112.09</v>
      </c>
      <c r="K147" s="110">
        <f t="shared" si="11"/>
        <v>39.487749095870569</v>
      </c>
      <c r="L147" s="116">
        <f t="shared" si="12"/>
        <v>151.57774909587056</v>
      </c>
      <c r="M147" s="116">
        <f t="shared" si="13"/>
        <v>24.658271343613361</v>
      </c>
      <c r="N147" s="116">
        <v>1</v>
      </c>
      <c r="O147" s="116">
        <v>0</v>
      </c>
    </row>
    <row r="148" spans="1:15" ht="17" x14ac:dyDescent="0.2">
      <c r="A148" s="120">
        <v>141</v>
      </c>
      <c r="B148" s="121" t="s">
        <v>36</v>
      </c>
      <c r="C148" s="121">
        <v>15</v>
      </c>
      <c r="D148" s="121" t="s">
        <v>23</v>
      </c>
      <c r="E148" s="121">
        <v>1502</v>
      </c>
      <c r="F148" s="121">
        <v>55.02</v>
      </c>
      <c r="G148" s="110">
        <f>4.92+1.47</f>
        <v>6.39</v>
      </c>
      <c r="H148" s="110">
        <v>2.62</v>
      </c>
      <c r="I148" s="110">
        <v>5.38</v>
      </c>
      <c r="J148" s="110">
        <f t="shared" si="10"/>
        <v>69.41</v>
      </c>
      <c r="K148" s="110">
        <f t="shared" si="11"/>
        <v>24.45217829194733</v>
      </c>
      <c r="L148" s="116">
        <f t="shared" si="12"/>
        <v>93.86217829194733</v>
      </c>
      <c r="M148" s="116">
        <f t="shared" si="13"/>
        <v>15.269253403159992</v>
      </c>
      <c r="N148" s="116">
        <v>1</v>
      </c>
      <c r="O148" s="116">
        <v>0</v>
      </c>
    </row>
    <row r="149" spans="1:15" ht="17" x14ac:dyDescent="0.2">
      <c r="A149" s="120">
        <v>142</v>
      </c>
      <c r="B149" s="121" t="s">
        <v>36</v>
      </c>
      <c r="C149" s="121">
        <v>15</v>
      </c>
      <c r="D149" s="121" t="s">
        <v>23</v>
      </c>
      <c r="E149" s="121">
        <v>1503</v>
      </c>
      <c r="F149" s="121">
        <v>54.87</v>
      </c>
      <c r="G149" s="110">
        <f>5.01+1.42</f>
        <v>6.43</v>
      </c>
      <c r="H149" s="110">
        <v>2.61</v>
      </c>
      <c r="I149" s="110">
        <v>5.0599999999999996</v>
      </c>
      <c r="J149" s="110">
        <f t="shared" si="10"/>
        <v>68.97</v>
      </c>
      <c r="K149" s="110">
        <f t="shared" si="11"/>
        <v>24.297172407370805</v>
      </c>
      <c r="L149" s="116">
        <f t="shared" si="12"/>
        <v>93.267172407370808</v>
      </c>
      <c r="M149" s="116">
        <f t="shared" si="13"/>
        <v>15.172459403773875</v>
      </c>
      <c r="N149" s="116">
        <v>1</v>
      </c>
      <c r="O149" s="116">
        <v>0</v>
      </c>
    </row>
    <row r="150" spans="1:15" ht="17" x14ac:dyDescent="0.2">
      <c r="A150" s="120">
        <v>143</v>
      </c>
      <c r="B150" s="121" t="s">
        <v>36</v>
      </c>
      <c r="C150" s="121">
        <v>15</v>
      </c>
      <c r="D150" s="121" t="s">
        <v>23</v>
      </c>
      <c r="E150" s="121">
        <v>1504</v>
      </c>
      <c r="F150" s="121">
        <v>57.07</v>
      </c>
      <c r="G150" s="110">
        <f>5.01+1.45</f>
        <v>6.46</v>
      </c>
      <c r="H150" s="110">
        <v>2.62</v>
      </c>
      <c r="I150" s="110">
        <v>5.67</v>
      </c>
      <c r="J150" s="110">
        <f t="shared" si="10"/>
        <v>71.820000000000007</v>
      </c>
      <c r="K150" s="110">
        <f t="shared" si="11"/>
        <v>25.301187796105136</v>
      </c>
      <c r="L150" s="116">
        <f t="shared" si="12"/>
        <v>97.121187796105147</v>
      </c>
      <c r="M150" s="116">
        <f t="shared" si="13"/>
        <v>15.799420536161225</v>
      </c>
      <c r="N150" s="116">
        <v>1</v>
      </c>
      <c r="O150" s="116">
        <v>0</v>
      </c>
    </row>
    <row r="151" spans="1:15" ht="17" x14ac:dyDescent="0.2">
      <c r="A151" s="120">
        <v>144</v>
      </c>
      <c r="B151" s="121" t="s">
        <v>36</v>
      </c>
      <c r="C151" s="121">
        <v>15</v>
      </c>
      <c r="D151" s="121" t="s">
        <v>24</v>
      </c>
      <c r="E151" s="121">
        <v>1505</v>
      </c>
      <c r="F151" s="121">
        <v>87.82</v>
      </c>
      <c r="G151" s="110">
        <f>5.17+1.38+1.38</f>
        <v>7.93</v>
      </c>
      <c r="H151" s="110">
        <v>3.04</v>
      </c>
      <c r="I151" s="110">
        <v>8.6</v>
      </c>
      <c r="J151" s="110">
        <f t="shared" si="10"/>
        <v>107.39</v>
      </c>
      <c r="K151" s="110">
        <f t="shared" si="11"/>
        <v>37.832004419712199</v>
      </c>
      <c r="L151" s="116">
        <f t="shared" si="12"/>
        <v>145.22200441971219</v>
      </c>
      <c r="M151" s="116">
        <f t="shared" si="13"/>
        <v>23.624335441079836</v>
      </c>
      <c r="N151" s="116">
        <v>1</v>
      </c>
      <c r="O151" s="116">
        <v>0</v>
      </c>
    </row>
    <row r="152" spans="1:15" ht="17" x14ac:dyDescent="0.2">
      <c r="A152" s="120">
        <v>145</v>
      </c>
      <c r="B152" s="121" t="s">
        <v>36</v>
      </c>
      <c r="C152" s="121">
        <v>15</v>
      </c>
      <c r="D152" s="121" t="s">
        <v>24</v>
      </c>
      <c r="E152" s="121">
        <v>1506</v>
      </c>
      <c r="F152" s="121">
        <v>89.28</v>
      </c>
      <c r="G152" s="110">
        <f>5.15+1.3+1.29</f>
        <v>7.74</v>
      </c>
      <c r="H152" s="110">
        <v>3.05</v>
      </c>
      <c r="I152" s="110">
        <v>8.48</v>
      </c>
      <c r="J152" s="110">
        <f t="shared" si="10"/>
        <v>108.55</v>
      </c>
      <c r="K152" s="110">
        <f t="shared" si="11"/>
        <v>38.240656297232135</v>
      </c>
      <c r="L152" s="116">
        <f t="shared" si="12"/>
        <v>146.79065629723215</v>
      </c>
      <c r="M152" s="116">
        <f t="shared" si="13"/>
        <v>23.879519621279599</v>
      </c>
      <c r="N152" s="116">
        <v>1</v>
      </c>
      <c r="O152" s="116">
        <v>0</v>
      </c>
    </row>
    <row r="153" spans="1:15" ht="17" x14ac:dyDescent="0.2">
      <c r="A153" s="120">
        <v>146</v>
      </c>
      <c r="B153" s="121" t="s">
        <v>36</v>
      </c>
      <c r="C153" s="121">
        <v>15</v>
      </c>
      <c r="D153" s="121" t="s">
        <v>23</v>
      </c>
      <c r="E153" s="121">
        <v>1507</v>
      </c>
      <c r="F153" s="121">
        <v>57.13</v>
      </c>
      <c r="G153" s="110">
        <f>5.01+1.38</f>
        <v>6.39</v>
      </c>
      <c r="H153" s="110">
        <v>2.62</v>
      </c>
      <c r="I153" s="110">
        <v>5.68</v>
      </c>
      <c r="J153" s="110">
        <f t="shared" si="10"/>
        <v>71.819999999999993</v>
      </c>
      <c r="K153" s="110">
        <f t="shared" si="11"/>
        <v>25.301187796105129</v>
      </c>
      <c r="L153" s="116">
        <f t="shared" si="12"/>
        <v>97.121187796105119</v>
      </c>
      <c r="M153" s="116">
        <f t="shared" si="13"/>
        <v>15.799420536161223</v>
      </c>
      <c r="N153" s="116">
        <v>1</v>
      </c>
      <c r="O153" s="116">
        <v>0</v>
      </c>
    </row>
    <row r="154" spans="1:15" ht="17" x14ac:dyDescent="0.2">
      <c r="A154" s="120">
        <v>147</v>
      </c>
      <c r="B154" s="121" t="s">
        <v>36</v>
      </c>
      <c r="C154" s="121">
        <v>15</v>
      </c>
      <c r="D154" s="121" t="s">
        <v>23</v>
      </c>
      <c r="E154" s="121">
        <v>1508</v>
      </c>
      <c r="F154" s="121">
        <v>54.91</v>
      </c>
      <c r="G154" s="110">
        <f>5.01+1.42</f>
        <v>6.43</v>
      </c>
      <c r="H154" s="110">
        <v>2.62</v>
      </c>
      <c r="I154" s="110">
        <v>5.17</v>
      </c>
      <c r="J154" s="110">
        <f t="shared" si="10"/>
        <v>69.13</v>
      </c>
      <c r="K154" s="110">
        <f t="shared" si="11"/>
        <v>24.353538183580447</v>
      </c>
      <c r="L154" s="116">
        <f t="shared" si="12"/>
        <v>93.483538183580436</v>
      </c>
      <c r="M154" s="116">
        <f t="shared" si="13"/>
        <v>15.207657221732461</v>
      </c>
      <c r="N154" s="116">
        <v>1</v>
      </c>
      <c r="O154" s="116">
        <v>0</v>
      </c>
    </row>
    <row r="155" spans="1:15" ht="17" x14ac:dyDescent="0.2">
      <c r="A155" s="120">
        <v>148</v>
      </c>
      <c r="B155" s="121" t="s">
        <v>36</v>
      </c>
      <c r="C155" s="121">
        <v>15</v>
      </c>
      <c r="D155" s="121" t="s">
        <v>23</v>
      </c>
      <c r="E155" s="121">
        <v>1509</v>
      </c>
      <c r="F155" s="121">
        <v>55.09</v>
      </c>
      <c r="G155" s="110">
        <f>5.15+1.47</f>
        <v>6.62</v>
      </c>
      <c r="H155" s="110">
        <v>2.62</v>
      </c>
      <c r="I155" s="110">
        <v>5.7</v>
      </c>
      <c r="J155" s="110">
        <f t="shared" si="10"/>
        <v>70.03</v>
      </c>
      <c r="K155" s="110">
        <f t="shared" si="11"/>
        <v>24.670595674759713</v>
      </c>
      <c r="L155" s="116">
        <f t="shared" si="12"/>
        <v>94.700595674759711</v>
      </c>
      <c r="M155" s="116">
        <f t="shared" si="13"/>
        <v>15.405644947749522</v>
      </c>
      <c r="N155" s="116">
        <v>1</v>
      </c>
      <c r="O155" s="116">
        <v>0</v>
      </c>
    </row>
    <row r="156" spans="1:15" ht="17" x14ac:dyDescent="0.2">
      <c r="A156" s="120">
        <v>149</v>
      </c>
      <c r="B156" s="121" t="s">
        <v>36</v>
      </c>
      <c r="C156" s="121">
        <v>15</v>
      </c>
      <c r="D156" s="121" t="s">
        <v>24</v>
      </c>
      <c r="E156" s="121">
        <v>1510</v>
      </c>
      <c r="F156" s="121">
        <v>92.91</v>
      </c>
      <c r="G156" s="110">
        <f>6.08+1.76</f>
        <v>7.84</v>
      </c>
      <c r="H156" s="110">
        <v>4.22</v>
      </c>
      <c r="I156" s="110">
        <v>8.52</v>
      </c>
      <c r="J156" s="110">
        <f t="shared" si="10"/>
        <v>113.49</v>
      </c>
      <c r="K156" s="110">
        <f t="shared" si="11"/>
        <v>39.980949637704981</v>
      </c>
      <c r="L156" s="116">
        <f t="shared" si="12"/>
        <v>153.47094963770496</v>
      </c>
      <c r="M156" s="116">
        <f t="shared" si="13"/>
        <v>24.966252250751008</v>
      </c>
      <c r="N156" s="116">
        <v>1</v>
      </c>
      <c r="O156" s="116">
        <v>0</v>
      </c>
    </row>
    <row r="157" spans="1:15" ht="17" x14ac:dyDescent="0.2">
      <c r="A157" s="120">
        <v>150</v>
      </c>
      <c r="B157" s="121" t="s">
        <v>36</v>
      </c>
      <c r="C157" s="121">
        <v>16</v>
      </c>
      <c r="D157" s="121" t="s">
        <v>24</v>
      </c>
      <c r="E157" s="121">
        <v>1601</v>
      </c>
      <c r="F157" s="121">
        <v>92.2</v>
      </c>
      <c r="G157" s="110">
        <f>5.79+1.74</f>
        <v>7.53</v>
      </c>
      <c r="H157" s="110">
        <v>4.1399999999999997</v>
      </c>
      <c r="I157" s="110">
        <v>8.2200000000000006</v>
      </c>
      <c r="J157" s="110">
        <f t="shared" si="10"/>
        <v>112.09</v>
      </c>
      <c r="K157" s="110">
        <f t="shared" si="11"/>
        <v>39.487749095870569</v>
      </c>
      <c r="L157" s="116">
        <f t="shared" si="12"/>
        <v>151.57774909587056</v>
      </c>
      <c r="M157" s="116">
        <f t="shared" si="13"/>
        <v>24.658271343613361</v>
      </c>
      <c r="N157" s="116">
        <v>1</v>
      </c>
      <c r="O157" s="116">
        <v>0</v>
      </c>
    </row>
    <row r="158" spans="1:15" ht="17" x14ac:dyDescent="0.2">
      <c r="A158" s="120">
        <v>151</v>
      </c>
      <c r="B158" s="121" t="s">
        <v>36</v>
      </c>
      <c r="C158" s="121">
        <v>16</v>
      </c>
      <c r="D158" s="121" t="s">
        <v>23</v>
      </c>
      <c r="E158" s="121">
        <v>1602</v>
      </c>
      <c r="F158" s="121">
        <v>55.02</v>
      </c>
      <c r="G158" s="110">
        <f>4.92+1.47</f>
        <v>6.39</v>
      </c>
      <c r="H158" s="110">
        <v>2.62</v>
      </c>
      <c r="I158" s="110">
        <v>5.38</v>
      </c>
      <c r="J158" s="110">
        <f t="shared" si="10"/>
        <v>69.41</v>
      </c>
      <c r="K158" s="110">
        <f t="shared" si="11"/>
        <v>24.45217829194733</v>
      </c>
      <c r="L158" s="116">
        <f t="shared" si="12"/>
        <v>93.86217829194733</v>
      </c>
      <c r="M158" s="116">
        <f t="shared" si="13"/>
        <v>15.269253403159992</v>
      </c>
      <c r="N158" s="116">
        <v>1</v>
      </c>
      <c r="O158" s="116">
        <v>0</v>
      </c>
    </row>
    <row r="159" spans="1:15" ht="17" x14ac:dyDescent="0.2">
      <c r="A159" s="120">
        <v>152</v>
      </c>
      <c r="B159" s="121" t="s">
        <v>36</v>
      </c>
      <c r="C159" s="121">
        <v>16</v>
      </c>
      <c r="D159" s="121" t="s">
        <v>23</v>
      </c>
      <c r="E159" s="121">
        <v>1603</v>
      </c>
      <c r="F159" s="121">
        <v>54.87</v>
      </c>
      <c r="G159" s="110">
        <f>5.01+1.42</f>
        <v>6.43</v>
      </c>
      <c r="H159" s="110">
        <v>2.61</v>
      </c>
      <c r="I159" s="110">
        <v>5.0599999999999996</v>
      </c>
      <c r="J159" s="110">
        <f t="shared" si="10"/>
        <v>68.97</v>
      </c>
      <c r="K159" s="110">
        <f t="shared" si="11"/>
        <v>24.297172407370805</v>
      </c>
      <c r="L159" s="116">
        <f t="shared" si="12"/>
        <v>93.267172407370808</v>
      </c>
      <c r="M159" s="116">
        <f t="shared" si="13"/>
        <v>15.172459403773875</v>
      </c>
      <c r="N159" s="116">
        <v>1</v>
      </c>
      <c r="O159" s="116">
        <v>0</v>
      </c>
    </row>
    <row r="160" spans="1:15" ht="17" x14ac:dyDescent="0.2">
      <c r="A160" s="120">
        <v>153</v>
      </c>
      <c r="B160" s="121" t="s">
        <v>36</v>
      </c>
      <c r="C160" s="121">
        <v>16</v>
      </c>
      <c r="D160" s="121" t="s">
        <v>23</v>
      </c>
      <c r="E160" s="121">
        <v>1604</v>
      </c>
      <c r="F160" s="121">
        <v>57.07</v>
      </c>
      <c r="G160" s="110">
        <f>5.01+1.45</f>
        <v>6.46</v>
      </c>
      <c r="H160" s="110">
        <v>2.62</v>
      </c>
      <c r="I160" s="110">
        <v>5.67</v>
      </c>
      <c r="J160" s="110">
        <f t="shared" si="10"/>
        <v>71.820000000000007</v>
      </c>
      <c r="K160" s="110">
        <f t="shared" si="11"/>
        <v>25.301187796105136</v>
      </c>
      <c r="L160" s="116">
        <f t="shared" si="12"/>
        <v>97.121187796105147</v>
      </c>
      <c r="M160" s="116">
        <f t="shared" si="13"/>
        <v>15.799420536161225</v>
      </c>
      <c r="N160" s="116">
        <v>1</v>
      </c>
      <c r="O160" s="116">
        <v>0</v>
      </c>
    </row>
    <row r="161" spans="1:15" ht="17" x14ac:dyDescent="0.2">
      <c r="A161" s="120">
        <v>154</v>
      </c>
      <c r="B161" s="121" t="s">
        <v>36</v>
      </c>
      <c r="C161" s="121">
        <v>16</v>
      </c>
      <c r="D161" s="121" t="s">
        <v>24</v>
      </c>
      <c r="E161" s="121">
        <v>1605</v>
      </c>
      <c r="F161" s="121">
        <v>87.82</v>
      </c>
      <c r="G161" s="110">
        <f>5.17+1.38+1.38</f>
        <v>7.93</v>
      </c>
      <c r="H161" s="110">
        <v>3.04</v>
      </c>
      <c r="I161" s="110">
        <v>8.6</v>
      </c>
      <c r="J161" s="110">
        <f t="shared" si="10"/>
        <v>107.39</v>
      </c>
      <c r="K161" s="110">
        <f t="shared" si="11"/>
        <v>37.832004419712199</v>
      </c>
      <c r="L161" s="116">
        <f t="shared" si="12"/>
        <v>145.22200441971219</v>
      </c>
      <c r="M161" s="116">
        <f t="shared" si="13"/>
        <v>23.624335441079836</v>
      </c>
      <c r="N161" s="116">
        <v>1</v>
      </c>
      <c r="O161" s="116">
        <v>0</v>
      </c>
    </row>
    <row r="162" spans="1:15" ht="17" x14ac:dyDescent="0.2">
      <c r="A162" s="120">
        <v>155</v>
      </c>
      <c r="B162" s="121" t="s">
        <v>36</v>
      </c>
      <c r="C162" s="121">
        <v>16</v>
      </c>
      <c r="D162" s="121" t="s">
        <v>24</v>
      </c>
      <c r="E162" s="121">
        <v>1606</v>
      </c>
      <c r="F162" s="121">
        <v>89.28</v>
      </c>
      <c r="G162" s="110">
        <f>5.15+1.3+1.29</f>
        <v>7.74</v>
      </c>
      <c r="H162" s="110">
        <v>3.05</v>
      </c>
      <c r="I162" s="110">
        <v>8.48</v>
      </c>
      <c r="J162" s="110">
        <f t="shared" si="10"/>
        <v>108.55</v>
      </c>
      <c r="K162" s="110">
        <f t="shared" si="11"/>
        <v>38.240656297232135</v>
      </c>
      <c r="L162" s="116">
        <f t="shared" si="12"/>
        <v>146.79065629723215</v>
      </c>
      <c r="M162" s="116">
        <f t="shared" si="13"/>
        <v>23.879519621279599</v>
      </c>
      <c r="N162" s="116">
        <v>1</v>
      </c>
      <c r="O162" s="116">
        <v>0</v>
      </c>
    </row>
    <row r="163" spans="1:15" ht="17" x14ac:dyDescent="0.2">
      <c r="A163" s="120">
        <v>156</v>
      </c>
      <c r="B163" s="121" t="s">
        <v>36</v>
      </c>
      <c r="C163" s="121">
        <v>16</v>
      </c>
      <c r="D163" s="121" t="s">
        <v>23</v>
      </c>
      <c r="E163" s="121">
        <v>1607</v>
      </c>
      <c r="F163" s="121">
        <v>57.13</v>
      </c>
      <c r="G163" s="110">
        <f>5.01+1.38</f>
        <v>6.39</v>
      </c>
      <c r="H163" s="110">
        <v>2.62</v>
      </c>
      <c r="I163" s="110">
        <v>5.68</v>
      </c>
      <c r="J163" s="110">
        <f t="shared" si="10"/>
        <v>71.819999999999993</v>
      </c>
      <c r="K163" s="110">
        <f t="shared" si="11"/>
        <v>25.301187796105129</v>
      </c>
      <c r="L163" s="116">
        <f t="shared" si="12"/>
        <v>97.121187796105119</v>
      </c>
      <c r="M163" s="116">
        <f t="shared" si="13"/>
        <v>15.799420536161223</v>
      </c>
      <c r="N163" s="116">
        <v>1</v>
      </c>
      <c r="O163" s="116">
        <v>0</v>
      </c>
    </row>
    <row r="164" spans="1:15" ht="17" x14ac:dyDescent="0.2">
      <c r="A164" s="120">
        <v>157</v>
      </c>
      <c r="B164" s="121" t="s">
        <v>36</v>
      </c>
      <c r="C164" s="121">
        <v>16</v>
      </c>
      <c r="D164" s="121" t="s">
        <v>23</v>
      </c>
      <c r="E164" s="121">
        <v>1608</v>
      </c>
      <c r="F164" s="121">
        <v>54.91</v>
      </c>
      <c r="G164" s="110">
        <f>5.01+1.42</f>
        <v>6.43</v>
      </c>
      <c r="H164" s="110">
        <v>2.62</v>
      </c>
      <c r="I164" s="110">
        <v>5.17</v>
      </c>
      <c r="J164" s="110">
        <f t="shared" si="10"/>
        <v>69.13</v>
      </c>
      <c r="K164" s="110">
        <f t="shared" si="11"/>
        <v>24.353538183580447</v>
      </c>
      <c r="L164" s="116">
        <f t="shared" si="12"/>
        <v>93.483538183580436</v>
      </c>
      <c r="M164" s="116">
        <f t="shared" si="13"/>
        <v>15.207657221732461</v>
      </c>
      <c r="N164" s="116">
        <v>1</v>
      </c>
      <c r="O164" s="116">
        <v>0</v>
      </c>
    </row>
    <row r="165" spans="1:15" ht="17" x14ac:dyDescent="0.2">
      <c r="A165" s="120">
        <v>158</v>
      </c>
      <c r="B165" s="121" t="s">
        <v>36</v>
      </c>
      <c r="C165" s="121">
        <v>16</v>
      </c>
      <c r="D165" s="121" t="s">
        <v>23</v>
      </c>
      <c r="E165" s="121">
        <v>1609</v>
      </c>
      <c r="F165" s="121">
        <v>55.09</v>
      </c>
      <c r="G165" s="110">
        <f>5.15+1.47</f>
        <v>6.62</v>
      </c>
      <c r="H165" s="110">
        <v>2.62</v>
      </c>
      <c r="I165" s="110">
        <v>5.7</v>
      </c>
      <c r="J165" s="110">
        <f t="shared" si="10"/>
        <v>70.03</v>
      </c>
      <c r="K165" s="110">
        <f t="shared" si="11"/>
        <v>24.670595674759713</v>
      </c>
      <c r="L165" s="116">
        <f t="shared" si="12"/>
        <v>94.700595674759711</v>
      </c>
      <c r="M165" s="116">
        <f t="shared" si="13"/>
        <v>15.405644947749522</v>
      </c>
      <c r="N165" s="116">
        <v>1</v>
      </c>
      <c r="O165" s="116">
        <v>0</v>
      </c>
    </row>
    <row r="166" spans="1:15" ht="17" x14ac:dyDescent="0.2">
      <c r="A166" s="120">
        <v>159</v>
      </c>
      <c r="B166" s="121" t="s">
        <v>36</v>
      </c>
      <c r="C166" s="121">
        <v>16</v>
      </c>
      <c r="D166" s="121" t="s">
        <v>24</v>
      </c>
      <c r="E166" s="121">
        <v>1610</v>
      </c>
      <c r="F166" s="121">
        <v>92.91</v>
      </c>
      <c r="G166" s="110">
        <f>6.08+1.76</f>
        <v>7.84</v>
      </c>
      <c r="H166" s="110">
        <v>4.22</v>
      </c>
      <c r="I166" s="110">
        <v>8.52</v>
      </c>
      <c r="J166" s="110">
        <f t="shared" si="10"/>
        <v>113.49</v>
      </c>
      <c r="K166" s="110">
        <f t="shared" si="11"/>
        <v>39.980949637704981</v>
      </c>
      <c r="L166" s="116">
        <f t="shared" si="12"/>
        <v>153.47094963770496</v>
      </c>
      <c r="M166" s="116">
        <f t="shared" si="13"/>
        <v>24.966252250751008</v>
      </c>
      <c r="N166" s="116">
        <v>1</v>
      </c>
      <c r="O166" s="116">
        <v>0</v>
      </c>
    </row>
    <row r="167" spans="1:15" ht="17" x14ac:dyDescent="0.2">
      <c r="A167" s="120">
        <v>160</v>
      </c>
      <c r="B167" s="121" t="s">
        <v>36</v>
      </c>
      <c r="C167" s="121">
        <v>17</v>
      </c>
      <c r="D167" s="121" t="s">
        <v>24</v>
      </c>
      <c r="E167" s="121">
        <v>1701</v>
      </c>
      <c r="F167" s="121">
        <v>92.2</v>
      </c>
      <c r="G167" s="110">
        <f>5.79+1.74</f>
        <v>7.53</v>
      </c>
      <c r="H167" s="110">
        <v>4.1399999999999997</v>
      </c>
      <c r="I167" s="110">
        <v>8.2200000000000006</v>
      </c>
      <c r="J167" s="110">
        <f t="shared" si="10"/>
        <v>112.09</v>
      </c>
      <c r="K167" s="110">
        <f t="shared" si="11"/>
        <v>39.487749095870569</v>
      </c>
      <c r="L167" s="116">
        <f t="shared" si="12"/>
        <v>151.57774909587056</v>
      </c>
      <c r="M167" s="116">
        <f t="shared" si="13"/>
        <v>24.658271343613361</v>
      </c>
      <c r="N167" s="116">
        <v>1</v>
      </c>
      <c r="O167" s="116">
        <v>0</v>
      </c>
    </row>
    <row r="168" spans="1:15" ht="17" x14ac:dyDescent="0.2">
      <c r="A168" s="120">
        <v>161</v>
      </c>
      <c r="B168" s="121" t="s">
        <v>36</v>
      </c>
      <c r="C168" s="121">
        <v>17</v>
      </c>
      <c r="D168" s="121" t="s">
        <v>23</v>
      </c>
      <c r="E168" s="121">
        <v>1702</v>
      </c>
      <c r="F168" s="121">
        <v>55.02</v>
      </c>
      <c r="G168" s="110">
        <f>4.92+1.47</f>
        <v>6.39</v>
      </c>
      <c r="H168" s="110">
        <v>2.62</v>
      </c>
      <c r="I168" s="110">
        <v>5.38</v>
      </c>
      <c r="J168" s="110">
        <f t="shared" si="10"/>
        <v>69.41</v>
      </c>
      <c r="K168" s="110">
        <f t="shared" si="11"/>
        <v>24.45217829194733</v>
      </c>
      <c r="L168" s="116">
        <f t="shared" si="12"/>
        <v>93.86217829194733</v>
      </c>
      <c r="M168" s="116">
        <f t="shared" si="13"/>
        <v>15.269253403159992</v>
      </c>
      <c r="N168" s="116">
        <v>1</v>
      </c>
      <c r="O168" s="116">
        <v>0</v>
      </c>
    </row>
    <row r="169" spans="1:15" ht="17" x14ac:dyDescent="0.2">
      <c r="A169" s="120">
        <v>162</v>
      </c>
      <c r="B169" s="121" t="s">
        <v>36</v>
      </c>
      <c r="C169" s="121">
        <v>17</v>
      </c>
      <c r="D169" s="121" t="s">
        <v>23</v>
      </c>
      <c r="E169" s="121">
        <v>1703</v>
      </c>
      <c r="F169" s="121">
        <v>54.87</v>
      </c>
      <c r="G169" s="110">
        <f>5.01+1.42</f>
        <v>6.43</v>
      </c>
      <c r="H169" s="110">
        <v>2.61</v>
      </c>
      <c r="I169" s="110">
        <v>5.0599999999999996</v>
      </c>
      <c r="J169" s="110">
        <f t="shared" si="10"/>
        <v>68.97</v>
      </c>
      <c r="K169" s="110">
        <f t="shared" si="11"/>
        <v>24.297172407370805</v>
      </c>
      <c r="L169" s="116">
        <f t="shared" si="12"/>
        <v>93.267172407370808</v>
      </c>
      <c r="M169" s="116">
        <f t="shared" si="13"/>
        <v>15.172459403773875</v>
      </c>
      <c r="N169" s="116">
        <v>1</v>
      </c>
      <c r="O169" s="116">
        <v>0</v>
      </c>
    </row>
    <row r="170" spans="1:15" ht="17" x14ac:dyDescent="0.2">
      <c r="A170" s="120">
        <v>163</v>
      </c>
      <c r="B170" s="121" t="s">
        <v>36</v>
      </c>
      <c r="C170" s="121">
        <v>17</v>
      </c>
      <c r="D170" s="121" t="s">
        <v>23</v>
      </c>
      <c r="E170" s="121">
        <v>1704</v>
      </c>
      <c r="F170" s="121">
        <v>57.07</v>
      </c>
      <c r="G170" s="110">
        <f>5.01+1.45</f>
        <v>6.46</v>
      </c>
      <c r="H170" s="110">
        <v>2.62</v>
      </c>
      <c r="I170" s="110">
        <v>5.67</v>
      </c>
      <c r="J170" s="110">
        <f t="shared" si="10"/>
        <v>71.820000000000007</v>
      </c>
      <c r="K170" s="110">
        <f t="shared" si="11"/>
        <v>25.301187796105136</v>
      </c>
      <c r="L170" s="116">
        <f t="shared" si="12"/>
        <v>97.121187796105147</v>
      </c>
      <c r="M170" s="116">
        <f t="shared" si="13"/>
        <v>15.799420536161225</v>
      </c>
      <c r="N170" s="116">
        <v>1</v>
      </c>
      <c r="O170" s="116">
        <v>0</v>
      </c>
    </row>
    <row r="171" spans="1:15" ht="17" x14ac:dyDescent="0.2">
      <c r="A171" s="120">
        <v>164</v>
      </c>
      <c r="B171" s="121" t="s">
        <v>36</v>
      </c>
      <c r="C171" s="121">
        <v>17</v>
      </c>
      <c r="D171" s="121" t="s">
        <v>24</v>
      </c>
      <c r="E171" s="121">
        <v>1705</v>
      </c>
      <c r="F171" s="121">
        <v>87.82</v>
      </c>
      <c r="G171" s="110">
        <f>5.17+1.38+1.38</f>
        <v>7.93</v>
      </c>
      <c r="H171" s="110">
        <v>3.04</v>
      </c>
      <c r="I171" s="110">
        <v>8.6</v>
      </c>
      <c r="J171" s="110">
        <f t="shared" si="10"/>
        <v>107.39</v>
      </c>
      <c r="K171" s="110">
        <f t="shared" si="11"/>
        <v>37.832004419712199</v>
      </c>
      <c r="L171" s="116">
        <f t="shared" si="12"/>
        <v>145.22200441971219</v>
      </c>
      <c r="M171" s="116">
        <f t="shared" si="13"/>
        <v>23.624335441079836</v>
      </c>
      <c r="N171" s="116">
        <v>1</v>
      </c>
      <c r="O171" s="116">
        <v>0</v>
      </c>
    </row>
    <row r="172" spans="1:15" ht="17" x14ac:dyDescent="0.2">
      <c r="A172" s="120">
        <v>165</v>
      </c>
      <c r="B172" s="121" t="s">
        <v>36</v>
      </c>
      <c r="C172" s="121">
        <v>17</v>
      </c>
      <c r="D172" s="121" t="s">
        <v>24</v>
      </c>
      <c r="E172" s="121">
        <v>1706</v>
      </c>
      <c r="F172" s="121">
        <v>89.28</v>
      </c>
      <c r="G172" s="110">
        <f>5.15+1.3+1.29</f>
        <v>7.74</v>
      </c>
      <c r="H172" s="110">
        <v>3.05</v>
      </c>
      <c r="I172" s="110">
        <v>8.48</v>
      </c>
      <c r="J172" s="110">
        <f t="shared" si="10"/>
        <v>108.55</v>
      </c>
      <c r="K172" s="110">
        <f t="shared" si="11"/>
        <v>38.240656297232135</v>
      </c>
      <c r="L172" s="116">
        <f t="shared" si="12"/>
        <v>146.79065629723215</v>
      </c>
      <c r="M172" s="116">
        <f t="shared" si="13"/>
        <v>23.879519621279599</v>
      </c>
      <c r="N172" s="116">
        <v>1</v>
      </c>
      <c r="O172" s="116">
        <v>0</v>
      </c>
    </row>
    <row r="173" spans="1:15" ht="17" x14ac:dyDescent="0.2">
      <c r="A173" s="120">
        <v>166</v>
      </c>
      <c r="B173" s="121" t="s">
        <v>36</v>
      </c>
      <c r="C173" s="121">
        <v>17</v>
      </c>
      <c r="D173" s="121" t="s">
        <v>23</v>
      </c>
      <c r="E173" s="121">
        <v>1707</v>
      </c>
      <c r="F173" s="121">
        <v>57.13</v>
      </c>
      <c r="G173" s="110">
        <f>5.01+1.38</f>
        <v>6.39</v>
      </c>
      <c r="H173" s="110">
        <v>2.62</v>
      </c>
      <c r="I173" s="110">
        <v>5.68</v>
      </c>
      <c r="J173" s="110">
        <f t="shared" si="10"/>
        <v>71.819999999999993</v>
      </c>
      <c r="K173" s="110">
        <f t="shared" si="11"/>
        <v>25.301187796105129</v>
      </c>
      <c r="L173" s="116">
        <f t="shared" si="12"/>
        <v>97.121187796105119</v>
      </c>
      <c r="M173" s="116">
        <f t="shared" si="13"/>
        <v>15.799420536161223</v>
      </c>
      <c r="N173" s="116">
        <v>1</v>
      </c>
      <c r="O173" s="116">
        <v>0</v>
      </c>
    </row>
    <row r="174" spans="1:15" ht="17" x14ac:dyDescent="0.2">
      <c r="A174" s="120">
        <v>167</v>
      </c>
      <c r="B174" s="121" t="s">
        <v>36</v>
      </c>
      <c r="C174" s="121">
        <v>17</v>
      </c>
      <c r="D174" s="121" t="s">
        <v>23</v>
      </c>
      <c r="E174" s="121">
        <v>1708</v>
      </c>
      <c r="F174" s="121">
        <v>54.91</v>
      </c>
      <c r="G174" s="110">
        <f>5.01+1.42</f>
        <v>6.43</v>
      </c>
      <c r="H174" s="110">
        <v>2.62</v>
      </c>
      <c r="I174" s="110">
        <v>5.17</v>
      </c>
      <c r="J174" s="110">
        <f t="shared" si="10"/>
        <v>69.13</v>
      </c>
      <c r="K174" s="110">
        <f t="shared" si="11"/>
        <v>24.353538183580447</v>
      </c>
      <c r="L174" s="116">
        <f t="shared" si="12"/>
        <v>93.483538183580436</v>
      </c>
      <c r="M174" s="116">
        <f t="shared" si="13"/>
        <v>15.207657221732461</v>
      </c>
      <c r="N174" s="116">
        <v>1</v>
      </c>
      <c r="O174" s="116">
        <v>0</v>
      </c>
    </row>
    <row r="175" spans="1:15" ht="17" x14ac:dyDescent="0.2">
      <c r="A175" s="120">
        <v>168</v>
      </c>
      <c r="B175" s="121" t="s">
        <v>36</v>
      </c>
      <c r="C175" s="121">
        <v>17</v>
      </c>
      <c r="D175" s="121" t="s">
        <v>23</v>
      </c>
      <c r="E175" s="121">
        <v>1709</v>
      </c>
      <c r="F175" s="121">
        <v>55.09</v>
      </c>
      <c r="G175" s="110">
        <f>5.15+1.47</f>
        <v>6.62</v>
      </c>
      <c r="H175" s="110">
        <v>2.62</v>
      </c>
      <c r="I175" s="110">
        <v>5.7</v>
      </c>
      <c r="J175" s="110">
        <f t="shared" si="10"/>
        <v>70.03</v>
      </c>
      <c r="K175" s="110">
        <f t="shared" si="11"/>
        <v>24.670595674759713</v>
      </c>
      <c r="L175" s="116">
        <f t="shared" si="12"/>
        <v>94.700595674759711</v>
      </c>
      <c r="M175" s="116">
        <f t="shared" si="13"/>
        <v>15.405644947749522</v>
      </c>
      <c r="N175" s="116">
        <v>1</v>
      </c>
      <c r="O175" s="116">
        <v>0</v>
      </c>
    </row>
    <row r="176" spans="1:15" ht="17" x14ac:dyDescent="0.2">
      <c r="A176" s="120">
        <v>169</v>
      </c>
      <c r="B176" s="121" t="s">
        <v>36</v>
      </c>
      <c r="C176" s="121">
        <v>17</v>
      </c>
      <c r="D176" s="121" t="s">
        <v>24</v>
      </c>
      <c r="E176" s="121">
        <v>1710</v>
      </c>
      <c r="F176" s="121">
        <v>92.91</v>
      </c>
      <c r="G176" s="110">
        <f>6.08+1.76</f>
        <v>7.84</v>
      </c>
      <c r="H176" s="110">
        <v>4.22</v>
      </c>
      <c r="I176" s="110">
        <v>8.52</v>
      </c>
      <c r="J176" s="110">
        <f t="shared" si="10"/>
        <v>113.49</v>
      </c>
      <c r="K176" s="110">
        <f t="shared" si="11"/>
        <v>39.980949637704981</v>
      </c>
      <c r="L176" s="116">
        <f t="shared" si="12"/>
        <v>153.47094963770496</v>
      </c>
      <c r="M176" s="116">
        <f t="shared" si="13"/>
        <v>24.966252250751008</v>
      </c>
      <c r="N176" s="116">
        <v>1</v>
      </c>
      <c r="O176" s="116">
        <v>0</v>
      </c>
    </row>
    <row r="177" spans="1:15" ht="17" x14ac:dyDescent="0.2">
      <c r="A177" s="120">
        <v>170</v>
      </c>
      <c r="B177" s="121" t="s">
        <v>36</v>
      </c>
      <c r="C177" s="121">
        <v>18</v>
      </c>
      <c r="D177" s="121" t="s">
        <v>24</v>
      </c>
      <c r="E177" s="121">
        <v>1801</v>
      </c>
      <c r="F177" s="121">
        <v>92.2</v>
      </c>
      <c r="G177" s="110">
        <f>5.79+1.74</f>
        <v>7.53</v>
      </c>
      <c r="H177" s="110">
        <v>4.1399999999999997</v>
      </c>
      <c r="I177" s="110">
        <v>8.2200000000000006</v>
      </c>
      <c r="J177" s="110">
        <f t="shared" si="10"/>
        <v>112.09</v>
      </c>
      <c r="K177" s="110">
        <f t="shared" si="11"/>
        <v>39.487749095870569</v>
      </c>
      <c r="L177" s="116">
        <f t="shared" si="12"/>
        <v>151.57774909587056</v>
      </c>
      <c r="M177" s="116">
        <f t="shared" si="13"/>
        <v>24.658271343613361</v>
      </c>
      <c r="N177" s="116">
        <v>1</v>
      </c>
      <c r="O177" s="116">
        <v>0</v>
      </c>
    </row>
    <row r="178" spans="1:15" ht="17" x14ac:dyDescent="0.2">
      <c r="A178" s="120">
        <v>171</v>
      </c>
      <c r="B178" s="121" t="s">
        <v>36</v>
      </c>
      <c r="C178" s="121">
        <v>18</v>
      </c>
      <c r="D178" s="121" t="s">
        <v>23</v>
      </c>
      <c r="E178" s="121">
        <v>1802</v>
      </c>
      <c r="F178" s="121">
        <v>55.02</v>
      </c>
      <c r="G178" s="110">
        <f>4.92+1.47</f>
        <v>6.39</v>
      </c>
      <c r="H178" s="110">
        <v>2.62</v>
      </c>
      <c r="I178" s="110">
        <v>5.38</v>
      </c>
      <c r="J178" s="110">
        <f t="shared" si="10"/>
        <v>69.41</v>
      </c>
      <c r="K178" s="110">
        <f t="shared" si="11"/>
        <v>24.45217829194733</v>
      </c>
      <c r="L178" s="116">
        <f t="shared" si="12"/>
        <v>93.86217829194733</v>
      </c>
      <c r="M178" s="116">
        <f t="shared" si="13"/>
        <v>15.269253403159992</v>
      </c>
      <c r="N178" s="116">
        <v>1</v>
      </c>
      <c r="O178" s="116">
        <v>0</v>
      </c>
    </row>
    <row r="179" spans="1:15" ht="17" x14ac:dyDescent="0.2">
      <c r="A179" s="120">
        <v>172</v>
      </c>
      <c r="B179" s="121" t="s">
        <v>36</v>
      </c>
      <c r="C179" s="121">
        <v>18</v>
      </c>
      <c r="D179" s="121" t="s">
        <v>23</v>
      </c>
      <c r="E179" s="121">
        <v>1803</v>
      </c>
      <c r="F179" s="121">
        <v>54.87</v>
      </c>
      <c r="G179" s="110">
        <f>5.01+1.42</f>
        <v>6.43</v>
      </c>
      <c r="H179" s="110">
        <v>2.61</v>
      </c>
      <c r="I179" s="110">
        <v>5.0599999999999996</v>
      </c>
      <c r="J179" s="110">
        <f t="shared" si="10"/>
        <v>68.97</v>
      </c>
      <c r="K179" s="110">
        <f t="shared" si="11"/>
        <v>24.297172407370805</v>
      </c>
      <c r="L179" s="116">
        <f t="shared" si="12"/>
        <v>93.267172407370808</v>
      </c>
      <c r="M179" s="116">
        <f t="shared" si="13"/>
        <v>15.172459403773875</v>
      </c>
      <c r="N179" s="116">
        <v>1</v>
      </c>
      <c r="O179" s="116">
        <v>0</v>
      </c>
    </row>
    <row r="180" spans="1:15" ht="17" x14ac:dyDescent="0.2">
      <c r="A180" s="120">
        <v>173</v>
      </c>
      <c r="B180" s="121" t="s">
        <v>36</v>
      </c>
      <c r="C180" s="121">
        <v>18</v>
      </c>
      <c r="D180" s="121" t="s">
        <v>23</v>
      </c>
      <c r="E180" s="121">
        <v>1804</v>
      </c>
      <c r="F180" s="121">
        <v>57.07</v>
      </c>
      <c r="G180" s="110">
        <f>5.01+1.45</f>
        <v>6.46</v>
      </c>
      <c r="H180" s="110">
        <v>2.62</v>
      </c>
      <c r="I180" s="110">
        <v>5.67</v>
      </c>
      <c r="J180" s="110">
        <f t="shared" si="10"/>
        <v>71.820000000000007</v>
      </c>
      <c r="K180" s="110">
        <f t="shared" si="11"/>
        <v>25.301187796105136</v>
      </c>
      <c r="L180" s="116">
        <f t="shared" si="12"/>
        <v>97.121187796105147</v>
      </c>
      <c r="M180" s="116">
        <f t="shared" si="13"/>
        <v>15.799420536161225</v>
      </c>
      <c r="N180" s="116">
        <v>1</v>
      </c>
      <c r="O180" s="116">
        <v>0</v>
      </c>
    </row>
    <row r="181" spans="1:15" ht="17" x14ac:dyDescent="0.2">
      <c r="A181" s="120">
        <v>174</v>
      </c>
      <c r="B181" s="121" t="s">
        <v>36</v>
      </c>
      <c r="C181" s="121">
        <v>18</v>
      </c>
      <c r="D181" s="121" t="s">
        <v>24</v>
      </c>
      <c r="E181" s="121">
        <v>1805</v>
      </c>
      <c r="F181" s="121">
        <v>87.82</v>
      </c>
      <c r="G181" s="110">
        <f>5.17+1.38+1.38</f>
        <v>7.93</v>
      </c>
      <c r="H181" s="110">
        <v>3.04</v>
      </c>
      <c r="I181" s="110">
        <v>8.6</v>
      </c>
      <c r="J181" s="110">
        <f t="shared" si="10"/>
        <v>107.39</v>
      </c>
      <c r="K181" s="110">
        <f t="shared" si="11"/>
        <v>37.832004419712199</v>
      </c>
      <c r="L181" s="116">
        <f t="shared" si="12"/>
        <v>145.22200441971219</v>
      </c>
      <c r="M181" s="116">
        <f t="shared" si="13"/>
        <v>23.624335441079836</v>
      </c>
      <c r="N181" s="116">
        <v>1</v>
      </c>
      <c r="O181" s="116">
        <v>0</v>
      </c>
    </row>
    <row r="182" spans="1:15" ht="17" x14ac:dyDescent="0.2">
      <c r="A182" s="120">
        <v>175</v>
      </c>
      <c r="B182" s="121" t="s">
        <v>36</v>
      </c>
      <c r="C182" s="121">
        <v>18</v>
      </c>
      <c r="D182" s="121" t="s">
        <v>24</v>
      </c>
      <c r="E182" s="121">
        <v>1806</v>
      </c>
      <c r="F182" s="121">
        <v>89.28</v>
      </c>
      <c r="G182" s="110">
        <f>5.15+1.3+1.29</f>
        <v>7.74</v>
      </c>
      <c r="H182" s="110">
        <v>3.05</v>
      </c>
      <c r="I182" s="110">
        <v>8.48</v>
      </c>
      <c r="J182" s="110">
        <f t="shared" si="10"/>
        <v>108.55</v>
      </c>
      <c r="K182" s="110">
        <f t="shared" si="11"/>
        <v>38.240656297232135</v>
      </c>
      <c r="L182" s="116">
        <f t="shared" si="12"/>
        <v>146.79065629723215</v>
      </c>
      <c r="M182" s="116">
        <f t="shared" si="13"/>
        <v>23.879519621279599</v>
      </c>
      <c r="N182" s="116">
        <v>1</v>
      </c>
      <c r="O182" s="116">
        <v>0</v>
      </c>
    </row>
    <row r="183" spans="1:15" ht="17" x14ac:dyDescent="0.2">
      <c r="A183" s="120">
        <v>176</v>
      </c>
      <c r="B183" s="121" t="s">
        <v>36</v>
      </c>
      <c r="C183" s="121">
        <v>18</v>
      </c>
      <c r="D183" s="121" t="s">
        <v>23</v>
      </c>
      <c r="E183" s="121">
        <v>1807</v>
      </c>
      <c r="F183" s="121">
        <v>57.13</v>
      </c>
      <c r="G183" s="110">
        <f>5.01+1.38</f>
        <v>6.39</v>
      </c>
      <c r="H183" s="110">
        <v>2.62</v>
      </c>
      <c r="I183" s="110">
        <v>5.68</v>
      </c>
      <c r="J183" s="110">
        <f t="shared" si="10"/>
        <v>71.819999999999993</v>
      </c>
      <c r="K183" s="110">
        <f t="shared" si="11"/>
        <v>25.301187796105129</v>
      </c>
      <c r="L183" s="116">
        <f t="shared" si="12"/>
        <v>97.121187796105119</v>
      </c>
      <c r="M183" s="116">
        <f t="shared" si="13"/>
        <v>15.799420536161223</v>
      </c>
      <c r="N183" s="116">
        <v>1</v>
      </c>
      <c r="O183" s="116">
        <v>0</v>
      </c>
    </row>
    <row r="184" spans="1:15" ht="17" x14ac:dyDescent="0.2">
      <c r="A184" s="120">
        <v>177</v>
      </c>
      <c r="B184" s="121" t="s">
        <v>36</v>
      </c>
      <c r="C184" s="121">
        <v>18</v>
      </c>
      <c r="D184" s="121" t="s">
        <v>23</v>
      </c>
      <c r="E184" s="121">
        <v>1808</v>
      </c>
      <c r="F184" s="121">
        <v>54.91</v>
      </c>
      <c r="G184" s="110">
        <f>5.01+1.42</f>
        <v>6.43</v>
      </c>
      <c r="H184" s="110">
        <v>2.62</v>
      </c>
      <c r="I184" s="110">
        <v>5.17</v>
      </c>
      <c r="J184" s="110">
        <f t="shared" si="10"/>
        <v>69.13</v>
      </c>
      <c r="K184" s="110">
        <f t="shared" si="11"/>
        <v>24.353538183580447</v>
      </c>
      <c r="L184" s="116">
        <f t="shared" si="12"/>
        <v>93.483538183580436</v>
      </c>
      <c r="M184" s="116">
        <f t="shared" si="13"/>
        <v>15.207657221732461</v>
      </c>
      <c r="N184" s="116">
        <v>1</v>
      </c>
      <c r="O184" s="116">
        <v>0</v>
      </c>
    </row>
    <row r="185" spans="1:15" ht="17" x14ac:dyDescent="0.2">
      <c r="A185" s="120">
        <v>178</v>
      </c>
      <c r="B185" s="121" t="s">
        <v>36</v>
      </c>
      <c r="C185" s="121">
        <v>18</v>
      </c>
      <c r="D185" s="121" t="s">
        <v>23</v>
      </c>
      <c r="E185" s="121">
        <v>1809</v>
      </c>
      <c r="F185" s="121">
        <v>55.09</v>
      </c>
      <c r="G185" s="110">
        <f>5.15+1.47</f>
        <v>6.62</v>
      </c>
      <c r="H185" s="110">
        <v>2.62</v>
      </c>
      <c r="I185" s="110">
        <v>5.7</v>
      </c>
      <c r="J185" s="110">
        <f t="shared" si="10"/>
        <v>70.03</v>
      </c>
      <c r="K185" s="110">
        <f t="shared" si="11"/>
        <v>24.670595674759713</v>
      </c>
      <c r="L185" s="116">
        <f t="shared" si="12"/>
        <v>94.700595674759711</v>
      </c>
      <c r="M185" s="116">
        <f t="shared" si="13"/>
        <v>15.405644947749522</v>
      </c>
      <c r="N185" s="116">
        <v>1</v>
      </c>
      <c r="O185" s="116">
        <v>0</v>
      </c>
    </row>
    <row r="186" spans="1:15" ht="17" x14ac:dyDescent="0.2">
      <c r="A186" s="120">
        <v>179</v>
      </c>
      <c r="B186" s="121" t="s">
        <v>36</v>
      </c>
      <c r="C186" s="121">
        <v>18</v>
      </c>
      <c r="D186" s="121" t="s">
        <v>24</v>
      </c>
      <c r="E186" s="121">
        <v>1810</v>
      </c>
      <c r="F186" s="121">
        <v>92.91</v>
      </c>
      <c r="G186" s="110">
        <f>6.08+1.76</f>
        <v>7.84</v>
      </c>
      <c r="H186" s="110">
        <v>4.22</v>
      </c>
      <c r="I186" s="110">
        <v>8.52</v>
      </c>
      <c r="J186" s="110">
        <f t="shared" si="10"/>
        <v>113.49</v>
      </c>
      <c r="K186" s="110">
        <f t="shared" si="11"/>
        <v>39.980949637704981</v>
      </c>
      <c r="L186" s="116">
        <f t="shared" si="12"/>
        <v>153.47094963770496</v>
      </c>
      <c r="M186" s="116">
        <f t="shared" si="13"/>
        <v>24.966252250751008</v>
      </c>
      <c r="N186" s="116">
        <v>1</v>
      </c>
      <c r="O186" s="116">
        <v>0</v>
      </c>
    </row>
    <row r="187" spans="1:15" ht="17" x14ac:dyDescent="0.2">
      <c r="A187" s="120">
        <v>180</v>
      </c>
      <c r="B187" s="121" t="s">
        <v>36</v>
      </c>
      <c r="C187" s="121">
        <v>19</v>
      </c>
      <c r="D187" s="121" t="s">
        <v>24</v>
      </c>
      <c r="E187" s="121">
        <v>1901</v>
      </c>
      <c r="F187" s="121">
        <v>92.2</v>
      </c>
      <c r="G187" s="110">
        <f>5.79+1.74</f>
        <v>7.53</v>
      </c>
      <c r="H187" s="110">
        <v>4.1399999999999997</v>
      </c>
      <c r="I187" s="110">
        <v>8.2200000000000006</v>
      </c>
      <c r="J187" s="110">
        <f t="shared" si="10"/>
        <v>112.09</v>
      </c>
      <c r="K187" s="110">
        <f t="shared" si="11"/>
        <v>39.487749095870569</v>
      </c>
      <c r="L187" s="116">
        <f t="shared" si="12"/>
        <v>151.57774909587056</v>
      </c>
      <c r="M187" s="116">
        <f t="shared" si="13"/>
        <v>24.658271343613361</v>
      </c>
      <c r="N187" s="116">
        <v>1</v>
      </c>
      <c r="O187" s="116">
        <v>0</v>
      </c>
    </row>
    <row r="188" spans="1:15" ht="17" x14ac:dyDescent="0.2">
      <c r="A188" s="120">
        <v>181</v>
      </c>
      <c r="B188" s="121" t="s">
        <v>36</v>
      </c>
      <c r="C188" s="121">
        <v>19</v>
      </c>
      <c r="D188" s="121" t="s">
        <v>23</v>
      </c>
      <c r="E188" s="121">
        <v>1902</v>
      </c>
      <c r="F188" s="121">
        <v>55.02</v>
      </c>
      <c r="G188" s="110">
        <f>4.92+1.47</f>
        <v>6.39</v>
      </c>
      <c r="H188" s="110">
        <v>2.62</v>
      </c>
      <c r="I188" s="110">
        <v>5.38</v>
      </c>
      <c r="J188" s="110">
        <f t="shared" si="10"/>
        <v>69.41</v>
      </c>
      <c r="K188" s="110">
        <f t="shared" si="11"/>
        <v>24.45217829194733</v>
      </c>
      <c r="L188" s="116">
        <f t="shared" si="12"/>
        <v>93.86217829194733</v>
      </c>
      <c r="M188" s="116">
        <f t="shared" si="13"/>
        <v>15.269253403159992</v>
      </c>
      <c r="N188" s="116">
        <v>1</v>
      </c>
      <c r="O188" s="116">
        <v>0</v>
      </c>
    </row>
    <row r="189" spans="1:15" ht="17" x14ac:dyDescent="0.2">
      <c r="A189" s="120">
        <v>182</v>
      </c>
      <c r="B189" s="121" t="s">
        <v>36</v>
      </c>
      <c r="C189" s="121">
        <v>19</v>
      </c>
      <c r="D189" s="121" t="s">
        <v>23</v>
      </c>
      <c r="E189" s="121">
        <v>1903</v>
      </c>
      <c r="F189" s="121">
        <v>54.87</v>
      </c>
      <c r="G189" s="110">
        <f>5.01+1.42</f>
        <v>6.43</v>
      </c>
      <c r="H189" s="110">
        <v>2.61</v>
      </c>
      <c r="I189" s="110">
        <v>5.0599999999999996</v>
      </c>
      <c r="J189" s="110">
        <f t="shared" si="10"/>
        <v>68.97</v>
      </c>
      <c r="K189" s="110">
        <f t="shared" si="11"/>
        <v>24.297172407370805</v>
      </c>
      <c r="L189" s="116">
        <f t="shared" si="12"/>
        <v>93.267172407370808</v>
      </c>
      <c r="M189" s="116">
        <f t="shared" si="13"/>
        <v>15.172459403773875</v>
      </c>
      <c r="N189" s="116">
        <v>1</v>
      </c>
      <c r="O189" s="116">
        <v>0</v>
      </c>
    </row>
    <row r="190" spans="1:15" ht="17" x14ac:dyDescent="0.2">
      <c r="A190" s="120">
        <v>183</v>
      </c>
      <c r="B190" s="121" t="s">
        <v>36</v>
      </c>
      <c r="C190" s="121">
        <v>19</v>
      </c>
      <c r="D190" s="121" t="s">
        <v>23</v>
      </c>
      <c r="E190" s="121">
        <v>1904</v>
      </c>
      <c r="F190" s="121">
        <v>57.07</v>
      </c>
      <c r="G190" s="110">
        <f>5.01+1.45</f>
        <v>6.46</v>
      </c>
      <c r="H190" s="110">
        <v>2.62</v>
      </c>
      <c r="I190" s="110">
        <v>5.67</v>
      </c>
      <c r="J190" s="110">
        <f t="shared" si="10"/>
        <v>71.820000000000007</v>
      </c>
      <c r="K190" s="110">
        <f t="shared" si="11"/>
        <v>25.301187796105136</v>
      </c>
      <c r="L190" s="116">
        <f t="shared" si="12"/>
        <v>97.121187796105147</v>
      </c>
      <c r="M190" s="116">
        <f t="shared" si="13"/>
        <v>15.799420536161225</v>
      </c>
      <c r="N190" s="116">
        <v>1</v>
      </c>
      <c r="O190" s="116">
        <v>0</v>
      </c>
    </row>
    <row r="191" spans="1:15" ht="17" x14ac:dyDescent="0.2">
      <c r="A191" s="120">
        <v>184</v>
      </c>
      <c r="B191" s="121" t="s">
        <v>36</v>
      </c>
      <c r="C191" s="121">
        <v>19</v>
      </c>
      <c r="D191" s="121" t="s">
        <v>24</v>
      </c>
      <c r="E191" s="121">
        <v>1905</v>
      </c>
      <c r="F191" s="121">
        <v>87.82</v>
      </c>
      <c r="G191" s="110">
        <f>5.17+1.38+1.38</f>
        <v>7.93</v>
      </c>
      <c r="H191" s="110">
        <v>3.04</v>
      </c>
      <c r="I191" s="110">
        <v>8.6</v>
      </c>
      <c r="J191" s="110">
        <f t="shared" si="10"/>
        <v>107.39</v>
      </c>
      <c r="K191" s="110">
        <f t="shared" si="11"/>
        <v>37.832004419712199</v>
      </c>
      <c r="L191" s="116">
        <f t="shared" si="12"/>
        <v>145.22200441971219</v>
      </c>
      <c r="M191" s="116">
        <f t="shared" si="13"/>
        <v>23.624335441079836</v>
      </c>
      <c r="N191" s="116">
        <v>1</v>
      </c>
      <c r="O191" s="116">
        <v>0</v>
      </c>
    </row>
    <row r="192" spans="1:15" ht="17" x14ac:dyDescent="0.2">
      <c r="A192" s="120">
        <v>185</v>
      </c>
      <c r="B192" s="121" t="s">
        <v>36</v>
      </c>
      <c r="C192" s="121">
        <v>19</v>
      </c>
      <c r="D192" s="121" t="s">
        <v>24</v>
      </c>
      <c r="E192" s="121">
        <v>1906</v>
      </c>
      <c r="F192" s="121">
        <v>89.28</v>
      </c>
      <c r="G192" s="110">
        <f>5.15+1.3+1.29</f>
        <v>7.74</v>
      </c>
      <c r="H192" s="110">
        <v>3.05</v>
      </c>
      <c r="I192" s="110">
        <v>8.48</v>
      </c>
      <c r="J192" s="110">
        <f t="shared" si="10"/>
        <v>108.55</v>
      </c>
      <c r="K192" s="110">
        <f t="shared" si="11"/>
        <v>38.240656297232135</v>
      </c>
      <c r="L192" s="116">
        <f t="shared" si="12"/>
        <v>146.79065629723215</v>
      </c>
      <c r="M192" s="116">
        <f t="shared" si="13"/>
        <v>23.879519621279599</v>
      </c>
      <c r="N192" s="116">
        <v>1</v>
      </c>
      <c r="O192" s="116">
        <v>0</v>
      </c>
    </row>
    <row r="193" spans="1:15" ht="17" x14ac:dyDescent="0.2">
      <c r="A193" s="120">
        <v>186</v>
      </c>
      <c r="B193" s="121" t="s">
        <v>36</v>
      </c>
      <c r="C193" s="121">
        <v>19</v>
      </c>
      <c r="D193" s="121" t="s">
        <v>23</v>
      </c>
      <c r="E193" s="121">
        <v>1907</v>
      </c>
      <c r="F193" s="121">
        <v>57.13</v>
      </c>
      <c r="G193" s="110">
        <f>5.01+1.38</f>
        <v>6.39</v>
      </c>
      <c r="H193" s="110">
        <v>2.62</v>
      </c>
      <c r="I193" s="110">
        <v>5.68</v>
      </c>
      <c r="J193" s="110">
        <f t="shared" si="10"/>
        <v>71.819999999999993</v>
      </c>
      <c r="K193" s="110">
        <f t="shared" si="11"/>
        <v>25.301187796105129</v>
      </c>
      <c r="L193" s="116">
        <f t="shared" si="12"/>
        <v>97.121187796105119</v>
      </c>
      <c r="M193" s="116">
        <f t="shared" si="13"/>
        <v>15.799420536161223</v>
      </c>
      <c r="N193" s="116">
        <v>1</v>
      </c>
      <c r="O193" s="116">
        <v>0</v>
      </c>
    </row>
    <row r="194" spans="1:15" ht="17" x14ac:dyDescent="0.2">
      <c r="A194" s="120">
        <v>187</v>
      </c>
      <c r="B194" s="121" t="s">
        <v>36</v>
      </c>
      <c r="C194" s="121">
        <v>19</v>
      </c>
      <c r="D194" s="121" t="s">
        <v>23</v>
      </c>
      <c r="E194" s="121">
        <v>1908</v>
      </c>
      <c r="F194" s="121">
        <v>54.91</v>
      </c>
      <c r="G194" s="110">
        <f>5.01+1.42</f>
        <v>6.43</v>
      </c>
      <c r="H194" s="110">
        <v>2.62</v>
      </c>
      <c r="I194" s="110">
        <v>5.17</v>
      </c>
      <c r="J194" s="110">
        <f t="shared" si="10"/>
        <v>69.13</v>
      </c>
      <c r="K194" s="110">
        <f t="shared" si="11"/>
        <v>24.353538183580447</v>
      </c>
      <c r="L194" s="116">
        <f t="shared" si="12"/>
        <v>93.483538183580436</v>
      </c>
      <c r="M194" s="116">
        <f t="shared" si="13"/>
        <v>15.207657221732461</v>
      </c>
      <c r="N194" s="116">
        <v>1</v>
      </c>
      <c r="O194" s="116">
        <v>0</v>
      </c>
    </row>
    <row r="195" spans="1:15" ht="17" x14ac:dyDescent="0.2">
      <c r="A195" s="120">
        <v>188</v>
      </c>
      <c r="B195" s="121" t="s">
        <v>36</v>
      </c>
      <c r="C195" s="121">
        <v>19</v>
      </c>
      <c r="D195" s="121" t="s">
        <v>23</v>
      </c>
      <c r="E195" s="121">
        <v>1909</v>
      </c>
      <c r="F195" s="121">
        <v>55.09</v>
      </c>
      <c r="G195" s="110">
        <f>5.15+1.47</f>
        <v>6.62</v>
      </c>
      <c r="H195" s="110">
        <v>2.62</v>
      </c>
      <c r="I195" s="110">
        <v>5.7</v>
      </c>
      <c r="J195" s="110">
        <f t="shared" si="10"/>
        <v>70.03</v>
      </c>
      <c r="K195" s="110">
        <f t="shared" si="11"/>
        <v>24.670595674759713</v>
      </c>
      <c r="L195" s="116">
        <f t="shared" si="12"/>
        <v>94.700595674759711</v>
      </c>
      <c r="M195" s="116">
        <f t="shared" si="13"/>
        <v>15.405644947749522</v>
      </c>
      <c r="N195" s="116">
        <v>1</v>
      </c>
      <c r="O195" s="116">
        <v>0</v>
      </c>
    </row>
    <row r="196" spans="1:15" ht="17" x14ac:dyDescent="0.2">
      <c r="A196" s="120">
        <v>189</v>
      </c>
      <c r="B196" s="121" t="s">
        <v>36</v>
      </c>
      <c r="C196" s="121">
        <v>19</v>
      </c>
      <c r="D196" s="121" t="s">
        <v>24</v>
      </c>
      <c r="E196" s="121">
        <v>1910</v>
      </c>
      <c r="F196" s="121">
        <v>92.91</v>
      </c>
      <c r="G196" s="110">
        <f>6.08+1.76</f>
        <v>7.84</v>
      </c>
      <c r="H196" s="110">
        <v>4.22</v>
      </c>
      <c r="I196" s="110">
        <v>8.52</v>
      </c>
      <c r="J196" s="110">
        <f t="shared" si="10"/>
        <v>113.49</v>
      </c>
      <c r="K196" s="110">
        <f t="shared" si="11"/>
        <v>39.980949637704981</v>
      </c>
      <c r="L196" s="116">
        <f t="shared" si="12"/>
        <v>153.47094963770496</v>
      </c>
      <c r="M196" s="116">
        <f t="shared" si="13"/>
        <v>24.966252250751008</v>
      </c>
      <c r="N196" s="116">
        <v>1</v>
      </c>
      <c r="O196" s="116">
        <v>0</v>
      </c>
    </row>
    <row r="197" spans="1:15" ht="17" x14ac:dyDescent="0.2">
      <c r="A197" s="122"/>
      <c r="B197" s="122"/>
      <c r="C197" s="122"/>
      <c r="D197" s="122"/>
      <c r="E197" s="122"/>
      <c r="F197" s="124">
        <f t="shared" ref="F197:O197" si="14">SUM(F8:F196)</f>
        <v>13174.830000000004</v>
      </c>
      <c r="G197" s="124">
        <f t="shared" si="14"/>
        <v>1319.0099999999995</v>
      </c>
      <c r="H197" s="124">
        <f t="shared" si="14"/>
        <v>570.43000000000075</v>
      </c>
      <c r="I197" s="124">
        <f t="shared" si="14"/>
        <v>1258.0600000000004</v>
      </c>
      <c r="J197" s="124">
        <f t="shared" si="14"/>
        <v>16322.329999999973</v>
      </c>
      <c r="K197" s="124">
        <f t="shared" si="14"/>
        <v>5750.1300000000192</v>
      </c>
      <c r="L197" s="124">
        <f t="shared" si="14"/>
        <v>22072.460000000025</v>
      </c>
      <c r="M197" s="124">
        <f t="shared" si="14"/>
        <v>3590.69</v>
      </c>
      <c r="N197" s="131">
        <f t="shared" si="14"/>
        <v>175</v>
      </c>
      <c r="O197" s="131">
        <f t="shared" si="14"/>
        <v>14</v>
      </c>
    </row>
    <row r="198" spans="1:15" ht="17" x14ac:dyDescent="0.2">
      <c r="A198" s="122"/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219" t="s">
        <v>25</v>
      </c>
      <c r="N198" s="219"/>
      <c r="O198" s="131">
        <f>N197+O197</f>
        <v>189</v>
      </c>
    </row>
    <row r="199" spans="1:15" ht="16" thickBot="1" x14ac:dyDescent="0.25"/>
    <row r="200" spans="1:15" ht="21" thickBot="1" x14ac:dyDescent="0.25">
      <c r="A200" s="223" t="s">
        <v>37</v>
      </c>
      <c r="B200" s="224"/>
      <c r="C200" s="224"/>
      <c r="D200" s="224"/>
      <c r="E200" s="224"/>
      <c r="F200" s="224"/>
      <c r="G200" s="224"/>
      <c r="H200" s="224"/>
      <c r="I200" s="224"/>
      <c r="J200" s="224"/>
      <c r="K200" s="224"/>
      <c r="L200" s="224"/>
      <c r="M200" s="224"/>
      <c r="N200" s="224"/>
      <c r="O200" s="224"/>
    </row>
    <row r="201" spans="1:15" ht="15" customHeight="1" x14ac:dyDescent="0.2">
      <c r="A201" s="209" t="s">
        <v>90</v>
      </c>
      <c r="B201" s="210"/>
      <c r="C201" s="210"/>
      <c r="D201" s="210"/>
      <c r="E201" s="210"/>
      <c r="F201" s="210"/>
      <c r="G201" s="210"/>
      <c r="H201" s="210"/>
      <c r="I201" s="210"/>
      <c r="J201" s="210"/>
      <c r="K201" s="210"/>
      <c r="L201" s="210"/>
      <c r="M201" s="210"/>
      <c r="N201" s="210"/>
      <c r="O201" s="211"/>
    </row>
    <row r="202" spans="1:15" ht="15" customHeight="1" x14ac:dyDescent="0.2">
      <c r="A202" s="212"/>
      <c r="B202" s="213"/>
      <c r="C202" s="213"/>
      <c r="D202" s="213"/>
      <c r="E202" s="213"/>
      <c r="F202" s="213"/>
      <c r="G202" s="213"/>
      <c r="H202" s="213"/>
      <c r="I202" s="213"/>
      <c r="J202" s="213"/>
      <c r="K202" s="213"/>
      <c r="L202" s="213"/>
      <c r="M202" s="213"/>
      <c r="N202" s="213"/>
      <c r="O202" s="214"/>
    </row>
    <row r="203" spans="1:15" ht="15" customHeight="1" x14ac:dyDescent="0.2">
      <c r="A203" s="212"/>
      <c r="B203" s="213"/>
      <c r="C203" s="213"/>
      <c r="D203" s="213"/>
      <c r="E203" s="213"/>
      <c r="F203" s="213"/>
      <c r="G203" s="213"/>
      <c r="H203" s="213"/>
      <c r="I203" s="213"/>
      <c r="J203" s="213"/>
      <c r="K203" s="213"/>
      <c r="L203" s="213"/>
      <c r="M203" s="213"/>
      <c r="N203" s="213"/>
      <c r="O203" s="214"/>
    </row>
    <row r="204" spans="1:15" ht="15.75" customHeight="1" thickBot="1" x14ac:dyDescent="0.25">
      <c r="A204" s="215"/>
      <c r="B204" s="216"/>
      <c r="C204" s="216"/>
      <c r="D204" s="216"/>
      <c r="E204" s="216"/>
      <c r="F204" s="216"/>
      <c r="G204" s="216"/>
      <c r="H204" s="216"/>
      <c r="I204" s="216"/>
      <c r="J204" s="216"/>
      <c r="K204" s="216"/>
      <c r="L204" s="216"/>
      <c r="M204" s="216"/>
      <c r="N204" s="216"/>
      <c r="O204" s="217"/>
    </row>
    <row r="205" spans="1:15" ht="108" x14ac:dyDescent="0.2">
      <c r="A205" s="118" t="s">
        <v>1</v>
      </c>
      <c r="B205" s="118" t="s">
        <v>2</v>
      </c>
      <c r="C205" s="118" t="s">
        <v>3</v>
      </c>
      <c r="D205" s="118" t="s">
        <v>5</v>
      </c>
      <c r="E205" s="119" t="s">
        <v>75</v>
      </c>
      <c r="F205" s="119" t="s">
        <v>74</v>
      </c>
      <c r="G205" s="119" t="s">
        <v>84</v>
      </c>
      <c r="H205" s="119" t="s">
        <v>77</v>
      </c>
      <c r="I205" s="119" t="s">
        <v>78</v>
      </c>
      <c r="J205" s="119" t="s">
        <v>85</v>
      </c>
      <c r="K205" s="119" t="s">
        <v>80</v>
      </c>
      <c r="L205" s="119" t="s">
        <v>81</v>
      </c>
      <c r="M205" s="106" t="s">
        <v>82</v>
      </c>
      <c r="N205" s="218" t="s">
        <v>83</v>
      </c>
      <c r="O205" s="218"/>
    </row>
    <row r="206" spans="1:15" ht="18" x14ac:dyDescent="0.2">
      <c r="A206" s="118"/>
      <c r="B206" s="118"/>
      <c r="C206" s="118"/>
      <c r="D206" s="118"/>
      <c r="E206" s="119"/>
      <c r="F206" s="119"/>
      <c r="G206" s="119"/>
      <c r="H206" s="119"/>
      <c r="I206" s="119"/>
      <c r="J206" s="119"/>
      <c r="K206" s="119"/>
      <c r="L206" s="119"/>
      <c r="M206" s="106"/>
      <c r="N206" s="119" t="s">
        <v>16</v>
      </c>
      <c r="O206" s="119" t="s">
        <v>17</v>
      </c>
    </row>
    <row r="207" spans="1:15" ht="17" x14ac:dyDescent="0.2">
      <c r="A207" s="120">
        <v>1</v>
      </c>
      <c r="B207" s="121" t="s">
        <v>30</v>
      </c>
      <c r="C207" s="121">
        <v>1</v>
      </c>
      <c r="D207" s="121" t="s">
        <v>24</v>
      </c>
      <c r="E207" s="121">
        <v>101</v>
      </c>
      <c r="F207" s="121">
        <v>92.2</v>
      </c>
      <c r="G207" s="121">
        <f>5.78+1.74</f>
        <v>7.5200000000000005</v>
      </c>
      <c r="H207" s="121">
        <v>4.1399999999999997</v>
      </c>
      <c r="I207" s="110">
        <v>8.2000000000000028</v>
      </c>
      <c r="J207" s="110">
        <f>F207+G207+H207+I207</f>
        <v>112.06</v>
      </c>
      <c r="K207" s="110">
        <f t="shared" ref="K207:K238" si="15">J207/J$320*4285.09</f>
        <v>38.786863277100878</v>
      </c>
      <c r="L207" s="116">
        <f>J207+K207</f>
        <v>150.84686327710088</v>
      </c>
      <c r="M207" s="116">
        <f t="shared" ref="M207:M238" si="16">J207/J$320*2711.06</f>
        <v>24.539394401521811</v>
      </c>
      <c r="N207" s="116">
        <v>0</v>
      </c>
      <c r="O207" s="116">
        <v>1</v>
      </c>
    </row>
    <row r="208" spans="1:15" ht="17" x14ac:dyDescent="0.2">
      <c r="A208" s="120">
        <v>2</v>
      </c>
      <c r="B208" s="121" t="s">
        <v>30</v>
      </c>
      <c r="C208" s="121">
        <v>1</v>
      </c>
      <c r="D208" s="121" t="s">
        <v>24</v>
      </c>
      <c r="E208" s="121">
        <v>102</v>
      </c>
      <c r="F208" s="121">
        <v>87.84</v>
      </c>
      <c r="G208" s="121">
        <f>5.17+1.37+1.38</f>
        <v>7.92</v>
      </c>
      <c r="H208" s="121">
        <v>3.04</v>
      </c>
      <c r="I208" s="110">
        <v>8.5499999999999829</v>
      </c>
      <c r="J208" s="110">
        <f t="shared" ref="J208:J270" si="17">F208+G208+H208+I208</f>
        <v>107.35</v>
      </c>
      <c r="K208" s="110">
        <f t="shared" si="15"/>
        <v>37.156610501488295</v>
      </c>
      <c r="L208" s="116">
        <f t="shared" ref="L208:L270" si="18">J208+K208</f>
        <v>144.5066105014883</v>
      </c>
      <c r="M208" s="116">
        <f t="shared" si="16"/>
        <v>23.50797777086709</v>
      </c>
      <c r="N208" s="116">
        <v>1</v>
      </c>
      <c r="O208" s="116">
        <v>0</v>
      </c>
    </row>
    <row r="209" spans="1:15" ht="17" x14ac:dyDescent="0.2">
      <c r="A209" s="120">
        <v>3</v>
      </c>
      <c r="B209" s="121" t="s">
        <v>30</v>
      </c>
      <c r="C209" s="121">
        <v>1</v>
      </c>
      <c r="D209" s="121" t="s">
        <v>24</v>
      </c>
      <c r="E209" s="121">
        <v>103</v>
      </c>
      <c r="F209" s="121">
        <v>87.84</v>
      </c>
      <c r="G209" s="121">
        <f>5.17+1.38+1.37</f>
        <v>7.92</v>
      </c>
      <c r="H209" s="121">
        <v>3.04</v>
      </c>
      <c r="I209" s="110">
        <v>8.5799999999999841</v>
      </c>
      <c r="J209" s="110">
        <f t="shared" si="17"/>
        <v>107.38</v>
      </c>
      <c r="K209" s="110">
        <f t="shared" si="15"/>
        <v>37.166994277129142</v>
      </c>
      <c r="L209" s="116">
        <f t="shared" si="18"/>
        <v>144.54699427712913</v>
      </c>
      <c r="M209" s="116">
        <f t="shared" si="16"/>
        <v>23.514547303546422</v>
      </c>
      <c r="N209" s="116">
        <v>0</v>
      </c>
      <c r="O209" s="116">
        <v>1</v>
      </c>
    </row>
    <row r="210" spans="1:15" ht="17" x14ac:dyDescent="0.2">
      <c r="A210" s="120">
        <v>4</v>
      </c>
      <c r="B210" s="121" t="s">
        <v>30</v>
      </c>
      <c r="C210" s="121">
        <v>1</v>
      </c>
      <c r="D210" s="121" t="s">
        <v>24</v>
      </c>
      <c r="E210" s="121">
        <v>104</v>
      </c>
      <c r="F210" s="121">
        <v>89.27</v>
      </c>
      <c r="G210" s="121">
        <f>5.19+1.3+1.29</f>
        <v>7.78</v>
      </c>
      <c r="H210" s="121">
        <v>3.05</v>
      </c>
      <c r="I210" s="110">
        <v>8.460000000000008</v>
      </c>
      <c r="J210" s="110">
        <f t="shared" si="17"/>
        <v>108.56</v>
      </c>
      <c r="K210" s="110">
        <f t="shared" si="15"/>
        <v>37.575422785669019</v>
      </c>
      <c r="L210" s="116">
        <f t="shared" si="18"/>
        <v>146.13542278566902</v>
      </c>
      <c r="M210" s="116">
        <f t="shared" si="16"/>
        <v>23.772948922266711</v>
      </c>
      <c r="N210" s="116">
        <v>0</v>
      </c>
      <c r="O210" s="116">
        <v>1</v>
      </c>
    </row>
    <row r="211" spans="1:15" ht="17" x14ac:dyDescent="0.2">
      <c r="A211" s="120">
        <v>5</v>
      </c>
      <c r="B211" s="121" t="s">
        <v>30</v>
      </c>
      <c r="C211" s="121">
        <v>1</v>
      </c>
      <c r="D211" s="121" t="s">
        <v>24</v>
      </c>
      <c r="E211" s="121">
        <v>106</v>
      </c>
      <c r="F211" s="121">
        <v>92.9</v>
      </c>
      <c r="G211" s="121">
        <f>6.08+1.76</f>
        <v>7.84</v>
      </c>
      <c r="H211" s="121">
        <v>4.22</v>
      </c>
      <c r="I211" s="110">
        <v>8.4399999999999977</v>
      </c>
      <c r="J211" s="110">
        <f t="shared" si="17"/>
        <v>113.4</v>
      </c>
      <c r="K211" s="110">
        <f t="shared" si="15"/>
        <v>39.250671922391923</v>
      </c>
      <c r="L211" s="116">
        <f t="shared" si="18"/>
        <v>152.65067192239192</v>
      </c>
      <c r="M211" s="116">
        <f t="shared" si="16"/>
        <v>24.832833527865191</v>
      </c>
      <c r="N211" s="116">
        <v>0</v>
      </c>
      <c r="O211" s="116">
        <v>1</v>
      </c>
    </row>
    <row r="212" spans="1:15" ht="17" x14ac:dyDescent="0.2">
      <c r="A212" s="120">
        <v>6</v>
      </c>
      <c r="B212" s="121" t="s">
        <v>30</v>
      </c>
      <c r="C212" s="121">
        <v>2</v>
      </c>
      <c r="D212" s="121" t="s">
        <v>24</v>
      </c>
      <c r="E212" s="121">
        <v>201</v>
      </c>
      <c r="F212" s="121">
        <v>92.2</v>
      </c>
      <c r="G212" s="121">
        <f>5.78+1.74</f>
        <v>7.5200000000000005</v>
      </c>
      <c r="H212" s="121">
        <v>4.1399999999999997</v>
      </c>
      <c r="I212" s="110">
        <v>8.1999999999999993</v>
      </c>
      <c r="J212" s="110">
        <f t="shared" si="17"/>
        <v>112.06</v>
      </c>
      <c r="K212" s="110">
        <f t="shared" si="15"/>
        <v>38.786863277100878</v>
      </c>
      <c r="L212" s="116">
        <f t="shared" si="18"/>
        <v>150.84686327710088</v>
      </c>
      <c r="M212" s="116">
        <f t="shared" si="16"/>
        <v>24.539394401521811</v>
      </c>
      <c r="N212" s="116">
        <v>1</v>
      </c>
      <c r="O212" s="116">
        <v>0</v>
      </c>
    </row>
    <row r="213" spans="1:15" ht="17" x14ac:dyDescent="0.2">
      <c r="A213" s="120">
        <v>7</v>
      </c>
      <c r="B213" s="121" t="s">
        <v>30</v>
      </c>
      <c r="C213" s="121">
        <v>2</v>
      </c>
      <c r="D213" s="121" t="s">
        <v>24</v>
      </c>
      <c r="E213" s="121">
        <v>202</v>
      </c>
      <c r="F213" s="121">
        <v>87.84</v>
      </c>
      <c r="G213" s="121">
        <f>5.17+1.37+1.38</f>
        <v>7.92</v>
      </c>
      <c r="H213" s="121">
        <v>3.04</v>
      </c>
      <c r="I213" s="110">
        <v>8.5500000000000007</v>
      </c>
      <c r="J213" s="110">
        <f t="shared" si="17"/>
        <v>107.35000000000001</v>
      </c>
      <c r="K213" s="110">
        <f t="shared" si="15"/>
        <v>37.156610501488302</v>
      </c>
      <c r="L213" s="116">
        <f t="shared" si="18"/>
        <v>144.5066105014883</v>
      </c>
      <c r="M213" s="116">
        <f t="shared" si="16"/>
        <v>23.507977770867093</v>
      </c>
      <c r="N213" s="116">
        <v>0</v>
      </c>
      <c r="O213" s="116">
        <v>1</v>
      </c>
    </row>
    <row r="214" spans="1:15" ht="17" x14ac:dyDescent="0.2">
      <c r="A214" s="120">
        <v>8</v>
      </c>
      <c r="B214" s="121" t="s">
        <v>30</v>
      </c>
      <c r="C214" s="121">
        <v>2</v>
      </c>
      <c r="D214" s="121" t="s">
        <v>24</v>
      </c>
      <c r="E214" s="121">
        <v>203</v>
      </c>
      <c r="F214" s="121">
        <v>87.84</v>
      </c>
      <c r="G214" s="121">
        <f>5.17+1.38+1.37</f>
        <v>7.92</v>
      </c>
      <c r="H214" s="121">
        <v>3.04</v>
      </c>
      <c r="I214" s="110">
        <v>8.58</v>
      </c>
      <c r="J214" s="110">
        <f t="shared" si="17"/>
        <v>107.38000000000001</v>
      </c>
      <c r="K214" s="110">
        <f t="shared" si="15"/>
        <v>37.166994277129142</v>
      </c>
      <c r="L214" s="116">
        <f t="shared" si="18"/>
        <v>144.54699427712916</v>
      </c>
      <c r="M214" s="116">
        <f t="shared" si="16"/>
        <v>23.514547303546422</v>
      </c>
      <c r="N214" s="116">
        <v>1</v>
      </c>
      <c r="O214" s="116">
        <v>0</v>
      </c>
    </row>
    <row r="215" spans="1:15" ht="17" x14ac:dyDescent="0.2">
      <c r="A215" s="120">
        <v>9</v>
      </c>
      <c r="B215" s="121" t="s">
        <v>30</v>
      </c>
      <c r="C215" s="121">
        <v>2</v>
      </c>
      <c r="D215" s="121" t="s">
        <v>24</v>
      </c>
      <c r="E215" s="121">
        <v>204</v>
      </c>
      <c r="F215" s="121">
        <v>89.27</v>
      </c>
      <c r="G215" s="121">
        <f>5.19+1.3+1.29</f>
        <v>7.78</v>
      </c>
      <c r="H215" s="121">
        <v>3.05</v>
      </c>
      <c r="I215" s="110">
        <v>8.4600000000000009</v>
      </c>
      <c r="J215" s="110">
        <f t="shared" si="17"/>
        <v>108.56</v>
      </c>
      <c r="K215" s="110">
        <f t="shared" si="15"/>
        <v>37.575422785669019</v>
      </c>
      <c r="L215" s="116">
        <f t="shared" si="18"/>
        <v>146.13542278566902</v>
      </c>
      <c r="M215" s="116">
        <f t="shared" si="16"/>
        <v>23.772948922266711</v>
      </c>
      <c r="N215" s="116">
        <v>1</v>
      </c>
      <c r="O215" s="116">
        <v>0</v>
      </c>
    </row>
    <row r="216" spans="1:15" ht="17" x14ac:dyDescent="0.2">
      <c r="A216" s="120">
        <v>10</v>
      </c>
      <c r="B216" s="121" t="s">
        <v>30</v>
      </c>
      <c r="C216" s="121">
        <v>2</v>
      </c>
      <c r="D216" s="121" t="s">
        <v>24</v>
      </c>
      <c r="E216" s="121">
        <v>205</v>
      </c>
      <c r="F216" s="121">
        <v>89.27</v>
      </c>
      <c r="G216" s="121">
        <f>5.19+1.3+1.29</f>
        <v>7.78</v>
      </c>
      <c r="H216" s="121">
        <v>3.05</v>
      </c>
      <c r="I216" s="110">
        <v>8.4499999999999993</v>
      </c>
      <c r="J216" s="110">
        <f t="shared" si="17"/>
        <v>108.55</v>
      </c>
      <c r="K216" s="110">
        <f t="shared" si="15"/>
        <v>37.571961527122077</v>
      </c>
      <c r="L216" s="116">
        <f t="shared" si="18"/>
        <v>146.12196152712207</v>
      </c>
      <c r="M216" s="116">
        <f t="shared" si="16"/>
        <v>23.770759078040268</v>
      </c>
      <c r="N216" s="116">
        <v>1</v>
      </c>
      <c r="O216" s="116">
        <v>0</v>
      </c>
    </row>
    <row r="217" spans="1:15" ht="17" x14ac:dyDescent="0.2">
      <c r="A217" s="120">
        <v>11</v>
      </c>
      <c r="B217" s="121" t="s">
        <v>30</v>
      </c>
      <c r="C217" s="121">
        <v>2</v>
      </c>
      <c r="D217" s="121" t="s">
        <v>24</v>
      </c>
      <c r="E217" s="121">
        <v>206</v>
      </c>
      <c r="F217" s="121">
        <v>92.9</v>
      </c>
      <c r="G217" s="121">
        <f>6.08+1.76</f>
        <v>7.84</v>
      </c>
      <c r="H217" s="121">
        <v>4.22</v>
      </c>
      <c r="I217" s="110">
        <v>8.44</v>
      </c>
      <c r="J217" s="110">
        <f t="shared" si="17"/>
        <v>113.4</v>
      </c>
      <c r="K217" s="110">
        <f t="shared" si="15"/>
        <v>39.250671922391923</v>
      </c>
      <c r="L217" s="116">
        <f t="shared" si="18"/>
        <v>152.65067192239192</v>
      </c>
      <c r="M217" s="116">
        <f t="shared" si="16"/>
        <v>24.832833527865191</v>
      </c>
      <c r="N217" s="116">
        <v>1</v>
      </c>
      <c r="O217" s="116">
        <v>0</v>
      </c>
    </row>
    <row r="218" spans="1:15" ht="17" x14ac:dyDescent="0.2">
      <c r="A218" s="120">
        <v>12</v>
      </c>
      <c r="B218" s="121" t="s">
        <v>30</v>
      </c>
      <c r="C218" s="121">
        <v>3</v>
      </c>
      <c r="D218" s="121" t="s">
        <v>24</v>
      </c>
      <c r="E218" s="121">
        <v>301</v>
      </c>
      <c r="F218" s="121">
        <v>92.2</v>
      </c>
      <c r="G218" s="121">
        <f>5.78+1.74</f>
        <v>7.5200000000000005</v>
      </c>
      <c r="H218" s="121">
        <v>4.1399999999999997</v>
      </c>
      <c r="I218" s="110">
        <v>8.1999999999999993</v>
      </c>
      <c r="J218" s="110">
        <f t="shared" si="17"/>
        <v>112.06</v>
      </c>
      <c r="K218" s="110">
        <f t="shared" si="15"/>
        <v>38.786863277100878</v>
      </c>
      <c r="L218" s="116">
        <f t="shared" si="18"/>
        <v>150.84686327710088</v>
      </c>
      <c r="M218" s="116">
        <f t="shared" si="16"/>
        <v>24.539394401521811</v>
      </c>
      <c r="N218" s="116">
        <v>1</v>
      </c>
      <c r="O218" s="116">
        <v>0</v>
      </c>
    </row>
    <row r="219" spans="1:15" ht="17" x14ac:dyDescent="0.2">
      <c r="A219" s="120">
        <v>13</v>
      </c>
      <c r="B219" s="121" t="s">
        <v>30</v>
      </c>
      <c r="C219" s="121">
        <v>3</v>
      </c>
      <c r="D219" s="121" t="s">
        <v>24</v>
      </c>
      <c r="E219" s="121">
        <v>302</v>
      </c>
      <c r="F219" s="121">
        <v>87.84</v>
      </c>
      <c r="G219" s="121">
        <f>5.17+1.37+1.38</f>
        <v>7.92</v>
      </c>
      <c r="H219" s="121">
        <v>3.04</v>
      </c>
      <c r="I219" s="110">
        <v>8.5500000000000007</v>
      </c>
      <c r="J219" s="110">
        <f t="shared" si="17"/>
        <v>107.35000000000001</v>
      </c>
      <c r="K219" s="110">
        <f t="shared" si="15"/>
        <v>37.156610501488302</v>
      </c>
      <c r="L219" s="116">
        <f t="shared" si="18"/>
        <v>144.5066105014883</v>
      </c>
      <c r="M219" s="116">
        <f t="shared" si="16"/>
        <v>23.507977770867093</v>
      </c>
      <c r="N219" s="116">
        <v>1</v>
      </c>
      <c r="O219" s="116">
        <v>0</v>
      </c>
    </row>
    <row r="220" spans="1:15" ht="17" x14ac:dyDescent="0.2">
      <c r="A220" s="120">
        <v>14</v>
      </c>
      <c r="B220" s="121" t="s">
        <v>30</v>
      </c>
      <c r="C220" s="121">
        <v>3</v>
      </c>
      <c r="D220" s="121" t="s">
        <v>24</v>
      </c>
      <c r="E220" s="121">
        <v>303</v>
      </c>
      <c r="F220" s="121">
        <v>87.84</v>
      </c>
      <c r="G220" s="121">
        <f>5.17+1.38+1.37</f>
        <v>7.92</v>
      </c>
      <c r="H220" s="121">
        <v>3.04</v>
      </c>
      <c r="I220" s="110">
        <v>8.58</v>
      </c>
      <c r="J220" s="110">
        <f t="shared" si="17"/>
        <v>107.38000000000001</v>
      </c>
      <c r="K220" s="110">
        <f t="shared" si="15"/>
        <v>37.166994277129142</v>
      </c>
      <c r="L220" s="116">
        <f t="shared" si="18"/>
        <v>144.54699427712916</v>
      </c>
      <c r="M220" s="116">
        <f t="shared" si="16"/>
        <v>23.514547303546422</v>
      </c>
      <c r="N220" s="116">
        <v>1</v>
      </c>
      <c r="O220" s="116">
        <v>0</v>
      </c>
    </row>
    <row r="221" spans="1:15" ht="17" x14ac:dyDescent="0.2">
      <c r="A221" s="120">
        <v>15</v>
      </c>
      <c r="B221" s="121" t="s">
        <v>30</v>
      </c>
      <c r="C221" s="121">
        <v>3</v>
      </c>
      <c r="D221" s="121" t="s">
        <v>24</v>
      </c>
      <c r="E221" s="121">
        <v>304</v>
      </c>
      <c r="F221" s="121">
        <v>89.27</v>
      </c>
      <c r="G221" s="121">
        <f>5.19+1.3+1.29</f>
        <v>7.78</v>
      </c>
      <c r="H221" s="121">
        <v>3.05</v>
      </c>
      <c r="I221" s="110">
        <v>8.4600000000000009</v>
      </c>
      <c r="J221" s="110">
        <f t="shared" si="17"/>
        <v>108.56</v>
      </c>
      <c r="K221" s="110">
        <f t="shared" si="15"/>
        <v>37.575422785669019</v>
      </c>
      <c r="L221" s="116">
        <f t="shared" si="18"/>
        <v>146.13542278566902</v>
      </c>
      <c r="M221" s="116">
        <f t="shared" si="16"/>
        <v>23.772948922266711</v>
      </c>
      <c r="N221" s="116">
        <v>1</v>
      </c>
      <c r="O221" s="116">
        <v>0</v>
      </c>
    </row>
    <row r="222" spans="1:15" ht="17" x14ac:dyDescent="0.2">
      <c r="A222" s="120">
        <v>16</v>
      </c>
      <c r="B222" s="121" t="s">
        <v>30</v>
      </c>
      <c r="C222" s="121">
        <v>3</v>
      </c>
      <c r="D222" s="121" t="s">
        <v>24</v>
      </c>
      <c r="E222" s="121">
        <v>305</v>
      </c>
      <c r="F222" s="121">
        <v>89.27</v>
      </c>
      <c r="G222" s="121">
        <f>5.19+1.3+1.29</f>
        <v>7.78</v>
      </c>
      <c r="H222" s="121">
        <v>3.05</v>
      </c>
      <c r="I222" s="110">
        <v>8.4499999999999993</v>
      </c>
      <c r="J222" s="110">
        <f t="shared" si="17"/>
        <v>108.55</v>
      </c>
      <c r="K222" s="110">
        <f t="shared" si="15"/>
        <v>37.571961527122077</v>
      </c>
      <c r="L222" s="116">
        <f t="shared" si="18"/>
        <v>146.12196152712207</v>
      </c>
      <c r="M222" s="116">
        <f t="shared" si="16"/>
        <v>23.770759078040268</v>
      </c>
      <c r="N222" s="116">
        <v>1</v>
      </c>
      <c r="O222" s="116">
        <v>0</v>
      </c>
    </row>
    <row r="223" spans="1:15" ht="17" x14ac:dyDescent="0.2">
      <c r="A223" s="120">
        <v>17</v>
      </c>
      <c r="B223" s="121" t="s">
        <v>30</v>
      </c>
      <c r="C223" s="121">
        <v>3</v>
      </c>
      <c r="D223" s="121" t="s">
        <v>24</v>
      </c>
      <c r="E223" s="121">
        <v>306</v>
      </c>
      <c r="F223" s="121">
        <v>92.9</v>
      </c>
      <c r="G223" s="121">
        <f>6.08+1.76</f>
        <v>7.84</v>
      </c>
      <c r="H223" s="121">
        <v>4.22</v>
      </c>
      <c r="I223" s="110">
        <v>8.44</v>
      </c>
      <c r="J223" s="110">
        <f t="shared" si="17"/>
        <v>113.4</v>
      </c>
      <c r="K223" s="110">
        <f t="shared" si="15"/>
        <v>39.250671922391923</v>
      </c>
      <c r="L223" s="116">
        <f t="shared" si="18"/>
        <v>152.65067192239192</v>
      </c>
      <c r="M223" s="116">
        <f t="shared" si="16"/>
        <v>24.832833527865191</v>
      </c>
      <c r="N223" s="116">
        <v>1</v>
      </c>
      <c r="O223" s="116">
        <v>0</v>
      </c>
    </row>
    <row r="224" spans="1:15" ht="17" x14ac:dyDescent="0.2">
      <c r="A224" s="120">
        <v>18</v>
      </c>
      <c r="B224" s="121" t="s">
        <v>30</v>
      </c>
      <c r="C224" s="121">
        <v>4</v>
      </c>
      <c r="D224" s="121" t="s">
        <v>24</v>
      </c>
      <c r="E224" s="121">
        <v>401</v>
      </c>
      <c r="F224" s="121">
        <v>92.2</v>
      </c>
      <c r="G224" s="121">
        <f>5.78+1.74</f>
        <v>7.5200000000000005</v>
      </c>
      <c r="H224" s="121">
        <v>4.1399999999999997</v>
      </c>
      <c r="I224" s="110">
        <v>8.1999999999999993</v>
      </c>
      <c r="J224" s="110">
        <f t="shared" si="17"/>
        <v>112.06</v>
      </c>
      <c r="K224" s="110">
        <f t="shared" si="15"/>
        <v>38.786863277100878</v>
      </c>
      <c r="L224" s="116">
        <f t="shared" si="18"/>
        <v>150.84686327710088</v>
      </c>
      <c r="M224" s="116">
        <f t="shared" si="16"/>
        <v>24.539394401521811</v>
      </c>
      <c r="N224" s="116">
        <v>1</v>
      </c>
      <c r="O224" s="116">
        <v>0</v>
      </c>
    </row>
    <row r="225" spans="1:15" ht="17" x14ac:dyDescent="0.2">
      <c r="A225" s="120">
        <v>19</v>
      </c>
      <c r="B225" s="121" t="s">
        <v>30</v>
      </c>
      <c r="C225" s="121">
        <v>4</v>
      </c>
      <c r="D225" s="121" t="s">
        <v>24</v>
      </c>
      <c r="E225" s="121">
        <v>402</v>
      </c>
      <c r="F225" s="121">
        <v>87.84</v>
      </c>
      <c r="G225" s="121">
        <f>5.17+1.37+1.38</f>
        <v>7.92</v>
      </c>
      <c r="H225" s="121">
        <v>3.04</v>
      </c>
      <c r="I225" s="110">
        <v>8.5500000000000007</v>
      </c>
      <c r="J225" s="110">
        <f t="shared" si="17"/>
        <v>107.35000000000001</v>
      </c>
      <c r="K225" s="110">
        <f t="shared" si="15"/>
        <v>37.156610501488302</v>
      </c>
      <c r="L225" s="116">
        <f t="shared" si="18"/>
        <v>144.5066105014883</v>
      </c>
      <c r="M225" s="116">
        <f t="shared" si="16"/>
        <v>23.507977770867093</v>
      </c>
      <c r="N225" s="116">
        <v>1</v>
      </c>
      <c r="O225" s="116">
        <v>0</v>
      </c>
    </row>
    <row r="226" spans="1:15" ht="17" x14ac:dyDescent="0.2">
      <c r="A226" s="120">
        <v>20</v>
      </c>
      <c r="B226" s="121" t="s">
        <v>30</v>
      </c>
      <c r="C226" s="121">
        <v>4</v>
      </c>
      <c r="D226" s="121" t="s">
        <v>24</v>
      </c>
      <c r="E226" s="121">
        <v>403</v>
      </c>
      <c r="F226" s="121">
        <v>87.84</v>
      </c>
      <c r="G226" s="121">
        <f>5.17+1.38+1.37</f>
        <v>7.92</v>
      </c>
      <c r="H226" s="121">
        <v>3.04</v>
      </c>
      <c r="I226" s="110">
        <v>8.58</v>
      </c>
      <c r="J226" s="110">
        <f t="shared" si="17"/>
        <v>107.38000000000001</v>
      </c>
      <c r="K226" s="110">
        <f t="shared" si="15"/>
        <v>37.166994277129142</v>
      </c>
      <c r="L226" s="116">
        <f t="shared" si="18"/>
        <v>144.54699427712916</v>
      </c>
      <c r="M226" s="116">
        <f t="shared" si="16"/>
        <v>23.514547303546422</v>
      </c>
      <c r="N226" s="116">
        <v>1</v>
      </c>
      <c r="O226" s="116">
        <v>0</v>
      </c>
    </row>
    <row r="227" spans="1:15" ht="17" x14ac:dyDescent="0.2">
      <c r="A227" s="120">
        <v>21</v>
      </c>
      <c r="B227" s="121" t="s">
        <v>30</v>
      </c>
      <c r="C227" s="121">
        <v>4</v>
      </c>
      <c r="D227" s="121" t="s">
        <v>24</v>
      </c>
      <c r="E227" s="121">
        <v>404</v>
      </c>
      <c r="F227" s="121">
        <v>89.27</v>
      </c>
      <c r="G227" s="121">
        <f>5.19+1.3+1.29</f>
        <v>7.78</v>
      </c>
      <c r="H227" s="121">
        <v>3.05</v>
      </c>
      <c r="I227" s="110">
        <v>8.4600000000000009</v>
      </c>
      <c r="J227" s="110">
        <f t="shared" si="17"/>
        <v>108.56</v>
      </c>
      <c r="K227" s="110">
        <f t="shared" si="15"/>
        <v>37.575422785669019</v>
      </c>
      <c r="L227" s="116">
        <f t="shared" si="18"/>
        <v>146.13542278566902</v>
      </c>
      <c r="M227" s="116">
        <f t="shared" si="16"/>
        <v>23.772948922266711</v>
      </c>
      <c r="N227" s="116">
        <v>1</v>
      </c>
      <c r="O227" s="116">
        <v>0</v>
      </c>
    </row>
    <row r="228" spans="1:15" ht="17" x14ac:dyDescent="0.2">
      <c r="A228" s="120">
        <v>22</v>
      </c>
      <c r="B228" s="121" t="s">
        <v>30</v>
      </c>
      <c r="C228" s="121">
        <v>4</v>
      </c>
      <c r="D228" s="121" t="s">
        <v>24</v>
      </c>
      <c r="E228" s="121">
        <v>405</v>
      </c>
      <c r="F228" s="121">
        <v>89.27</v>
      </c>
      <c r="G228" s="121">
        <f>5.19+1.3+1.29</f>
        <v>7.78</v>
      </c>
      <c r="H228" s="121">
        <v>3.05</v>
      </c>
      <c r="I228" s="110">
        <v>8.4499999999999993</v>
      </c>
      <c r="J228" s="110">
        <f t="shared" si="17"/>
        <v>108.55</v>
      </c>
      <c r="K228" s="110">
        <f t="shared" si="15"/>
        <v>37.571961527122077</v>
      </c>
      <c r="L228" s="116">
        <f t="shared" si="18"/>
        <v>146.12196152712207</v>
      </c>
      <c r="M228" s="116">
        <f t="shared" si="16"/>
        <v>23.770759078040268</v>
      </c>
      <c r="N228" s="116">
        <v>1</v>
      </c>
      <c r="O228" s="116">
        <v>0</v>
      </c>
    </row>
    <row r="229" spans="1:15" ht="17" x14ac:dyDescent="0.2">
      <c r="A229" s="120">
        <v>23</v>
      </c>
      <c r="B229" s="121" t="s">
        <v>30</v>
      </c>
      <c r="C229" s="121">
        <v>4</v>
      </c>
      <c r="D229" s="121" t="s">
        <v>24</v>
      </c>
      <c r="E229" s="121">
        <v>406</v>
      </c>
      <c r="F229" s="121">
        <v>92.9</v>
      </c>
      <c r="G229" s="121">
        <f>6.08+1.76</f>
        <v>7.84</v>
      </c>
      <c r="H229" s="121">
        <v>4.22</v>
      </c>
      <c r="I229" s="110">
        <v>8.44</v>
      </c>
      <c r="J229" s="110">
        <f t="shared" si="17"/>
        <v>113.4</v>
      </c>
      <c r="K229" s="110">
        <f t="shared" si="15"/>
        <v>39.250671922391923</v>
      </c>
      <c r="L229" s="116">
        <f t="shared" si="18"/>
        <v>152.65067192239192</v>
      </c>
      <c r="M229" s="116">
        <f t="shared" si="16"/>
        <v>24.832833527865191</v>
      </c>
      <c r="N229" s="116">
        <v>1</v>
      </c>
      <c r="O229" s="116">
        <v>0</v>
      </c>
    </row>
    <row r="230" spans="1:15" ht="17" x14ac:dyDescent="0.2">
      <c r="A230" s="120">
        <v>24</v>
      </c>
      <c r="B230" s="121" t="s">
        <v>30</v>
      </c>
      <c r="C230" s="121">
        <v>5</v>
      </c>
      <c r="D230" s="121" t="s">
        <v>24</v>
      </c>
      <c r="E230" s="121">
        <v>501</v>
      </c>
      <c r="F230" s="121">
        <v>92.2</v>
      </c>
      <c r="G230" s="121">
        <f>5.78+1.74</f>
        <v>7.5200000000000005</v>
      </c>
      <c r="H230" s="121">
        <v>4.1399999999999997</v>
      </c>
      <c r="I230" s="110">
        <v>8.1999999999999993</v>
      </c>
      <c r="J230" s="110">
        <f t="shared" si="17"/>
        <v>112.06</v>
      </c>
      <c r="K230" s="110">
        <f t="shared" si="15"/>
        <v>38.786863277100878</v>
      </c>
      <c r="L230" s="116">
        <f t="shared" si="18"/>
        <v>150.84686327710088</v>
      </c>
      <c r="M230" s="116">
        <f t="shared" si="16"/>
        <v>24.539394401521811</v>
      </c>
      <c r="N230" s="116">
        <v>1</v>
      </c>
      <c r="O230" s="116">
        <v>0</v>
      </c>
    </row>
    <row r="231" spans="1:15" ht="17" x14ac:dyDescent="0.2">
      <c r="A231" s="120">
        <v>25</v>
      </c>
      <c r="B231" s="121" t="s">
        <v>30</v>
      </c>
      <c r="C231" s="121">
        <v>5</v>
      </c>
      <c r="D231" s="121" t="s">
        <v>24</v>
      </c>
      <c r="E231" s="121">
        <v>502</v>
      </c>
      <c r="F231" s="121">
        <v>87.84</v>
      </c>
      <c r="G231" s="121">
        <f>5.17+1.37+1.38</f>
        <v>7.92</v>
      </c>
      <c r="H231" s="121">
        <v>3.04</v>
      </c>
      <c r="I231" s="110">
        <v>8.5500000000000007</v>
      </c>
      <c r="J231" s="110">
        <f t="shared" si="17"/>
        <v>107.35000000000001</v>
      </c>
      <c r="K231" s="110">
        <f t="shared" si="15"/>
        <v>37.156610501488302</v>
      </c>
      <c r="L231" s="116">
        <f t="shared" si="18"/>
        <v>144.5066105014883</v>
      </c>
      <c r="M231" s="116">
        <f t="shared" si="16"/>
        <v>23.507977770867093</v>
      </c>
      <c r="N231" s="116">
        <v>1</v>
      </c>
      <c r="O231" s="116">
        <v>0</v>
      </c>
    </row>
    <row r="232" spans="1:15" ht="17" x14ac:dyDescent="0.2">
      <c r="A232" s="120">
        <v>26</v>
      </c>
      <c r="B232" s="121" t="s">
        <v>30</v>
      </c>
      <c r="C232" s="121">
        <v>5</v>
      </c>
      <c r="D232" s="121" t="s">
        <v>24</v>
      </c>
      <c r="E232" s="121">
        <v>503</v>
      </c>
      <c r="F232" s="121">
        <v>87.84</v>
      </c>
      <c r="G232" s="121">
        <f>5.17+1.38+1.37</f>
        <v>7.92</v>
      </c>
      <c r="H232" s="121">
        <v>3.04</v>
      </c>
      <c r="I232" s="110">
        <v>8.58</v>
      </c>
      <c r="J232" s="110">
        <f t="shared" si="17"/>
        <v>107.38000000000001</v>
      </c>
      <c r="K232" s="110">
        <f t="shared" si="15"/>
        <v>37.166994277129142</v>
      </c>
      <c r="L232" s="116">
        <f t="shared" si="18"/>
        <v>144.54699427712916</v>
      </c>
      <c r="M232" s="116">
        <f t="shared" si="16"/>
        <v>23.514547303546422</v>
      </c>
      <c r="N232" s="116">
        <v>1</v>
      </c>
      <c r="O232" s="116">
        <v>0</v>
      </c>
    </row>
    <row r="233" spans="1:15" ht="17" x14ac:dyDescent="0.2">
      <c r="A233" s="120">
        <v>27</v>
      </c>
      <c r="B233" s="121" t="s">
        <v>30</v>
      </c>
      <c r="C233" s="121">
        <v>5</v>
      </c>
      <c r="D233" s="121" t="s">
        <v>24</v>
      </c>
      <c r="E233" s="121">
        <v>504</v>
      </c>
      <c r="F233" s="121">
        <v>89.27</v>
      </c>
      <c r="G233" s="121">
        <f>5.19+1.3+1.29</f>
        <v>7.78</v>
      </c>
      <c r="H233" s="121">
        <v>3.05</v>
      </c>
      <c r="I233" s="110">
        <v>8.4600000000000009</v>
      </c>
      <c r="J233" s="110">
        <f t="shared" si="17"/>
        <v>108.56</v>
      </c>
      <c r="K233" s="110">
        <f t="shared" si="15"/>
        <v>37.575422785669019</v>
      </c>
      <c r="L233" s="116">
        <f t="shared" si="18"/>
        <v>146.13542278566902</v>
      </c>
      <c r="M233" s="116">
        <f t="shared" si="16"/>
        <v>23.772948922266711</v>
      </c>
      <c r="N233" s="116">
        <v>1</v>
      </c>
      <c r="O233" s="116">
        <v>0</v>
      </c>
    </row>
    <row r="234" spans="1:15" ht="17" x14ac:dyDescent="0.2">
      <c r="A234" s="120">
        <v>28</v>
      </c>
      <c r="B234" s="121" t="s">
        <v>30</v>
      </c>
      <c r="C234" s="121">
        <v>5</v>
      </c>
      <c r="D234" s="121" t="s">
        <v>24</v>
      </c>
      <c r="E234" s="121">
        <v>505</v>
      </c>
      <c r="F234" s="121">
        <v>89.27</v>
      </c>
      <c r="G234" s="121">
        <f>5.19+1.3+1.29</f>
        <v>7.78</v>
      </c>
      <c r="H234" s="121">
        <v>3.05</v>
      </c>
      <c r="I234" s="110">
        <v>8.4499999999999993</v>
      </c>
      <c r="J234" s="110">
        <f t="shared" si="17"/>
        <v>108.55</v>
      </c>
      <c r="K234" s="110">
        <f t="shared" si="15"/>
        <v>37.571961527122077</v>
      </c>
      <c r="L234" s="116">
        <f t="shared" si="18"/>
        <v>146.12196152712207</v>
      </c>
      <c r="M234" s="116">
        <f t="shared" si="16"/>
        <v>23.770759078040268</v>
      </c>
      <c r="N234" s="116">
        <v>1</v>
      </c>
      <c r="O234" s="116">
        <v>0</v>
      </c>
    </row>
    <row r="235" spans="1:15" ht="17" x14ac:dyDescent="0.2">
      <c r="A235" s="120">
        <v>29</v>
      </c>
      <c r="B235" s="121" t="s">
        <v>30</v>
      </c>
      <c r="C235" s="121">
        <v>5</v>
      </c>
      <c r="D235" s="121" t="s">
        <v>24</v>
      </c>
      <c r="E235" s="121">
        <v>506</v>
      </c>
      <c r="F235" s="121">
        <v>92.9</v>
      </c>
      <c r="G235" s="121">
        <f>6.08+1.76</f>
        <v>7.84</v>
      </c>
      <c r="H235" s="121">
        <v>4.22</v>
      </c>
      <c r="I235" s="110">
        <v>8.44</v>
      </c>
      <c r="J235" s="110">
        <f t="shared" si="17"/>
        <v>113.4</v>
      </c>
      <c r="K235" s="110">
        <f t="shared" si="15"/>
        <v>39.250671922391923</v>
      </c>
      <c r="L235" s="116">
        <f t="shared" si="18"/>
        <v>152.65067192239192</v>
      </c>
      <c r="M235" s="116">
        <f t="shared" si="16"/>
        <v>24.832833527865191</v>
      </c>
      <c r="N235" s="116">
        <v>1</v>
      </c>
      <c r="O235" s="116">
        <v>0</v>
      </c>
    </row>
    <row r="236" spans="1:15" ht="17" x14ac:dyDescent="0.2">
      <c r="A236" s="120">
        <v>30</v>
      </c>
      <c r="B236" s="121" t="s">
        <v>30</v>
      </c>
      <c r="C236" s="121">
        <v>6</v>
      </c>
      <c r="D236" s="121" t="s">
        <v>24</v>
      </c>
      <c r="E236" s="121">
        <v>601</v>
      </c>
      <c r="F236" s="121">
        <v>92.2</v>
      </c>
      <c r="G236" s="121">
        <f>5.78+1.74</f>
        <v>7.5200000000000005</v>
      </c>
      <c r="H236" s="121">
        <v>4.1399999999999997</v>
      </c>
      <c r="I236" s="110">
        <v>8.1999999999999993</v>
      </c>
      <c r="J236" s="110">
        <f t="shared" si="17"/>
        <v>112.06</v>
      </c>
      <c r="K236" s="110">
        <f t="shared" si="15"/>
        <v>38.786863277100878</v>
      </c>
      <c r="L236" s="116">
        <f t="shared" si="18"/>
        <v>150.84686327710088</v>
      </c>
      <c r="M236" s="116">
        <f t="shared" si="16"/>
        <v>24.539394401521811</v>
      </c>
      <c r="N236" s="116">
        <v>1</v>
      </c>
      <c r="O236" s="116">
        <v>0</v>
      </c>
    </row>
    <row r="237" spans="1:15" ht="17" x14ac:dyDescent="0.2">
      <c r="A237" s="120">
        <v>31</v>
      </c>
      <c r="B237" s="121" t="s">
        <v>30</v>
      </c>
      <c r="C237" s="121">
        <v>6</v>
      </c>
      <c r="D237" s="121" t="s">
        <v>24</v>
      </c>
      <c r="E237" s="121">
        <v>602</v>
      </c>
      <c r="F237" s="121">
        <v>87.84</v>
      </c>
      <c r="G237" s="121">
        <f>5.17+1.37+1.38</f>
        <v>7.92</v>
      </c>
      <c r="H237" s="121">
        <v>3.04</v>
      </c>
      <c r="I237" s="110">
        <v>8.5500000000000007</v>
      </c>
      <c r="J237" s="110">
        <f t="shared" si="17"/>
        <v>107.35000000000001</v>
      </c>
      <c r="K237" s="110">
        <f t="shared" si="15"/>
        <v>37.156610501488302</v>
      </c>
      <c r="L237" s="116">
        <f t="shared" si="18"/>
        <v>144.5066105014883</v>
      </c>
      <c r="M237" s="116">
        <f t="shared" si="16"/>
        <v>23.507977770867093</v>
      </c>
      <c r="N237" s="116">
        <v>1</v>
      </c>
      <c r="O237" s="116">
        <v>0</v>
      </c>
    </row>
    <row r="238" spans="1:15" ht="17" x14ac:dyDescent="0.2">
      <c r="A238" s="120">
        <v>32</v>
      </c>
      <c r="B238" s="121" t="s">
        <v>30</v>
      </c>
      <c r="C238" s="121">
        <v>6</v>
      </c>
      <c r="D238" s="121" t="s">
        <v>24</v>
      </c>
      <c r="E238" s="121">
        <v>603</v>
      </c>
      <c r="F238" s="121">
        <v>87.84</v>
      </c>
      <c r="G238" s="121">
        <f>5.17+1.38+1.37</f>
        <v>7.92</v>
      </c>
      <c r="H238" s="121">
        <v>3.04</v>
      </c>
      <c r="I238" s="110">
        <v>8.58</v>
      </c>
      <c r="J238" s="110">
        <f t="shared" si="17"/>
        <v>107.38000000000001</v>
      </c>
      <c r="K238" s="110">
        <f t="shared" si="15"/>
        <v>37.166994277129142</v>
      </c>
      <c r="L238" s="116">
        <f t="shared" si="18"/>
        <v>144.54699427712916</v>
      </c>
      <c r="M238" s="116">
        <f t="shared" si="16"/>
        <v>23.514547303546422</v>
      </c>
      <c r="N238" s="116">
        <v>1</v>
      </c>
      <c r="O238" s="116">
        <v>0</v>
      </c>
    </row>
    <row r="239" spans="1:15" ht="17" x14ac:dyDescent="0.2">
      <c r="A239" s="120">
        <v>33</v>
      </c>
      <c r="B239" s="121" t="s">
        <v>30</v>
      </c>
      <c r="C239" s="121">
        <v>6</v>
      </c>
      <c r="D239" s="121" t="s">
        <v>24</v>
      </c>
      <c r="E239" s="121">
        <v>604</v>
      </c>
      <c r="F239" s="121">
        <v>89.27</v>
      </c>
      <c r="G239" s="121">
        <f>5.19+1.3+1.29</f>
        <v>7.78</v>
      </c>
      <c r="H239" s="121">
        <v>3.05</v>
      </c>
      <c r="I239" s="110">
        <v>8.4600000000000009</v>
      </c>
      <c r="J239" s="110">
        <f t="shared" si="17"/>
        <v>108.56</v>
      </c>
      <c r="K239" s="110">
        <f t="shared" ref="K239:K270" si="19">J239/J$320*4285.09</f>
        <v>37.575422785669019</v>
      </c>
      <c r="L239" s="116">
        <f t="shared" si="18"/>
        <v>146.13542278566902</v>
      </c>
      <c r="M239" s="116">
        <f t="shared" ref="M239:M270" si="20">J239/J$320*2711.06</f>
        <v>23.772948922266711</v>
      </c>
      <c r="N239" s="116">
        <v>1</v>
      </c>
      <c r="O239" s="116">
        <v>0</v>
      </c>
    </row>
    <row r="240" spans="1:15" ht="17" x14ac:dyDescent="0.2">
      <c r="A240" s="120">
        <v>34</v>
      </c>
      <c r="B240" s="121" t="s">
        <v>30</v>
      </c>
      <c r="C240" s="121">
        <v>6</v>
      </c>
      <c r="D240" s="121" t="s">
        <v>24</v>
      </c>
      <c r="E240" s="121">
        <v>605</v>
      </c>
      <c r="F240" s="121">
        <v>89.27</v>
      </c>
      <c r="G240" s="121">
        <f>5.19+1.3+1.29</f>
        <v>7.78</v>
      </c>
      <c r="H240" s="121">
        <v>3.05</v>
      </c>
      <c r="I240" s="110">
        <v>8.4499999999999993</v>
      </c>
      <c r="J240" s="110">
        <f t="shared" si="17"/>
        <v>108.55</v>
      </c>
      <c r="K240" s="110">
        <f t="shared" si="19"/>
        <v>37.571961527122077</v>
      </c>
      <c r="L240" s="116">
        <f t="shared" si="18"/>
        <v>146.12196152712207</v>
      </c>
      <c r="M240" s="116">
        <f t="shared" si="20"/>
        <v>23.770759078040268</v>
      </c>
      <c r="N240" s="116">
        <v>1</v>
      </c>
      <c r="O240" s="116">
        <v>0</v>
      </c>
    </row>
    <row r="241" spans="1:15" ht="17" x14ac:dyDescent="0.2">
      <c r="A241" s="120">
        <v>35</v>
      </c>
      <c r="B241" s="121" t="s">
        <v>30</v>
      </c>
      <c r="C241" s="121">
        <v>6</v>
      </c>
      <c r="D241" s="121" t="s">
        <v>24</v>
      </c>
      <c r="E241" s="121">
        <v>606</v>
      </c>
      <c r="F241" s="121">
        <v>92.9</v>
      </c>
      <c r="G241" s="121">
        <f>6.08+1.76</f>
        <v>7.84</v>
      </c>
      <c r="H241" s="121">
        <v>4.22</v>
      </c>
      <c r="I241" s="110">
        <v>8.44</v>
      </c>
      <c r="J241" s="110">
        <f t="shared" si="17"/>
        <v>113.4</v>
      </c>
      <c r="K241" s="110">
        <f t="shared" si="19"/>
        <v>39.250671922391923</v>
      </c>
      <c r="L241" s="116">
        <f t="shared" si="18"/>
        <v>152.65067192239192</v>
      </c>
      <c r="M241" s="116">
        <f t="shared" si="20"/>
        <v>24.832833527865191</v>
      </c>
      <c r="N241" s="116">
        <v>1</v>
      </c>
      <c r="O241" s="116">
        <v>0</v>
      </c>
    </row>
    <row r="242" spans="1:15" ht="17" x14ac:dyDescent="0.2">
      <c r="A242" s="120">
        <v>36</v>
      </c>
      <c r="B242" s="121" t="s">
        <v>30</v>
      </c>
      <c r="C242" s="121">
        <v>7</v>
      </c>
      <c r="D242" s="121" t="s">
        <v>24</v>
      </c>
      <c r="E242" s="121">
        <v>701</v>
      </c>
      <c r="F242" s="121">
        <v>92.2</v>
      </c>
      <c r="G242" s="121">
        <f>5.78+1.74</f>
        <v>7.5200000000000005</v>
      </c>
      <c r="H242" s="121">
        <v>4.1399999999999997</v>
      </c>
      <c r="I242" s="110">
        <v>8.1999999999999993</v>
      </c>
      <c r="J242" s="110">
        <f t="shared" si="17"/>
        <v>112.06</v>
      </c>
      <c r="K242" s="110">
        <f t="shared" si="19"/>
        <v>38.786863277100878</v>
      </c>
      <c r="L242" s="116">
        <f t="shared" si="18"/>
        <v>150.84686327710088</v>
      </c>
      <c r="M242" s="116">
        <f t="shared" si="20"/>
        <v>24.539394401521811</v>
      </c>
      <c r="N242" s="116">
        <v>1</v>
      </c>
      <c r="O242" s="116">
        <v>0</v>
      </c>
    </row>
    <row r="243" spans="1:15" ht="17" x14ac:dyDescent="0.2">
      <c r="A243" s="120">
        <v>37</v>
      </c>
      <c r="B243" s="121" t="s">
        <v>30</v>
      </c>
      <c r="C243" s="121">
        <v>7</v>
      </c>
      <c r="D243" s="121" t="s">
        <v>24</v>
      </c>
      <c r="E243" s="121">
        <v>702</v>
      </c>
      <c r="F243" s="121">
        <v>87.84</v>
      </c>
      <c r="G243" s="121">
        <f>5.17+1.37+1.38</f>
        <v>7.92</v>
      </c>
      <c r="H243" s="121">
        <v>3.04</v>
      </c>
      <c r="I243" s="110">
        <v>8.5500000000000007</v>
      </c>
      <c r="J243" s="110">
        <f t="shared" si="17"/>
        <v>107.35000000000001</v>
      </c>
      <c r="K243" s="110">
        <f t="shared" si="19"/>
        <v>37.156610501488302</v>
      </c>
      <c r="L243" s="116">
        <f t="shared" si="18"/>
        <v>144.5066105014883</v>
      </c>
      <c r="M243" s="116">
        <f t="shared" si="20"/>
        <v>23.507977770867093</v>
      </c>
      <c r="N243" s="116">
        <v>1</v>
      </c>
      <c r="O243" s="116">
        <v>0</v>
      </c>
    </row>
    <row r="244" spans="1:15" ht="17" x14ac:dyDescent="0.2">
      <c r="A244" s="120">
        <v>38</v>
      </c>
      <c r="B244" s="121" t="s">
        <v>30</v>
      </c>
      <c r="C244" s="121">
        <v>7</v>
      </c>
      <c r="D244" s="121" t="s">
        <v>24</v>
      </c>
      <c r="E244" s="121">
        <v>703</v>
      </c>
      <c r="F244" s="121">
        <v>87.84</v>
      </c>
      <c r="G244" s="121">
        <f>5.17+1.38+1.37</f>
        <v>7.92</v>
      </c>
      <c r="H244" s="121">
        <v>3.04</v>
      </c>
      <c r="I244" s="110">
        <v>8.58</v>
      </c>
      <c r="J244" s="110">
        <f t="shared" si="17"/>
        <v>107.38000000000001</v>
      </c>
      <c r="K244" s="110">
        <f t="shared" si="19"/>
        <v>37.166994277129142</v>
      </c>
      <c r="L244" s="116">
        <f t="shared" si="18"/>
        <v>144.54699427712916</v>
      </c>
      <c r="M244" s="116">
        <f t="shared" si="20"/>
        <v>23.514547303546422</v>
      </c>
      <c r="N244" s="116">
        <v>1</v>
      </c>
      <c r="O244" s="116">
        <v>0</v>
      </c>
    </row>
    <row r="245" spans="1:15" ht="17" x14ac:dyDescent="0.2">
      <c r="A245" s="120">
        <v>39</v>
      </c>
      <c r="B245" s="121" t="s">
        <v>30</v>
      </c>
      <c r="C245" s="121">
        <v>7</v>
      </c>
      <c r="D245" s="121" t="s">
        <v>24</v>
      </c>
      <c r="E245" s="121">
        <v>704</v>
      </c>
      <c r="F245" s="121">
        <v>89.27</v>
      </c>
      <c r="G245" s="121">
        <f>5.19+1.3+1.29</f>
        <v>7.78</v>
      </c>
      <c r="H245" s="121">
        <v>3.05</v>
      </c>
      <c r="I245" s="110">
        <v>8.4600000000000009</v>
      </c>
      <c r="J245" s="110">
        <f t="shared" si="17"/>
        <v>108.56</v>
      </c>
      <c r="K245" s="110">
        <f t="shared" si="19"/>
        <v>37.575422785669019</v>
      </c>
      <c r="L245" s="116">
        <f t="shared" si="18"/>
        <v>146.13542278566902</v>
      </c>
      <c r="M245" s="116">
        <f t="shared" si="20"/>
        <v>23.772948922266711</v>
      </c>
      <c r="N245" s="116">
        <v>1</v>
      </c>
      <c r="O245" s="116">
        <v>0</v>
      </c>
    </row>
    <row r="246" spans="1:15" ht="17" x14ac:dyDescent="0.2">
      <c r="A246" s="120">
        <v>40</v>
      </c>
      <c r="B246" s="121" t="s">
        <v>30</v>
      </c>
      <c r="C246" s="121">
        <v>7</v>
      </c>
      <c r="D246" s="121" t="s">
        <v>24</v>
      </c>
      <c r="E246" s="121">
        <v>705</v>
      </c>
      <c r="F246" s="121">
        <v>89.27</v>
      </c>
      <c r="G246" s="121">
        <f>5.19+1.3+1.29</f>
        <v>7.78</v>
      </c>
      <c r="H246" s="121">
        <v>3.05</v>
      </c>
      <c r="I246" s="110">
        <v>8.4499999999999993</v>
      </c>
      <c r="J246" s="110">
        <f t="shared" si="17"/>
        <v>108.55</v>
      </c>
      <c r="K246" s="110">
        <f t="shared" si="19"/>
        <v>37.571961527122077</v>
      </c>
      <c r="L246" s="116">
        <f t="shared" si="18"/>
        <v>146.12196152712207</v>
      </c>
      <c r="M246" s="116">
        <f t="shared" si="20"/>
        <v>23.770759078040268</v>
      </c>
      <c r="N246" s="116">
        <v>1</v>
      </c>
      <c r="O246" s="116">
        <v>0</v>
      </c>
    </row>
    <row r="247" spans="1:15" ht="17" x14ac:dyDescent="0.2">
      <c r="A247" s="120">
        <v>41</v>
      </c>
      <c r="B247" s="121" t="s">
        <v>30</v>
      </c>
      <c r="C247" s="121">
        <v>7</v>
      </c>
      <c r="D247" s="121" t="s">
        <v>24</v>
      </c>
      <c r="E247" s="121">
        <v>706</v>
      </c>
      <c r="F247" s="121">
        <v>92.9</v>
      </c>
      <c r="G247" s="121">
        <f>6.08+1.76</f>
        <v>7.84</v>
      </c>
      <c r="H247" s="121">
        <v>4.22</v>
      </c>
      <c r="I247" s="110">
        <v>8.44</v>
      </c>
      <c r="J247" s="110">
        <f t="shared" si="17"/>
        <v>113.4</v>
      </c>
      <c r="K247" s="110">
        <f t="shared" si="19"/>
        <v>39.250671922391923</v>
      </c>
      <c r="L247" s="116">
        <f t="shared" si="18"/>
        <v>152.65067192239192</v>
      </c>
      <c r="M247" s="116">
        <f t="shared" si="20"/>
        <v>24.832833527865191</v>
      </c>
      <c r="N247" s="116">
        <v>1</v>
      </c>
      <c r="O247" s="116">
        <v>0</v>
      </c>
    </row>
    <row r="248" spans="1:15" ht="17" x14ac:dyDescent="0.2">
      <c r="A248" s="120">
        <v>42</v>
      </c>
      <c r="B248" s="121" t="s">
        <v>30</v>
      </c>
      <c r="C248" s="121">
        <v>8</v>
      </c>
      <c r="D248" s="121" t="s">
        <v>24</v>
      </c>
      <c r="E248" s="121">
        <v>801</v>
      </c>
      <c r="F248" s="121">
        <v>92.2</v>
      </c>
      <c r="G248" s="121">
        <f>5.78+1.74</f>
        <v>7.5200000000000005</v>
      </c>
      <c r="H248" s="121">
        <v>4.1399999999999997</v>
      </c>
      <c r="I248" s="110">
        <v>8.1999999999999993</v>
      </c>
      <c r="J248" s="110">
        <f t="shared" si="17"/>
        <v>112.06</v>
      </c>
      <c r="K248" s="110">
        <f t="shared" si="19"/>
        <v>38.786863277100878</v>
      </c>
      <c r="L248" s="116">
        <f t="shared" si="18"/>
        <v>150.84686327710088</v>
      </c>
      <c r="M248" s="116">
        <f t="shared" si="20"/>
        <v>24.539394401521811</v>
      </c>
      <c r="N248" s="116">
        <v>1</v>
      </c>
      <c r="O248" s="116">
        <v>0</v>
      </c>
    </row>
    <row r="249" spans="1:15" ht="17" x14ac:dyDescent="0.2">
      <c r="A249" s="120">
        <v>43</v>
      </c>
      <c r="B249" s="121" t="s">
        <v>30</v>
      </c>
      <c r="C249" s="121">
        <v>8</v>
      </c>
      <c r="D249" s="121" t="s">
        <v>24</v>
      </c>
      <c r="E249" s="121">
        <v>802</v>
      </c>
      <c r="F249" s="121">
        <v>87.84</v>
      </c>
      <c r="G249" s="121">
        <f>5.17+1.37+1.38</f>
        <v>7.92</v>
      </c>
      <c r="H249" s="121">
        <v>3.04</v>
      </c>
      <c r="I249" s="110">
        <v>8.5500000000000007</v>
      </c>
      <c r="J249" s="110">
        <f t="shared" si="17"/>
        <v>107.35000000000001</v>
      </c>
      <c r="K249" s="110">
        <f t="shared" si="19"/>
        <v>37.156610501488302</v>
      </c>
      <c r="L249" s="116">
        <f t="shared" si="18"/>
        <v>144.5066105014883</v>
      </c>
      <c r="M249" s="116">
        <f t="shared" si="20"/>
        <v>23.507977770867093</v>
      </c>
      <c r="N249" s="116">
        <v>1</v>
      </c>
      <c r="O249" s="116">
        <v>0</v>
      </c>
    </row>
    <row r="250" spans="1:15" ht="17" x14ac:dyDescent="0.2">
      <c r="A250" s="120">
        <v>44</v>
      </c>
      <c r="B250" s="121" t="s">
        <v>30</v>
      </c>
      <c r="C250" s="121">
        <v>8</v>
      </c>
      <c r="D250" s="121" t="s">
        <v>24</v>
      </c>
      <c r="E250" s="121">
        <v>803</v>
      </c>
      <c r="F250" s="121">
        <v>87.84</v>
      </c>
      <c r="G250" s="121">
        <f>5.17+1.38+1.37</f>
        <v>7.92</v>
      </c>
      <c r="H250" s="121">
        <v>3.04</v>
      </c>
      <c r="I250" s="110">
        <v>8.58</v>
      </c>
      <c r="J250" s="110">
        <f t="shared" si="17"/>
        <v>107.38000000000001</v>
      </c>
      <c r="K250" s="110">
        <f t="shared" si="19"/>
        <v>37.166994277129142</v>
      </c>
      <c r="L250" s="116">
        <f t="shared" si="18"/>
        <v>144.54699427712916</v>
      </c>
      <c r="M250" s="116">
        <f t="shared" si="20"/>
        <v>23.514547303546422</v>
      </c>
      <c r="N250" s="116">
        <v>1</v>
      </c>
      <c r="O250" s="116">
        <v>0</v>
      </c>
    </row>
    <row r="251" spans="1:15" ht="17" x14ac:dyDescent="0.2">
      <c r="A251" s="120">
        <v>45</v>
      </c>
      <c r="B251" s="121" t="s">
        <v>30</v>
      </c>
      <c r="C251" s="121">
        <v>8</v>
      </c>
      <c r="D251" s="121" t="s">
        <v>24</v>
      </c>
      <c r="E251" s="121">
        <v>804</v>
      </c>
      <c r="F251" s="121">
        <v>89.27</v>
      </c>
      <c r="G251" s="121">
        <f>5.19+1.3+1.29</f>
        <v>7.78</v>
      </c>
      <c r="H251" s="121">
        <v>3.05</v>
      </c>
      <c r="I251" s="110">
        <v>8.4600000000000009</v>
      </c>
      <c r="J251" s="110">
        <f t="shared" si="17"/>
        <v>108.56</v>
      </c>
      <c r="K251" s="110">
        <f t="shared" si="19"/>
        <v>37.575422785669019</v>
      </c>
      <c r="L251" s="116">
        <f t="shared" si="18"/>
        <v>146.13542278566902</v>
      </c>
      <c r="M251" s="116">
        <f t="shared" si="20"/>
        <v>23.772948922266711</v>
      </c>
      <c r="N251" s="116">
        <v>1</v>
      </c>
      <c r="O251" s="116">
        <v>0</v>
      </c>
    </row>
    <row r="252" spans="1:15" ht="17" x14ac:dyDescent="0.2">
      <c r="A252" s="120">
        <v>46</v>
      </c>
      <c r="B252" s="121" t="s">
        <v>30</v>
      </c>
      <c r="C252" s="121">
        <v>8</v>
      </c>
      <c r="D252" s="121" t="s">
        <v>24</v>
      </c>
      <c r="E252" s="121">
        <v>805</v>
      </c>
      <c r="F252" s="121">
        <v>89.27</v>
      </c>
      <c r="G252" s="121">
        <f>5.19+1.3+1.29</f>
        <v>7.78</v>
      </c>
      <c r="H252" s="121">
        <v>3.05</v>
      </c>
      <c r="I252" s="110">
        <v>8.4499999999999993</v>
      </c>
      <c r="J252" s="110">
        <f t="shared" si="17"/>
        <v>108.55</v>
      </c>
      <c r="K252" s="110">
        <f t="shared" si="19"/>
        <v>37.571961527122077</v>
      </c>
      <c r="L252" s="116">
        <f t="shared" si="18"/>
        <v>146.12196152712207</v>
      </c>
      <c r="M252" s="116">
        <f t="shared" si="20"/>
        <v>23.770759078040268</v>
      </c>
      <c r="N252" s="116">
        <v>1</v>
      </c>
      <c r="O252" s="116">
        <v>0</v>
      </c>
    </row>
    <row r="253" spans="1:15" ht="17" x14ac:dyDescent="0.2">
      <c r="A253" s="120">
        <v>47</v>
      </c>
      <c r="B253" s="121" t="s">
        <v>30</v>
      </c>
      <c r="C253" s="121">
        <v>8</v>
      </c>
      <c r="D253" s="121" t="s">
        <v>24</v>
      </c>
      <c r="E253" s="121">
        <v>806</v>
      </c>
      <c r="F253" s="121">
        <v>92.9</v>
      </c>
      <c r="G253" s="121">
        <f>6.08+1.76</f>
        <v>7.84</v>
      </c>
      <c r="H253" s="121">
        <v>4.22</v>
      </c>
      <c r="I253" s="110">
        <v>8.44</v>
      </c>
      <c r="J253" s="110">
        <f t="shared" si="17"/>
        <v>113.4</v>
      </c>
      <c r="K253" s="110">
        <f t="shared" si="19"/>
        <v>39.250671922391923</v>
      </c>
      <c r="L253" s="116">
        <f t="shared" si="18"/>
        <v>152.65067192239192</v>
      </c>
      <c r="M253" s="116">
        <f t="shared" si="20"/>
        <v>24.832833527865191</v>
      </c>
      <c r="N253" s="116">
        <v>1</v>
      </c>
      <c r="O253" s="116">
        <v>0</v>
      </c>
    </row>
    <row r="254" spans="1:15" ht="17" x14ac:dyDescent="0.2">
      <c r="A254" s="120">
        <v>48</v>
      </c>
      <c r="B254" s="121" t="s">
        <v>30</v>
      </c>
      <c r="C254" s="121">
        <v>9</v>
      </c>
      <c r="D254" s="121" t="s">
        <v>24</v>
      </c>
      <c r="E254" s="121">
        <v>901</v>
      </c>
      <c r="F254" s="121">
        <v>92.2</v>
      </c>
      <c r="G254" s="121">
        <f>5.78+1.74</f>
        <v>7.5200000000000005</v>
      </c>
      <c r="H254" s="121">
        <v>4.1399999999999997</v>
      </c>
      <c r="I254" s="110">
        <v>8.1999999999999993</v>
      </c>
      <c r="J254" s="110">
        <f t="shared" si="17"/>
        <v>112.06</v>
      </c>
      <c r="K254" s="110">
        <f t="shared" si="19"/>
        <v>38.786863277100878</v>
      </c>
      <c r="L254" s="116">
        <f t="shared" si="18"/>
        <v>150.84686327710088</v>
      </c>
      <c r="M254" s="116">
        <f t="shared" si="20"/>
        <v>24.539394401521811</v>
      </c>
      <c r="N254" s="116">
        <v>1</v>
      </c>
      <c r="O254" s="116">
        <v>0</v>
      </c>
    </row>
    <row r="255" spans="1:15" ht="17" x14ac:dyDescent="0.2">
      <c r="A255" s="120">
        <v>49</v>
      </c>
      <c r="B255" s="121" t="s">
        <v>30</v>
      </c>
      <c r="C255" s="121">
        <v>9</v>
      </c>
      <c r="D255" s="121" t="s">
        <v>24</v>
      </c>
      <c r="E255" s="121">
        <v>902</v>
      </c>
      <c r="F255" s="121">
        <v>87.84</v>
      </c>
      <c r="G255" s="121">
        <f>5.17+1.37+1.38</f>
        <v>7.92</v>
      </c>
      <c r="H255" s="121">
        <v>3.04</v>
      </c>
      <c r="I255" s="110">
        <v>8.5500000000000007</v>
      </c>
      <c r="J255" s="110">
        <f t="shared" si="17"/>
        <v>107.35000000000001</v>
      </c>
      <c r="K255" s="110">
        <f t="shared" si="19"/>
        <v>37.156610501488302</v>
      </c>
      <c r="L255" s="116">
        <f t="shared" si="18"/>
        <v>144.5066105014883</v>
      </c>
      <c r="M255" s="116">
        <f t="shared" si="20"/>
        <v>23.507977770867093</v>
      </c>
      <c r="N255" s="116">
        <v>1</v>
      </c>
      <c r="O255" s="116">
        <v>0</v>
      </c>
    </row>
    <row r="256" spans="1:15" ht="17" x14ac:dyDescent="0.2">
      <c r="A256" s="120">
        <v>50</v>
      </c>
      <c r="B256" s="121" t="s">
        <v>30</v>
      </c>
      <c r="C256" s="121">
        <v>9</v>
      </c>
      <c r="D256" s="121" t="s">
        <v>24</v>
      </c>
      <c r="E256" s="121">
        <v>903</v>
      </c>
      <c r="F256" s="121">
        <v>87.84</v>
      </c>
      <c r="G256" s="121">
        <f>5.17+1.38+1.37</f>
        <v>7.92</v>
      </c>
      <c r="H256" s="121">
        <v>3.04</v>
      </c>
      <c r="I256" s="110">
        <v>8.58</v>
      </c>
      <c r="J256" s="110">
        <f t="shared" si="17"/>
        <v>107.38000000000001</v>
      </c>
      <c r="K256" s="110">
        <f t="shared" si="19"/>
        <v>37.166994277129142</v>
      </c>
      <c r="L256" s="116">
        <f t="shared" si="18"/>
        <v>144.54699427712916</v>
      </c>
      <c r="M256" s="116">
        <f t="shared" si="20"/>
        <v>23.514547303546422</v>
      </c>
      <c r="N256" s="116">
        <v>1</v>
      </c>
      <c r="O256" s="116">
        <v>0</v>
      </c>
    </row>
    <row r="257" spans="1:15" ht="17" x14ac:dyDescent="0.2">
      <c r="A257" s="120">
        <v>51</v>
      </c>
      <c r="B257" s="121" t="s">
        <v>30</v>
      </c>
      <c r="C257" s="121">
        <v>9</v>
      </c>
      <c r="D257" s="121" t="s">
        <v>24</v>
      </c>
      <c r="E257" s="121">
        <v>904</v>
      </c>
      <c r="F257" s="121">
        <v>89.27</v>
      </c>
      <c r="G257" s="121">
        <f>5.19+1.3+1.29</f>
        <v>7.78</v>
      </c>
      <c r="H257" s="121">
        <v>3.05</v>
      </c>
      <c r="I257" s="110">
        <v>8.4600000000000009</v>
      </c>
      <c r="J257" s="110">
        <f t="shared" si="17"/>
        <v>108.56</v>
      </c>
      <c r="K257" s="110">
        <f t="shared" si="19"/>
        <v>37.575422785669019</v>
      </c>
      <c r="L257" s="116">
        <f t="shared" si="18"/>
        <v>146.13542278566902</v>
      </c>
      <c r="M257" s="116">
        <f t="shared" si="20"/>
        <v>23.772948922266711</v>
      </c>
      <c r="N257" s="116">
        <v>1</v>
      </c>
      <c r="O257" s="116">
        <v>0</v>
      </c>
    </row>
    <row r="258" spans="1:15" ht="17" x14ac:dyDescent="0.2">
      <c r="A258" s="120">
        <v>52</v>
      </c>
      <c r="B258" s="121" t="s">
        <v>30</v>
      </c>
      <c r="C258" s="121">
        <v>9</v>
      </c>
      <c r="D258" s="121" t="s">
        <v>24</v>
      </c>
      <c r="E258" s="121">
        <v>905</v>
      </c>
      <c r="F258" s="121">
        <v>89.27</v>
      </c>
      <c r="G258" s="121">
        <f>5.19+1.3+1.29</f>
        <v>7.78</v>
      </c>
      <c r="H258" s="121">
        <v>3.05</v>
      </c>
      <c r="I258" s="110">
        <v>8.4499999999999993</v>
      </c>
      <c r="J258" s="110">
        <f t="shared" si="17"/>
        <v>108.55</v>
      </c>
      <c r="K258" s="110">
        <f t="shared" si="19"/>
        <v>37.571961527122077</v>
      </c>
      <c r="L258" s="116">
        <f t="shared" si="18"/>
        <v>146.12196152712207</v>
      </c>
      <c r="M258" s="116">
        <f t="shared" si="20"/>
        <v>23.770759078040268</v>
      </c>
      <c r="N258" s="116">
        <v>1</v>
      </c>
      <c r="O258" s="116">
        <v>0</v>
      </c>
    </row>
    <row r="259" spans="1:15" ht="17" x14ac:dyDescent="0.2">
      <c r="A259" s="120">
        <v>53</v>
      </c>
      <c r="B259" s="121" t="s">
        <v>30</v>
      </c>
      <c r="C259" s="121">
        <v>9</v>
      </c>
      <c r="D259" s="121" t="s">
        <v>24</v>
      </c>
      <c r="E259" s="121">
        <v>906</v>
      </c>
      <c r="F259" s="121">
        <v>92.9</v>
      </c>
      <c r="G259" s="121">
        <f>6.08+1.76</f>
        <v>7.84</v>
      </c>
      <c r="H259" s="121">
        <v>4.22</v>
      </c>
      <c r="I259" s="110">
        <v>8.44</v>
      </c>
      <c r="J259" s="110">
        <f t="shared" si="17"/>
        <v>113.4</v>
      </c>
      <c r="K259" s="110">
        <f t="shared" si="19"/>
        <v>39.250671922391923</v>
      </c>
      <c r="L259" s="116">
        <f t="shared" si="18"/>
        <v>152.65067192239192</v>
      </c>
      <c r="M259" s="116">
        <f t="shared" si="20"/>
        <v>24.832833527865191</v>
      </c>
      <c r="N259" s="116">
        <v>1</v>
      </c>
      <c r="O259" s="116">
        <v>0</v>
      </c>
    </row>
    <row r="260" spans="1:15" ht="17" x14ac:dyDescent="0.2">
      <c r="A260" s="120">
        <v>54</v>
      </c>
      <c r="B260" s="121" t="s">
        <v>30</v>
      </c>
      <c r="C260" s="121">
        <v>10</v>
      </c>
      <c r="D260" s="121" t="s">
        <v>24</v>
      </c>
      <c r="E260" s="121">
        <v>1001</v>
      </c>
      <c r="F260" s="121">
        <v>92.2</v>
      </c>
      <c r="G260" s="121">
        <f>5.78+1.74</f>
        <v>7.5200000000000005</v>
      </c>
      <c r="H260" s="121">
        <v>4.1399999999999997</v>
      </c>
      <c r="I260" s="110">
        <v>8.1999999999999993</v>
      </c>
      <c r="J260" s="110">
        <f t="shared" si="17"/>
        <v>112.06</v>
      </c>
      <c r="K260" s="110">
        <f t="shared" si="19"/>
        <v>38.786863277100878</v>
      </c>
      <c r="L260" s="116">
        <f t="shared" si="18"/>
        <v>150.84686327710088</v>
      </c>
      <c r="M260" s="116">
        <f t="shared" si="20"/>
        <v>24.539394401521811</v>
      </c>
      <c r="N260" s="116">
        <v>1</v>
      </c>
      <c r="O260" s="116">
        <v>0</v>
      </c>
    </row>
    <row r="261" spans="1:15" ht="17" x14ac:dyDescent="0.2">
      <c r="A261" s="120">
        <v>55</v>
      </c>
      <c r="B261" s="121" t="s">
        <v>30</v>
      </c>
      <c r="C261" s="121">
        <v>10</v>
      </c>
      <c r="D261" s="121" t="s">
        <v>24</v>
      </c>
      <c r="E261" s="121">
        <v>1002</v>
      </c>
      <c r="F261" s="121">
        <v>87.84</v>
      </c>
      <c r="G261" s="121">
        <f>5.17+1.37+1.38</f>
        <v>7.92</v>
      </c>
      <c r="H261" s="121">
        <v>3.04</v>
      </c>
      <c r="I261" s="110">
        <v>8.5500000000000007</v>
      </c>
      <c r="J261" s="110">
        <f t="shared" si="17"/>
        <v>107.35000000000001</v>
      </c>
      <c r="K261" s="110">
        <f t="shared" si="19"/>
        <v>37.156610501488302</v>
      </c>
      <c r="L261" s="116">
        <f t="shared" si="18"/>
        <v>144.5066105014883</v>
      </c>
      <c r="M261" s="116">
        <f t="shared" si="20"/>
        <v>23.507977770867093</v>
      </c>
      <c r="N261" s="116">
        <v>1</v>
      </c>
      <c r="O261" s="116">
        <v>0</v>
      </c>
    </row>
    <row r="262" spans="1:15" ht="17" x14ac:dyDescent="0.2">
      <c r="A262" s="120">
        <v>56</v>
      </c>
      <c r="B262" s="121" t="s">
        <v>30</v>
      </c>
      <c r="C262" s="121">
        <v>10</v>
      </c>
      <c r="D262" s="121" t="s">
        <v>24</v>
      </c>
      <c r="E262" s="121">
        <v>1003</v>
      </c>
      <c r="F262" s="121">
        <v>87.84</v>
      </c>
      <c r="G262" s="121">
        <f>5.17+1.38+1.37</f>
        <v>7.92</v>
      </c>
      <c r="H262" s="121">
        <v>3.04</v>
      </c>
      <c r="I262" s="110">
        <v>8.58</v>
      </c>
      <c r="J262" s="110">
        <f t="shared" si="17"/>
        <v>107.38000000000001</v>
      </c>
      <c r="K262" s="110">
        <f t="shared" si="19"/>
        <v>37.166994277129142</v>
      </c>
      <c r="L262" s="116">
        <f t="shared" si="18"/>
        <v>144.54699427712916</v>
      </c>
      <c r="M262" s="116">
        <f t="shared" si="20"/>
        <v>23.514547303546422</v>
      </c>
      <c r="N262" s="116">
        <v>1</v>
      </c>
      <c r="O262" s="116">
        <v>0</v>
      </c>
    </row>
    <row r="263" spans="1:15" ht="17" x14ac:dyDescent="0.2">
      <c r="A263" s="120">
        <v>57</v>
      </c>
      <c r="B263" s="121" t="s">
        <v>30</v>
      </c>
      <c r="C263" s="121">
        <v>10</v>
      </c>
      <c r="D263" s="121" t="s">
        <v>24</v>
      </c>
      <c r="E263" s="121">
        <v>1004</v>
      </c>
      <c r="F263" s="121">
        <v>89.27</v>
      </c>
      <c r="G263" s="121">
        <f>5.19+1.3+1.29</f>
        <v>7.78</v>
      </c>
      <c r="H263" s="121">
        <v>3.05</v>
      </c>
      <c r="I263" s="110">
        <v>8.4600000000000009</v>
      </c>
      <c r="J263" s="110">
        <f t="shared" si="17"/>
        <v>108.56</v>
      </c>
      <c r="K263" s="110">
        <f t="shared" si="19"/>
        <v>37.575422785669019</v>
      </c>
      <c r="L263" s="116">
        <f t="shared" si="18"/>
        <v>146.13542278566902</v>
      </c>
      <c r="M263" s="116">
        <f t="shared" si="20"/>
        <v>23.772948922266711</v>
      </c>
      <c r="N263" s="116">
        <v>1</v>
      </c>
      <c r="O263" s="116">
        <v>0</v>
      </c>
    </row>
    <row r="264" spans="1:15" ht="17" x14ac:dyDescent="0.2">
      <c r="A264" s="120">
        <v>58</v>
      </c>
      <c r="B264" s="121" t="s">
        <v>30</v>
      </c>
      <c r="C264" s="121">
        <v>10</v>
      </c>
      <c r="D264" s="121" t="s">
        <v>24</v>
      </c>
      <c r="E264" s="121">
        <v>1005</v>
      </c>
      <c r="F264" s="121">
        <v>89.27</v>
      </c>
      <c r="G264" s="121">
        <f>5.19+1.3+1.29</f>
        <v>7.78</v>
      </c>
      <c r="H264" s="121">
        <v>3.05</v>
      </c>
      <c r="I264" s="110">
        <v>8.4499999999999993</v>
      </c>
      <c r="J264" s="110">
        <f t="shared" si="17"/>
        <v>108.55</v>
      </c>
      <c r="K264" s="110">
        <f t="shared" si="19"/>
        <v>37.571961527122077</v>
      </c>
      <c r="L264" s="116">
        <f t="shared" si="18"/>
        <v>146.12196152712207</v>
      </c>
      <c r="M264" s="116">
        <f t="shared" si="20"/>
        <v>23.770759078040268</v>
      </c>
      <c r="N264" s="116">
        <v>1</v>
      </c>
      <c r="O264" s="116">
        <v>0</v>
      </c>
    </row>
    <row r="265" spans="1:15" ht="17" x14ac:dyDescent="0.2">
      <c r="A265" s="120">
        <v>59</v>
      </c>
      <c r="B265" s="121" t="s">
        <v>30</v>
      </c>
      <c r="C265" s="121">
        <v>10</v>
      </c>
      <c r="D265" s="121" t="s">
        <v>24</v>
      </c>
      <c r="E265" s="121">
        <v>1006</v>
      </c>
      <c r="F265" s="121">
        <v>92.9</v>
      </c>
      <c r="G265" s="121">
        <f>6.08+1.76</f>
        <v>7.84</v>
      </c>
      <c r="H265" s="121">
        <v>4.22</v>
      </c>
      <c r="I265" s="110">
        <v>8.44</v>
      </c>
      <c r="J265" s="110">
        <f t="shared" si="17"/>
        <v>113.4</v>
      </c>
      <c r="K265" s="110">
        <f t="shared" si="19"/>
        <v>39.250671922391923</v>
      </c>
      <c r="L265" s="116">
        <f t="shared" si="18"/>
        <v>152.65067192239192</v>
      </c>
      <c r="M265" s="116">
        <f t="shared" si="20"/>
        <v>24.832833527865191</v>
      </c>
      <c r="N265" s="116">
        <v>1</v>
      </c>
      <c r="O265" s="116">
        <v>0</v>
      </c>
    </row>
    <row r="266" spans="1:15" ht="17" x14ac:dyDescent="0.2">
      <c r="A266" s="120">
        <v>60</v>
      </c>
      <c r="B266" s="121" t="s">
        <v>30</v>
      </c>
      <c r="C266" s="121">
        <v>11</v>
      </c>
      <c r="D266" s="121" t="s">
        <v>24</v>
      </c>
      <c r="E266" s="121">
        <v>1101</v>
      </c>
      <c r="F266" s="121">
        <v>92.2</v>
      </c>
      <c r="G266" s="121">
        <f>5.78+1.74</f>
        <v>7.5200000000000005</v>
      </c>
      <c r="H266" s="121">
        <v>4.1399999999999997</v>
      </c>
      <c r="I266" s="110">
        <v>8.1999999999999993</v>
      </c>
      <c r="J266" s="110">
        <f t="shared" si="17"/>
        <v>112.06</v>
      </c>
      <c r="K266" s="110">
        <f t="shared" si="19"/>
        <v>38.786863277100878</v>
      </c>
      <c r="L266" s="116">
        <f t="shared" si="18"/>
        <v>150.84686327710088</v>
      </c>
      <c r="M266" s="116">
        <f t="shared" si="20"/>
        <v>24.539394401521811</v>
      </c>
      <c r="N266" s="116">
        <v>1</v>
      </c>
      <c r="O266" s="116">
        <v>0</v>
      </c>
    </row>
    <row r="267" spans="1:15" ht="17" x14ac:dyDescent="0.2">
      <c r="A267" s="120">
        <v>61</v>
      </c>
      <c r="B267" s="121" t="s">
        <v>30</v>
      </c>
      <c r="C267" s="121">
        <v>11</v>
      </c>
      <c r="D267" s="121" t="s">
        <v>24</v>
      </c>
      <c r="E267" s="121">
        <v>1102</v>
      </c>
      <c r="F267" s="121">
        <v>87.84</v>
      </c>
      <c r="G267" s="121">
        <f>5.17+1.37+1.38</f>
        <v>7.92</v>
      </c>
      <c r="H267" s="121">
        <v>3.04</v>
      </c>
      <c r="I267" s="110">
        <v>8.5500000000000007</v>
      </c>
      <c r="J267" s="110">
        <f t="shared" si="17"/>
        <v>107.35000000000001</v>
      </c>
      <c r="K267" s="110">
        <f t="shared" si="19"/>
        <v>37.156610501488302</v>
      </c>
      <c r="L267" s="116">
        <f t="shared" si="18"/>
        <v>144.5066105014883</v>
      </c>
      <c r="M267" s="116">
        <f t="shared" si="20"/>
        <v>23.507977770867093</v>
      </c>
      <c r="N267" s="116">
        <v>1</v>
      </c>
      <c r="O267" s="116">
        <v>0</v>
      </c>
    </row>
    <row r="268" spans="1:15" ht="17" x14ac:dyDescent="0.2">
      <c r="A268" s="120">
        <v>62</v>
      </c>
      <c r="B268" s="121" t="s">
        <v>30</v>
      </c>
      <c r="C268" s="121">
        <v>11</v>
      </c>
      <c r="D268" s="121" t="s">
        <v>24</v>
      </c>
      <c r="E268" s="121">
        <v>1103</v>
      </c>
      <c r="F268" s="121">
        <v>87.84</v>
      </c>
      <c r="G268" s="121">
        <f>5.17+1.38+1.37</f>
        <v>7.92</v>
      </c>
      <c r="H268" s="121">
        <v>3.04</v>
      </c>
      <c r="I268" s="110">
        <v>8.58</v>
      </c>
      <c r="J268" s="110">
        <f t="shared" si="17"/>
        <v>107.38000000000001</v>
      </c>
      <c r="K268" s="110">
        <f t="shared" si="19"/>
        <v>37.166994277129142</v>
      </c>
      <c r="L268" s="116">
        <f t="shared" si="18"/>
        <v>144.54699427712916</v>
      </c>
      <c r="M268" s="116">
        <f t="shared" si="20"/>
        <v>23.514547303546422</v>
      </c>
      <c r="N268" s="116">
        <v>1</v>
      </c>
      <c r="O268" s="116">
        <v>0</v>
      </c>
    </row>
    <row r="269" spans="1:15" ht="17" x14ac:dyDescent="0.2">
      <c r="A269" s="120">
        <v>63</v>
      </c>
      <c r="B269" s="121" t="s">
        <v>30</v>
      </c>
      <c r="C269" s="121">
        <v>11</v>
      </c>
      <c r="D269" s="121" t="s">
        <v>24</v>
      </c>
      <c r="E269" s="121">
        <v>1104</v>
      </c>
      <c r="F269" s="121">
        <v>89.27</v>
      </c>
      <c r="G269" s="121">
        <f>5.19+1.3+1.29</f>
        <v>7.78</v>
      </c>
      <c r="H269" s="121">
        <v>3.05</v>
      </c>
      <c r="I269" s="110">
        <v>8.4600000000000009</v>
      </c>
      <c r="J269" s="110">
        <f t="shared" si="17"/>
        <v>108.56</v>
      </c>
      <c r="K269" s="110">
        <f t="shared" si="19"/>
        <v>37.575422785669019</v>
      </c>
      <c r="L269" s="116">
        <f t="shared" si="18"/>
        <v>146.13542278566902</v>
      </c>
      <c r="M269" s="116">
        <f t="shared" si="20"/>
        <v>23.772948922266711</v>
      </c>
      <c r="N269" s="116">
        <v>1</v>
      </c>
      <c r="O269" s="116">
        <v>0</v>
      </c>
    </row>
    <row r="270" spans="1:15" ht="17" x14ac:dyDescent="0.2">
      <c r="A270" s="120">
        <v>64</v>
      </c>
      <c r="B270" s="121" t="s">
        <v>30</v>
      </c>
      <c r="C270" s="121">
        <v>11</v>
      </c>
      <c r="D270" s="121" t="s">
        <v>24</v>
      </c>
      <c r="E270" s="121">
        <v>1105</v>
      </c>
      <c r="F270" s="121">
        <v>89.27</v>
      </c>
      <c r="G270" s="121">
        <f>5.19+1.3+1.29</f>
        <v>7.78</v>
      </c>
      <c r="H270" s="121">
        <v>3.05</v>
      </c>
      <c r="I270" s="110">
        <v>8.4499999999999993</v>
      </c>
      <c r="J270" s="110">
        <f t="shared" si="17"/>
        <v>108.55</v>
      </c>
      <c r="K270" s="110">
        <f t="shared" si="19"/>
        <v>37.571961527122077</v>
      </c>
      <c r="L270" s="116">
        <f t="shared" si="18"/>
        <v>146.12196152712207</v>
      </c>
      <c r="M270" s="116">
        <f t="shared" si="20"/>
        <v>23.770759078040268</v>
      </c>
      <c r="N270" s="116">
        <v>1</v>
      </c>
      <c r="O270" s="116">
        <v>0</v>
      </c>
    </row>
    <row r="271" spans="1:15" ht="17" x14ac:dyDescent="0.2">
      <c r="A271" s="120">
        <v>65</v>
      </c>
      <c r="B271" s="121" t="s">
        <v>30</v>
      </c>
      <c r="C271" s="121">
        <v>11</v>
      </c>
      <c r="D271" s="121" t="s">
        <v>24</v>
      </c>
      <c r="E271" s="121">
        <v>1106</v>
      </c>
      <c r="F271" s="121">
        <v>92.9</v>
      </c>
      <c r="G271" s="121">
        <f>6.08+1.76</f>
        <v>7.84</v>
      </c>
      <c r="H271" s="121">
        <v>4.22</v>
      </c>
      <c r="I271" s="110">
        <v>8.44</v>
      </c>
      <c r="J271" s="110">
        <f t="shared" ref="J271:J319" si="21">F271+G271+H271+I271</f>
        <v>113.4</v>
      </c>
      <c r="K271" s="110">
        <f t="shared" ref="K271:K319" si="22">J271/J$320*4285.09</f>
        <v>39.250671922391923</v>
      </c>
      <c r="L271" s="116">
        <f t="shared" ref="L271:L319" si="23">J271+K271</f>
        <v>152.65067192239192</v>
      </c>
      <c r="M271" s="116">
        <f t="shared" ref="M271:M319" si="24">J271/J$320*2711.06</f>
        <v>24.832833527865191</v>
      </c>
      <c r="N271" s="116">
        <v>1</v>
      </c>
      <c r="O271" s="116">
        <v>0</v>
      </c>
    </row>
    <row r="272" spans="1:15" ht="17" x14ac:dyDescent="0.2">
      <c r="A272" s="120">
        <v>66</v>
      </c>
      <c r="B272" s="121" t="s">
        <v>30</v>
      </c>
      <c r="C272" s="121">
        <v>12</v>
      </c>
      <c r="D272" s="121" t="s">
        <v>24</v>
      </c>
      <c r="E272" s="121">
        <v>1201</v>
      </c>
      <c r="F272" s="121">
        <v>92.2</v>
      </c>
      <c r="G272" s="121">
        <f>5.78+1.74</f>
        <v>7.5200000000000005</v>
      </c>
      <c r="H272" s="121">
        <v>4.1399999999999997</v>
      </c>
      <c r="I272" s="110">
        <v>8.1999999999999993</v>
      </c>
      <c r="J272" s="110">
        <f t="shared" si="21"/>
        <v>112.06</v>
      </c>
      <c r="K272" s="110">
        <f t="shared" si="22"/>
        <v>38.786863277100878</v>
      </c>
      <c r="L272" s="116">
        <f t="shared" si="23"/>
        <v>150.84686327710088</v>
      </c>
      <c r="M272" s="116">
        <f t="shared" si="24"/>
        <v>24.539394401521811</v>
      </c>
      <c r="N272" s="116">
        <v>1</v>
      </c>
      <c r="O272" s="116">
        <v>0</v>
      </c>
    </row>
    <row r="273" spans="1:15" ht="17" x14ac:dyDescent="0.2">
      <c r="A273" s="120">
        <v>67</v>
      </c>
      <c r="B273" s="121" t="s">
        <v>30</v>
      </c>
      <c r="C273" s="121">
        <v>12</v>
      </c>
      <c r="D273" s="121" t="s">
        <v>24</v>
      </c>
      <c r="E273" s="121">
        <v>1202</v>
      </c>
      <c r="F273" s="121">
        <v>87.84</v>
      </c>
      <c r="G273" s="121">
        <f>5.17+1.37+1.38</f>
        <v>7.92</v>
      </c>
      <c r="H273" s="121">
        <v>3.04</v>
      </c>
      <c r="I273" s="110">
        <v>8.5500000000000007</v>
      </c>
      <c r="J273" s="110">
        <f t="shared" si="21"/>
        <v>107.35000000000001</v>
      </c>
      <c r="K273" s="110">
        <f t="shared" si="22"/>
        <v>37.156610501488302</v>
      </c>
      <c r="L273" s="116">
        <f t="shared" si="23"/>
        <v>144.5066105014883</v>
      </c>
      <c r="M273" s="116">
        <f t="shared" si="24"/>
        <v>23.507977770867093</v>
      </c>
      <c r="N273" s="116">
        <v>1</v>
      </c>
      <c r="O273" s="116">
        <v>0</v>
      </c>
    </row>
    <row r="274" spans="1:15" ht="17" x14ac:dyDescent="0.2">
      <c r="A274" s="120">
        <v>68</v>
      </c>
      <c r="B274" s="121" t="s">
        <v>30</v>
      </c>
      <c r="C274" s="121">
        <v>12</v>
      </c>
      <c r="D274" s="121" t="s">
        <v>24</v>
      </c>
      <c r="E274" s="121">
        <v>1203</v>
      </c>
      <c r="F274" s="121">
        <v>87.84</v>
      </c>
      <c r="G274" s="121">
        <f>5.17+1.38+1.37</f>
        <v>7.92</v>
      </c>
      <c r="H274" s="121">
        <v>3.04</v>
      </c>
      <c r="I274" s="110">
        <v>8.58</v>
      </c>
      <c r="J274" s="110">
        <f t="shared" si="21"/>
        <v>107.38000000000001</v>
      </c>
      <c r="K274" s="110">
        <f t="shared" si="22"/>
        <v>37.166994277129142</v>
      </c>
      <c r="L274" s="116">
        <f t="shared" si="23"/>
        <v>144.54699427712916</v>
      </c>
      <c r="M274" s="116">
        <f t="shared" si="24"/>
        <v>23.514547303546422</v>
      </c>
      <c r="N274" s="116">
        <v>1</v>
      </c>
      <c r="O274" s="116">
        <v>0</v>
      </c>
    </row>
    <row r="275" spans="1:15" ht="17" x14ac:dyDescent="0.2">
      <c r="A275" s="120">
        <v>69</v>
      </c>
      <c r="B275" s="121" t="s">
        <v>30</v>
      </c>
      <c r="C275" s="121">
        <v>12</v>
      </c>
      <c r="D275" s="121" t="s">
        <v>24</v>
      </c>
      <c r="E275" s="121">
        <v>1204</v>
      </c>
      <c r="F275" s="121">
        <v>89.27</v>
      </c>
      <c r="G275" s="121">
        <f>5.19+1.3+1.29</f>
        <v>7.78</v>
      </c>
      <c r="H275" s="121">
        <v>3.05</v>
      </c>
      <c r="I275" s="110">
        <v>8.4600000000000009</v>
      </c>
      <c r="J275" s="110">
        <f t="shared" si="21"/>
        <v>108.56</v>
      </c>
      <c r="K275" s="110">
        <f t="shared" si="22"/>
        <v>37.575422785669019</v>
      </c>
      <c r="L275" s="116">
        <f t="shared" si="23"/>
        <v>146.13542278566902</v>
      </c>
      <c r="M275" s="116">
        <f t="shared" si="24"/>
        <v>23.772948922266711</v>
      </c>
      <c r="N275" s="116">
        <v>1</v>
      </c>
      <c r="O275" s="116">
        <v>0</v>
      </c>
    </row>
    <row r="276" spans="1:15" ht="17" x14ac:dyDescent="0.2">
      <c r="A276" s="120">
        <v>70</v>
      </c>
      <c r="B276" s="121" t="s">
        <v>30</v>
      </c>
      <c r="C276" s="121">
        <v>12</v>
      </c>
      <c r="D276" s="121" t="s">
        <v>24</v>
      </c>
      <c r="E276" s="121">
        <v>1205</v>
      </c>
      <c r="F276" s="121">
        <v>89.27</v>
      </c>
      <c r="G276" s="121">
        <f>5.19+1.3+1.29</f>
        <v>7.78</v>
      </c>
      <c r="H276" s="121">
        <v>3.05</v>
      </c>
      <c r="I276" s="110">
        <v>8.4499999999999993</v>
      </c>
      <c r="J276" s="110">
        <f t="shared" si="21"/>
        <v>108.55</v>
      </c>
      <c r="K276" s="110">
        <f t="shared" si="22"/>
        <v>37.571961527122077</v>
      </c>
      <c r="L276" s="116">
        <f t="shared" si="23"/>
        <v>146.12196152712207</v>
      </c>
      <c r="M276" s="116">
        <f t="shared" si="24"/>
        <v>23.770759078040268</v>
      </c>
      <c r="N276" s="116">
        <v>1</v>
      </c>
      <c r="O276" s="116">
        <v>0</v>
      </c>
    </row>
    <row r="277" spans="1:15" ht="17" x14ac:dyDescent="0.2">
      <c r="A277" s="120">
        <v>71</v>
      </c>
      <c r="B277" s="121" t="s">
        <v>30</v>
      </c>
      <c r="C277" s="121">
        <v>12</v>
      </c>
      <c r="D277" s="121" t="s">
        <v>24</v>
      </c>
      <c r="E277" s="121">
        <v>1206</v>
      </c>
      <c r="F277" s="121">
        <v>92.9</v>
      </c>
      <c r="G277" s="121">
        <f>6.08+1.76</f>
        <v>7.84</v>
      </c>
      <c r="H277" s="121">
        <v>4.22</v>
      </c>
      <c r="I277" s="110">
        <v>8.44</v>
      </c>
      <c r="J277" s="110">
        <f t="shared" si="21"/>
        <v>113.4</v>
      </c>
      <c r="K277" s="110">
        <f t="shared" si="22"/>
        <v>39.250671922391923</v>
      </c>
      <c r="L277" s="116">
        <f t="shared" si="23"/>
        <v>152.65067192239192</v>
      </c>
      <c r="M277" s="116">
        <f t="shared" si="24"/>
        <v>24.832833527865191</v>
      </c>
      <c r="N277" s="116">
        <v>1</v>
      </c>
      <c r="O277" s="116">
        <v>0</v>
      </c>
    </row>
    <row r="278" spans="1:15" ht="17" x14ac:dyDescent="0.2">
      <c r="A278" s="120">
        <v>72</v>
      </c>
      <c r="B278" s="121" t="s">
        <v>30</v>
      </c>
      <c r="C278" s="121">
        <v>13</v>
      </c>
      <c r="D278" s="121" t="s">
        <v>24</v>
      </c>
      <c r="E278" s="121">
        <v>1301</v>
      </c>
      <c r="F278" s="121">
        <v>92.2</v>
      </c>
      <c r="G278" s="121">
        <f>5.78+1.74</f>
        <v>7.5200000000000005</v>
      </c>
      <c r="H278" s="121">
        <v>4.1399999999999997</v>
      </c>
      <c r="I278" s="110">
        <v>8.1999999999999993</v>
      </c>
      <c r="J278" s="110">
        <f t="shared" si="21"/>
        <v>112.06</v>
      </c>
      <c r="K278" s="110">
        <f t="shared" si="22"/>
        <v>38.786863277100878</v>
      </c>
      <c r="L278" s="116">
        <f t="shared" si="23"/>
        <v>150.84686327710088</v>
      </c>
      <c r="M278" s="116">
        <f t="shared" si="24"/>
        <v>24.539394401521811</v>
      </c>
      <c r="N278" s="116">
        <v>1</v>
      </c>
      <c r="O278" s="116">
        <v>0</v>
      </c>
    </row>
    <row r="279" spans="1:15" ht="17" x14ac:dyDescent="0.2">
      <c r="A279" s="120">
        <v>73</v>
      </c>
      <c r="B279" s="121" t="s">
        <v>30</v>
      </c>
      <c r="C279" s="121">
        <v>13</v>
      </c>
      <c r="D279" s="121" t="s">
        <v>24</v>
      </c>
      <c r="E279" s="121">
        <v>1302</v>
      </c>
      <c r="F279" s="121">
        <v>87.84</v>
      </c>
      <c r="G279" s="121">
        <f>5.17+1.37+1.38</f>
        <v>7.92</v>
      </c>
      <c r="H279" s="121">
        <v>3.04</v>
      </c>
      <c r="I279" s="110">
        <v>8.5500000000000007</v>
      </c>
      <c r="J279" s="110">
        <f t="shared" si="21"/>
        <v>107.35000000000001</v>
      </c>
      <c r="K279" s="110">
        <f t="shared" si="22"/>
        <v>37.156610501488302</v>
      </c>
      <c r="L279" s="116">
        <f t="shared" si="23"/>
        <v>144.5066105014883</v>
      </c>
      <c r="M279" s="116">
        <f t="shared" si="24"/>
        <v>23.507977770867093</v>
      </c>
      <c r="N279" s="116">
        <v>1</v>
      </c>
      <c r="O279" s="116">
        <v>0</v>
      </c>
    </row>
    <row r="280" spans="1:15" ht="17" x14ac:dyDescent="0.2">
      <c r="A280" s="120">
        <v>74</v>
      </c>
      <c r="B280" s="121" t="s">
        <v>30</v>
      </c>
      <c r="C280" s="121">
        <v>13</v>
      </c>
      <c r="D280" s="121" t="s">
        <v>24</v>
      </c>
      <c r="E280" s="121">
        <v>1303</v>
      </c>
      <c r="F280" s="121">
        <v>87.84</v>
      </c>
      <c r="G280" s="121">
        <f>5.17+1.38+1.37</f>
        <v>7.92</v>
      </c>
      <c r="H280" s="121">
        <v>3.04</v>
      </c>
      <c r="I280" s="110">
        <v>8.58</v>
      </c>
      <c r="J280" s="110">
        <f t="shared" si="21"/>
        <v>107.38000000000001</v>
      </c>
      <c r="K280" s="110">
        <f t="shared" si="22"/>
        <v>37.166994277129142</v>
      </c>
      <c r="L280" s="116">
        <f t="shared" si="23"/>
        <v>144.54699427712916</v>
      </c>
      <c r="M280" s="116">
        <f t="shared" si="24"/>
        <v>23.514547303546422</v>
      </c>
      <c r="N280" s="116">
        <v>1</v>
      </c>
      <c r="O280" s="116">
        <v>0</v>
      </c>
    </row>
    <row r="281" spans="1:15" ht="17" x14ac:dyDescent="0.2">
      <c r="A281" s="120">
        <v>75</v>
      </c>
      <c r="B281" s="121" t="s">
        <v>30</v>
      </c>
      <c r="C281" s="121">
        <v>13</v>
      </c>
      <c r="D281" s="121" t="s">
        <v>24</v>
      </c>
      <c r="E281" s="121">
        <v>1304</v>
      </c>
      <c r="F281" s="121">
        <v>89.27</v>
      </c>
      <c r="G281" s="121">
        <f>5.19+1.3+1.29</f>
        <v>7.78</v>
      </c>
      <c r="H281" s="121">
        <v>3.05</v>
      </c>
      <c r="I281" s="110">
        <v>8.4600000000000009</v>
      </c>
      <c r="J281" s="110">
        <f t="shared" si="21"/>
        <v>108.56</v>
      </c>
      <c r="K281" s="110">
        <f t="shared" si="22"/>
        <v>37.575422785669019</v>
      </c>
      <c r="L281" s="116">
        <f t="shared" si="23"/>
        <v>146.13542278566902</v>
      </c>
      <c r="M281" s="116">
        <f t="shared" si="24"/>
        <v>23.772948922266711</v>
      </c>
      <c r="N281" s="116">
        <v>1</v>
      </c>
      <c r="O281" s="116">
        <v>0</v>
      </c>
    </row>
    <row r="282" spans="1:15" ht="17" x14ac:dyDescent="0.2">
      <c r="A282" s="120">
        <v>76</v>
      </c>
      <c r="B282" s="121" t="s">
        <v>30</v>
      </c>
      <c r="C282" s="121">
        <v>13</v>
      </c>
      <c r="D282" s="121" t="s">
        <v>24</v>
      </c>
      <c r="E282" s="121">
        <v>1305</v>
      </c>
      <c r="F282" s="121">
        <v>89.27</v>
      </c>
      <c r="G282" s="121">
        <f>5.19+1.3+1.29</f>
        <v>7.78</v>
      </c>
      <c r="H282" s="121">
        <v>3.05</v>
      </c>
      <c r="I282" s="110">
        <v>8.4499999999999993</v>
      </c>
      <c r="J282" s="110">
        <f t="shared" si="21"/>
        <v>108.55</v>
      </c>
      <c r="K282" s="110">
        <f t="shared" si="22"/>
        <v>37.571961527122077</v>
      </c>
      <c r="L282" s="116">
        <f t="shared" si="23"/>
        <v>146.12196152712207</v>
      </c>
      <c r="M282" s="116">
        <f t="shared" si="24"/>
        <v>23.770759078040268</v>
      </c>
      <c r="N282" s="116">
        <v>1</v>
      </c>
      <c r="O282" s="116">
        <v>0</v>
      </c>
    </row>
    <row r="283" spans="1:15" ht="17" x14ac:dyDescent="0.2">
      <c r="A283" s="120">
        <v>77</v>
      </c>
      <c r="B283" s="121" t="s">
        <v>30</v>
      </c>
      <c r="C283" s="121">
        <v>13</v>
      </c>
      <c r="D283" s="121" t="s">
        <v>24</v>
      </c>
      <c r="E283" s="121">
        <v>1306</v>
      </c>
      <c r="F283" s="121">
        <v>92.9</v>
      </c>
      <c r="G283" s="121">
        <f>6.08+1.76</f>
        <v>7.84</v>
      </c>
      <c r="H283" s="121">
        <v>4.22</v>
      </c>
      <c r="I283" s="110">
        <v>8.44</v>
      </c>
      <c r="J283" s="110">
        <f t="shared" si="21"/>
        <v>113.4</v>
      </c>
      <c r="K283" s="110">
        <f t="shared" si="22"/>
        <v>39.250671922391923</v>
      </c>
      <c r="L283" s="116">
        <f t="shared" si="23"/>
        <v>152.65067192239192</v>
      </c>
      <c r="M283" s="116">
        <f t="shared" si="24"/>
        <v>24.832833527865191</v>
      </c>
      <c r="N283" s="116">
        <v>1</v>
      </c>
      <c r="O283" s="116">
        <v>0</v>
      </c>
    </row>
    <row r="284" spans="1:15" ht="17" x14ac:dyDescent="0.2">
      <c r="A284" s="120">
        <v>78</v>
      </c>
      <c r="B284" s="121" t="s">
        <v>30</v>
      </c>
      <c r="C284" s="121">
        <v>14</v>
      </c>
      <c r="D284" s="121" t="s">
        <v>24</v>
      </c>
      <c r="E284" s="121">
        <v>1401</v>
      </c>
      <c r="F284" s="121">
        <v>92.2</v>
      </c>
      <c r="G284" s="121">
        <f>5.78+1.74</f>
        <v>7.5200000000000005</v>
      </c>
      <c r="H284" s="121">
        <v>4.1399999999999997</v>
      </c>
      <c r="I284" s="110">
        <v>8.1999999999999993</v>
      </c>
      <c r="J284" s="110">
        <f t="shared" si="21"/>
        <v>112.06</v>
      </c>
      <c r="K284" s="110">
        <f t="shared" si="22"/>
        <v>38.786863277100878</v>
      </c>
      <c r="L284" s="116">
        <f t="shared" si="23"/>
        <v>150.84686327710088</v>
      </c>
      <c r="M284" s="116">
        <f t="shared" si="24"/>
        <v>24.539394401521811</v>
      </c>
      <c r="N284" s="116">
        <v>1</v>
      </c>
      <c r="O284" s="116">
        <v>0</v>
      </c>
    </row>
    <row r="285" spans="1:15" ht="17" x14ac:dyDescent="0.2">
      <c r="A285" s="120">
        <v>79</v>
      </c>
      <c r="B285" s="121" t="s">
        <v>30</v>
      </c>
      <c r="C285" s="121">
        <v>14</v>
      </c>
      <c r="D285" s="121" t="s">
        <v>24</v>
      </c>
      <c r="E285" s="121">
        <v>1402</v>
      </c>
      <c r="F285" s="121">
        <v>87.84</v>
      </c>
      <c r="G285" s="121">
        <f>5.17+1.37+1.38</f>
        <v>7.92</v>
      </c>
      <c r="H285" s="121">
        <v>3.04</v>
      </c>
      <c r="I285" s="110">
        <v>8.5500000000000007</v>
      </c>
      <c r="J285" s="110">
        <f t="shared" si="21"/>
        <v>107.35000000000001</v>
      </c>
      <c r="K285" s="110">
        <f t="shared" si="22"/>
        <v>37.156610501488302</v>
      </c>
      <c r="L285" s="116">
        <f t="shared" si="23"/>
        <v>144.5066105014883</v>
      </c>
      <c r="M285" s="116">
        <f t="shared" si="24"/>
        <v>23.507977770867093</v>
      </c>
      <c r="N285" s="116">
        <v>1</v>
      </c>
      <c r="O285" s="116">
        <v>0</v>
      </c>
    </row>
    <row r="286" spans="1:15" ht="17" x14ac:dyDescent="0.2">
      <c r="A286" s="120">
        <v>80</v>
      </c>
      <c r="B286" s="121" t="s">
        <v>30</v>
      </c>
      <c r="C286" s="121">
        <v>14</v>
      </c>
      <c r="D286" s="121" t="s">
        <v>24</v>
      </c>
      <c r="E286" s="121">
        <v>1403</v>
      </c>
      <c r="F286" s="121">
        <v>87.84</v>
      </c>
      <c r="G286" s="121">
        <f>5.17+1.38+1.37</f>
        <v>7.92</v>
      </c>
      <c r="H286" s="121">
        <v>3.04</v>
      </c>
      <c r="I286" s="110">
        <v>8.58</v>
      </c>
      <c r="J286" s="110">
        <f t="shared" si="21"/>
        <v>107.38000000000001</v>
      </c>
      <c r="K286" s="110">
        <f t="shared" si="22"/>
        <v>37.166994277129142</v>
      </c>
      <c r="L286" s="116">
        <f t="shared" si="23"/>
        <v>144.54699427712916</v>
      </c>
      <c r="M286" s="116">
        <f t="shared" si="24"/>
        <v>23.514547303546422</v>
      </c>
      <c r="N286" s="116">
        <v>1</v>
      </c>
      <c r="O286" s="116">
        <v>0</v>
      </c>
    </row>
    <row r="287" spans="1:15" ht="17" x14ac:dyDescent="0.2">
      <c r="A287" s="120">
        <v>81</v>
      </c>
      <c r="B287" s="121" t="s">
        <v>30</v>
      </c>
      <c r="C287" s="121">
        <v>14</v>
      </c>
      <c r="D287" s="121" t="s">
        <v>24</v>
      </c>
      <c r="E287" s="121">
        <v>1404</v>
      </c>
      <c r="F287" s="121">
        <v>89.27</v>
      </c>
      <c r="G287" s="121">
        <f>5.19+1.3+1.29</f>
        <v>7.78</v>
      </c>
      <c r="H287" s="121">
        <v>3.05</v>
      </c>
      <c r="I287" s="110">
        <v>8.4600000000000009</v>
      </c>
      <c r="J287" s="110">
        <f t="shared" si="21"/>
        <v>108.56</v>
      </c>
      <c r="K287" s="110">
        <f t="shared" si="22"/>
        <v>37.575422785669019</v>
      </c>
      <c r="L287" s="116">
        <f t="shared" si="23"/>
        <v>146.13542278566902</v>
      </c>
      <c r="M287" s="116">
        <f t="shared" si="24"/>
        <v>23.772948922266711</v>
      </c>
      <c r="N287" s="116">
        <v>1</v>
      </c>
      <c r="O287" s="116">
        <v>0</v>
      </c>
    </row>
    <row r="288" spans="1:15" ht="17" x14ac:dyDescent="0.2">
      <c r="A288" s="120">
        <v>82</v>
      </c>
      <c r="B288" s="121" t="s">
        <v>30</v>
      </c>
      <c r="C288" s="121">
        <v>14</v>
      </c>
      <c r="D288" s="121" t="s">
        <v>24</v>
      </c>
      <c r="E288" s="121">
        <v>1405</v>
      </c>
      <c r="F288" s="121">
        <v>89.27</v>
      </c>
      <c r="G288" s="121">
        <f>5.19+1.3+1.29</f>
        <v>7.78</v>
      </c>
      <c r="H288" s="121">
        <v>3.05</v>
      </c>
      <c r="I288" s="110">
        <v>8.4499999999999993</v>
      </c>
      <c r="J288" s="110">
        <f t="shared" si="21"/>
        <v>108.55</v>
      </c>
      <c r="K288" s="110">
        <f t="shared" si="22"/>
        <v>37.571961527122077</v>
      </c>
      <c r="L288" s="116">
        <f t="shared" si="23"/>
        <v>146.12196152712207</v>
      </c>
      <c r="M288" s="116">
        <f t="shared" si="24"/>
        <v>23.770759078040268</v>
      </c>
      <c r="N288" s="116">
        <v>1</v>
      </c>
      <c r="O288" s="116">
        <v>0</v>
      </c>
    </row>
    <row r="289" spans="1:15" ht="17" x14ac:dyDescent="0.2">
      <c r="A289" s="120">
        <v>83</v>
      </c>
      <c r="B289" s="121" t="s">
        <v>30</v>
      </c>
      <c r="C289" s="121">
        <v>14</v>
      </c>
      <c r="D289" s="121" t="s">
        <v>24</v>
      </c>
      <c r="E289" s="121">
        <v>1406</v>
      </c>
      <c r="F289" s="121">
        <v>92.9</v>
      </c>
      <c r="G289" s="121">
        <f>6.08+1.76</f>
        <v>7.84</v>
      </c>
      <c r="H289" s="121">
        <v>4.22</v>
      </c>
      <c r="I289" s="110">
        <v>8.44</v>
      </c>
      <c r="J289" s="110">
        <f t="shared" si="21"/>
        <v>113.4</v>
      </c>
      <c r="K289" s="110">
        <f t="shared" si="22"/>
        <v>39.250671922391923</v>
      </c>
      <c r="L289" s="116">
        <f t="shared" si="23"/>
        <v>152.65067192239192</v>
      </c>
      <c r="M289" s="116">
        <f t="shared" si="24"/>
        <v>24.832833527865191</v>
      </c>
      <c r="N289" s="116">
        <v>1</v>
      </c>
      <c r="O289" s="116">
        <v>0</v>
      </c>
    </row>
    <row r="290" spans="1:15" ht="17" x14ac:dyDescent="0.2">
      <c r="A290" s="120">
        <v>84</v>
      </c>
      <c r="B290" s="121" t="s">
        <v>30</v>
      </c>
      <c r="C290" s="121">
        <v>15</v>
      </c>
      <c r="D290" s="121" t="s">
        <v>24</v>
      </c>
      <c r="E290" s="121">
        <v>1501</v>
      </c>
      <c r="F290" s="121">
        <v>92.2</v>
      </c>
      <c r="G290" s="121">
        <f>5.78+1.74</f>
        <v>7.5200000000000005</v>
      </c>
      <c r="H290" s="121">
        <v>4.1399999999999997</v>
      </c>
      <c r="I290" s="110">
        <v>8.1999999999999993</v>
      </c>
      <c r="J290" s="110">
        <f t="shared" si="21"/>
        <v>112.06</v>
      </c>
      <c r="K290" s="110">
        <f t="shared" si="22"/>
        <v>38.786863277100878</v>
      </c>
      <c r="L290" s="116">
        <f t="shared" si="23"/>
        <v>150.84686327710088</v>
      </c>
      <c r="M290" s="116">
        <f t="shared" si="24"/>
        <v>24.539394401521811</v>
      </c>
      <c r="N290" s="116">
        <v>1</v>
      </c>
      <c r="O290" s="116">
        <v>0</v>
      </c>
    </row>
    <row r="291" spans="1:15" ht="17" x14ac:dyDescent="0.2">
      <c r="A291" s="120">
        <v>85</v>
      </c>
      <c r="B291" s="121" t="s">
        <v>30</v>
      </c>
      <c r="C291" s="121">
        <v>15</v>
      </c>
      <c r="D291" s="121" t="s">
        <v>24</v>
      </c>
      <c r="E291" s="121">
        <v>1502</v>
      </c>
      <c r="F291" s="121">
        <v>87.84</v>
      </c>
      <c r="G291" s="121">
        <f>5.17+1.37+1.38</f>
        <v>7.92</v>
      </c>
      <c r="H291" s="121">
        <v>3.04</v>
      </c>
      <c r="I291" s="110">
        <v>8.5500000000000007</v>
      </c>
      <c r="J291" s="110">
        <f t="shared" si="21"/>
        <v>107.35000000000001</v>
      </c>
      <c r="K291" s="110">
        <f t="shared" si="22"/>
        <v>37.156610501488302</v>
      </c>
      <c r="L291" s="116">
        <f t="shared" si="23"/>
        <v>144.5066105014883</v>
      </c>
      <c r="M291" s="116">
        <f t="shared" si="24"/>
        <v>23.507977770867093</v>
      </c>
      <c r="N291" s="116">
        <v>1</v>
      </c>
      <c r="O291" s="116">
        <v>0</v>
      </c>
    </row>
    <row r="292" spans="1:15" ht="17" x14ac:dyDescent="0.2">
      <c r="A292" s="120">
        <v>86</v>
      </c>
      <c r="B292" s="121" t="s">
        <v>30</v>
      </c>
      <c r="C292" s="121">
        <v>15</v>
      </c>
      <c r="D292" s="121" t="s">
        <v>24</v>
      </c>
      <c r="E292" s="121">
        <v>1503</v>
      </c>
      <c r="F292" s="121">
        <v>87.84</v>
      </c>
      <c r="G292" s="121">
        <f>5.17+1.38+1.37</f>
        <v>7.92</v>
      </c>
      <c r="H292" s="121">
        <v>3.04</v>
      </c>
      <c r="I292" s="110">
        <v>8.58</v>
      </c>
      <c r="J292" s="110">
        <f t="shared" si="21"/>
        <v>107.38000000000001</v>
      </c>
      <c r="K292" s="110">
        <f t="shared" si="22"/>
        <v>37.166994277129142</v>
      </c>
      <c r="L292" s="116">
        <f t="shared" si="23"/>
        <v>144.54699427712916</v>
      </c>
      <c r="M292" s="116">
        <f t="shared" si="24"/>
        <v>23.514547303546422</v>
      </c>
      <c r="N292" s="116">
        <v>1</v>
      </c>
      <c r="O292" s="116">
        <v>0</v>
      </c>
    </row>
    <row r="293" spans="1:15" ht="17" x14ac:dyDescent="0.2">
      <c r="A293" s="120">
        <v>87</v>
      </c>
      <c r="B293" s="121" t="s">
        <v>30</v>
      </c>
      <c r="C293" s="121">
        <v>15</v>
      </c>
      <c r="D293" s="121" t="s">
        <v>24</v>
      </c>
      <c r="E293" s="121">
        <v>1504</v>
      </c>
      <c r="F293" s="121">
        <v>89.27</v>
      </c>
      <c r="G293" s="121">
        <f>5.19+1.3+1.29</f>
        <v>7.78</v>
      </c>
      <c r="H293" s="121">
        <v>3.05</v>
      </c>
      <c r="I293" s="110">
        <v>8.4600000000000009</v>
      </c>
      <c r="J293" s="110">
        <f t="shared" si="21"/>
        <v>108.56</v>
      </c>
      <c r="K293" s="110">
        <f t="shared" si="22"/>
        <v>37.575422785669019</v>
      </c>
      <c r="L293" s="116">
        <f t="shared" si="23"/>
        <v>146.13542278566902</v>
      </c>
      <c r="M293" s="116">
        <f t="shared" si="24"/>
        <v>23.772948922266711</v>
      </c>
      <c r="N293" s="116">
        <v>1</v>
      </c>
      <c r="O293" s="116">
        <v>0</v>
      </c>
    </row>
    <row r="294" spans="1:15" ht="17" x14ac:dyDescent="0.2">
      <c r="A294" s="120">
        <v>88</v>
      </c>
      <c r="B294" s="121" t="s">
        <v>30</v>
      </c>
      <c r="C294" s="121">
        <v>15</v>
      </c>
      <c r="D294" s="121" t="s">
        <v>24</v>
      </c>
      <c r="E294" s="121">
        <v>1505</v>
      </c>
      <c r="F294" s="121">
        <v>89.27</v>
      </c>
      <c r="G294" s="121">
        <f>5.19+1.3+1.29</f>
        <v>7.78</v>
      </c>
      <c r="H294" s="121">
        <v>3.05</v>
      </c>
      <c r="I294" s="110">
        <v>8.4499999999999993</v>
      </c>
      <c r="J294" s="110">
        <f t="shared" si="21"/>
        <v>108.55</v>
      </c>
      <c r="K294" s="110">
        <f t="shared" si="22"/>
        <v>37.571961527122077</v>
      </c>
      <c r="L294" s="116">
        <f t="shared" si="23"/>
        <v>146.12196152712207</v>
      </c>
      <c r="M294" s="116">
        <f t="shared" si="24"/>
        <v>23.770759078040268</v>
      </c>
      <c r="N294" s="116">
        <v>1</v>
      </c>
      <c r="O294" s="116">
        <v>0</v>
      </c>
    </row>
    <row r="295" spans="1:15" ht="17" x14ac:dyDescent="0.2">
      <c r="A295" s="120">
        <v>89</v>
      </c>
      <c r="B295" s="121" t="s">
        <v>30</v>
      </c>
      <c r="C295" s="121">
        <v>15</v>
      </c>
      <c r="D295" s="121" t="s">
        <v>24</v>
      </c>
      <c r="E295" s="121">
        <v>1506</v>
      </c>
      <c r="F295" s="121">
        <v>92.9</v>
      </c>
      <c r="G295" s="121">
        <f>6.08+1.76</f>
        <v>7.84</v>
      </c>
      <c r="H295" s="121">
        <v>4.22</v>
      </c>
      <c r="I295" s="110">
        <v>8.44</v>
      </c>
      <c r="J295" s="110">
        <f t="shared" si="21"/>
        <v>113.4</v>
      </c>
      <c r="K295" s="110">
        <f t="shared" si="22"/>
        <v>39.250671922391923</v>
      </c>
      <c r="L295" s="116">
        <f t="shared" si="23"/>
        <v>152.65067192239192</v>
      </c>
      <c r="M295" s="116">
        <f t="shared" si="24"/>
        <v>24.832833527865191</v>
      </c>
      <c r="N295" s="116">
        <v>1</v>
      </c>
      <c r="O295" s="116">
        <v>0</v>
      </c>
    </row>
    <row r="296" spans="1:15" ht="17" x14ac:dyDescent="0.2">
      <c r="A296" s="120">
        <v>90</v>
      </c>
      <c r="B296" s="121" t="s">
        <v>30</v>
      </c>
      <c r="C296" s="121">
        <v>16</v>
      </c>
      <c r="D296" s="121" t="s">
        <v>24</v>
      </c>
      <c r="E296" s="121">
        <v>1601</v>
      </c>
      <c r="F296" s="121">
        <v>92.2</v>
      </c>
      <c r="G296" s="121">
        <f>5.78+1.74</f>
        <v>7.5200000000000005</v>
      </c>
      <c r="H296" s="121">
        <v>4.1399999999999997</v>
      </c>
      <c r="I296" s="110">
        <v>8.1999999999999993</v>
      </c>
      <c r="J296" s="110">
        <f t="shared" si="21"/>
        <v>112.06</v>
      </c>
      <c r="K296" s="110">
        <f t="shared" si="22"/>
        <v>38.786863277100878</v>
      </c>
      <c r="L296" s="116">
        <f t="shared" si="23"/>
        <v>150.84686327710088</v>
      </c>
      <c r="M296" s="116">
        <f t="shared" si="24"/>
        <v>24.539394401521811</v>
      </c>
      <c r="N296" s="116">
        <v>1</v>
      </c>
      <c r="O296" s="116">
        <v>0</v>
      </c>
    </row>
    <row r="297" spans="1:15" ht="17" x14ac:dyDescent="0.2">
      <c r="A297" s="120">
        <v>91</v>
      </c>
      <c r="B297" s="121" t="s">
        <v>30</v>
      </c>
      <c r="C297" s="121">
        <v>16</v>
      </c>
      <c r="D297" s="121" t="s">
        <v>24</v>
      </c>
      <c r="E297" s="121">
        <v>1602</v>
      </c>
      <c r="F297" s="121">
        <v>87.84</v>
      </c>
      <c r="G297" s="121">
        <f>5.17+1.37+1.38</f>
        <v>7.92</v>
      </c>
      <c r="H297" s="121">
        <v>3.04</v>
      </c>
      <c r="I297" s="110">
        <v>8.5500000000000007</v>
      </c>
      <c r="J297" s="110">
        <f t="shared" si="21"/>
        <v>107.35000000000001</v>
      </c>
      <c r="K297" s="110">
        <f t="shared" si="22"/>
        <v>37.156610501488302</v>
      </c>
      <c r="L297" s="116">
        <f t="shared" si="23"/>
        <v>144.5066105014883</v>
      </c>
      <c r="M297" s="116">
        <f t="shared" si="24"/>
        <v>23.507977770867093</v>
      </c>
      <c r="N297" s="116">
        <v>1</v>
      </c>
      <c r="O297" s="116">
        <v>0</v>
      </c>
    </row>
    <row r="298" spans="1:15" ht="17" x14ac:dyDescent="0.2">
      <c r="A298" s="120">
        <v>92</v>
      </c>
      <c r="B298" s="121" t="s">
        <v>30</v>
      </c>
      <c r="C298" s="121">
        <v>16</v>
      </c>
      <c r="D298" s="121" t="s">
        <v>24</v>
      </c>
      <c r="E298" s="121">
        <v>1603</v>
      </c>
      <c r="F298" s="121">
        <v>87.84</v>
      </c>
      <c r="G298" s="121">
        <f>5.17+1.38+1.37</f>
        <v>7.92</v>
      </c>
      <c r="H298" s="121">
        <v>3.04</v>
      </c>
      <c r="I298" s="110">
        <v>8.58</v>
      </c>
      <c r="J298" s="110">
        <f t="shared" si="21"/>
        <v>107.38000000000001</v>
      </c>
      <c r="K298" s="110">
        <f t="shared" si="22"/>
        <v>37.166994277129142</v>
      </c>
      <c r="L298" s="116">
        <f t="shared" si="23"/>
        <v>144.54699427712916</v>
      </c>
      <c r="M298" s="116">
        <f t="shared" si="24"/>
        <v>23.514547303546422</v>
      </c>
      <c r="N298" s="116">
        <v>1</v>
      </c>
      <c r="O298" s="116">
        <v>0</v>
      </c>
    </row>
    <row r="299" spans="1:15" ht="17" x14ac:dyDescent="0.2">
      <c r="A299" s="120">
        <v>93</v>
      </c>
      <c r="B299" s="121" t="s">
        <v>30</v>
      </c>
      <c r="C299" s="121">
        <v>16</v>
      </c>
      <c r="D299" s="121" t="s">
        <v>24</v>
      </c>
      <c r="E299" s="121">
        <v>1604</v>
      </c>
      <c r="F299" s="121">
        <v>89.27</v>
      </c>
      <c r="G299" s="121">
        <f>5.19+1.3+1.29</f>
        <v>7.78</v>
      </c>
      <c r="H299" s="121">
        <v>3.05</v>
      </c>
      <c r="I299" s="110">
        <v>8.4600000000000009</v>
      </c>
      <c r="J299" s="110">
        <f t="shared" si="21"/>
        <v>108.56</v>
      </c>
      <c r="K299" s="110">
        <f t="shared" si="22"/>
        <v>37.575422785669019</v>
      </c>
      <c r="L299" s="116">
        <f t="shared" si="23"/>
        <v>146.13542278566902</v>
      </c>
      <c r="M299" s="116">
        <f t="shared" si="24"/>
        <v>23.772948922266711</v>
      </c>
      <c r="N299" s="116">
        <v>1</v>
      </c>
      <c r="O299" s="116">
        <v>0</v>
      </c>
    </row>
    <row r="300" spans="1:15" ht="17" x14ac:dyDescent="0.2">
      <c r="A300" s="120">
        <v>94</v>
      </c>
      <c r="B300" s="121" t="s">
        <v>30</v>
      </c>
      <c r="C300" s="121">
        <v>16</v>
      </c>
      <c r="D300" s="121" t="s">
        <v>24</v>
      </c>
      <c r="E300" s="121">
        <v>1605</v>
      </c>
      <c r="F300" s="121">
        <v>89.27</v>
      </c>
      <c r="G300" s="121">
        <f>5.19+1.3+1.29</f>
        <v>7.78</v>
      </c>
      <c r="H300" s="121">
        <v>3.05</v>
      </c>
      <c r="I300" s="110">
        <v>8.4499999999999993</v>
      </c>
      <c r="J300" s="110">
        <f t="shared" si="21"/>
        <v>108.55</v>
      </c>
      <c r="K300" s="110">
        <f t="shared" si="22"/>
        <v>37.571961527122077</v>
      </c>
      <c r="L300" s="116">
        <f t="shared" si="23"/>
        <v>146.12196152712207</v>
      </c>
      <c r="M300" s="116">
        <f t="shared" si="24"/>
        <v>23.770759078040268</v>
      </c>
      <c r="N300" s="116">
        <v>1</v>
      </c>
      <c r="O300" s="116">
        <v>0</v>
      </c>
    </row>
    <row r="301" spans="1:15" ht="17" x14ac:dyDescent="0.2">
      <c r="A301" s="120">
        <v>95</v>
      </c>
      <c r="B301" s="121" t="s">
        <v>30</v>
      </c>
      <c r="C301" s="121">
        <v>16</v>
      </c>
      <c r="D301" s="121" t="s">
        <v>24</v>
      </c>
      <c r="E301" s="121">
        <v>1606</v>
      </c>
      <c r="F301" s="121">
        <v>92.9</v>
      </c>
      <c r="G301" s="121">
        <f>6.08+1.76</f>
        <v>7.84</v>
      </c>
      <c r="H301" s="121">
        <v>4.22</v>
      </c>
      <c r="I301" s="110">
        <v>8.44</v>
      </c>
      <c r="J301" s="110">
        <f t="shared" si="21"/>
        <v>113.4</v>
      </c>
      <c r="K301" s="110">
        <f t="shared" si="22"/>
        <v>39.250671922391923</v>
      </c>
      <c r="L301" s="116">
        <f t="shared" si="23"/>
        <v>152.65067192239192</v>
      </c>
      <c r="M301" s="116">
        <f t="shared" si="24"/>
        <v>24.832833527865191</v>
      </c>
      <c r="N301" s="116">
        <v>1</v>
      </c>
      <c r="O301" s="116">
        <v>0</v>
      </c>
    </row>
    <row r="302" spans="1:15" ht="17" x14ac:dyDescent="0.2">
      <c r="A302" s="120">
        <v>96</v>
      </c>
      <c r="B302" s="121" t="s">
        <v>30</v>
      </c>
      <c r="C302" s="121">
        <v>17</v>
      </c>
      <c r="D302" s="121" t="s">
        <v>24</v>
      </c>
      <c r="E302" s="121">
        <v>1701</v>
      </c>
      <c r="F302" s="121">
        <v>92.2</v>
      </c>
      <c r="G302" s="121">
        <f>5.78+1.74</f>
        <v>7.5200000000000005</v>
      </c>
      <c r="H302" s="121">
        <v>4.1399999999999997</v>
      </c>
      <c r="I302" s="110">
        <v>8.1999999999999993</v>
      </c>
      <c r="J302" s="110">
        <f t="shared" si="21"/>
        <v>112.06</v>
      </c>
      <c r="K302" s="110">
        <f t="shared" si="22"/>
        <v>38.786863277100878</v>
      </c>
      <c r="L302" s="116">
        <f t="shared" si="23"/>
        <v>150.84686327710088</v>
      </c>
      <c r="M302" s="116">
        <f t="shared" si="24"/>
        <v>24.539394401521811</v>
      </c>
      <c r="N302" s="116">
        <v>1</v>
      </c>
      <c r="O302" s="116">
        <v>0</v>
      </c>
    </row>
    <row r="303" spans="1:15" ht="17" x14ac:dyDescent="0.2">
      <c r="A303" s="120">
        <v>97</v>
      </c>
      <c r="B303" s="121" t="s">
        <v>30</v>
      </c>
      <c r="C303" s="121">
        <v>17</v>
      </c>
      <c r="D303" s="121" t="s">
        <v>24</v>
      </c>
      <c r="E303" s="121">
        <v>1702</v>
      </c>
      <c r="F303" s="121">
        <v>87.84</v>
      </c>
      <c r="G303" s="121">
        <f>5.17+1.37+1.38</f>
        <v>7.92</v>
      </c>
      <c r="H303" s="121">
        <v>3.04</v>
      </c>
      <c r="I303" s="110">
        <v>8.5500000000000007</v>
      </c>
      <c r="J303" s="110">
        <f t="shared" si="21"/>
        <v>107.35000000000001</v>
      </c>
      <c r="K303" s="110">
        <f t="shared" si="22"/>
        <v>37.156610501488302</v>
      </c>
      <c r="L303" s="116">
        <f t="shared" si="23"/>
        <v>144.5066105014883</v>
      </c>
      <c r="M303" s="116">
        <f t="shared" si="24"/>
        <v>23.507977770867093</v>
      </c>
      <c r="N303" s="116">
        <v>1</v>
      </c>
      <c r="O303" s="116">
        <v>0</v>
      </c>
    </row>
    <row r="304" spans="1:15" ht="17" x14ac:dyDescent="0.2">
      <c r="A304" s="120">
        <v>98</v>
      </c>
      <c r="B304" s="121" t="s">
        <v>30</v>
      </c>
      <c r="C304" s="121">
        <v>17</v>
      </c>
      <c r="D304" s="121" t="s">
        <v>24</v>
      </c>
      <c r="E304" s="121">
        <v>1703</v>
      </c>
      <c r="F304" s="121">
        <v>87.84</v>
      </c>
      <c r="G304" s="121">
        <f>5.17+1.38+1.37</f>
        <v>7.92</v>
      </c>
      <c r="H304" s="121">
        <v>3.04</v>
      </c>
      <c r="I304" s="110">
        <v>8.58</v>
      </c>
      <c r="J304" s="110">
        <f t="shared" si="21"/>
        <v>107.38000000000001</v>
      </c>
      <c r="K304" s="110">
        <f t="shared" si="22"/>
        <v>37.166994277129142</v>
      </c>
      <c r="L304" s="116">
        <f t="shared" si="23"/>
        <v>144.54699427712916</v>
      </c>
      <c r="M304" s="116">
        <f t="shared" si="24"/>
        <v>23.514547303546422</v>
      </c>
      <c r="N304" s="116">
        <v>1</v>
      </c>
      <c r="O304" s="116">
        <v>0</v>
      </c>
    </row>
    <row r="305" spans="1:15" ht="17" x14ac:dyDescent="0.2">
      <c r="A305" s="120">
        <v>99</v>
      </c>
      <c r="B305" s="121" t="s">
        <v>30</v>
      </c>
      <c r="C305" s="121">
        <v>17</v>
      </c>
      <c r="D305" s="121" t="s">
        <v>24</v>
      </c>
      <c r="E305" s="121">
        <v>1704</v>
      </c>
      <c r="F305" s="121">
        <v>89.27</v>
      </c>
      <c r="G305" s="121">
        <f>5.19+1.3+1.29</f>
        <v>7.78</v>
      </c>
      <c r="H305" s="121">
        <v>3.05</v>
      </c>
      <c r="I305" s="110">
        <v>8.4600000000000009</v>
      </c>
      <c r="J305" s="110">
        <f t="shared" si="21"/>
        <v>108.56</v>
      </c>
      <c r="K305" s="110">
        <f t="shared" si="22"/>
        <v>37.575422785669019</v>
      </c>
      <c r="L305" s="116">
        <f t="shared" si="23"/>
        <v>146.13542278566902</v>
      </c>
      <c r="M305" s="116">
        <f t="shared" si="24"/>
        <v>23.772948922266711</v>
      </c>
      <c r="N305" s="116">
        <v>1</v>
      </c>
      <c r="O305" s="116">
        <v>0</v>
      </c>
    </row>
    <row r="306" spans="1:15" ht="17" x14ac:dyDescent="0.2">
      <c r="A306" s="120">
        <v>100</v>
      </c>
      <c r="B306" s="121" t="s">
        <v>30</v>
      </c>
      <c r="C306" s="121">
        <v>17</v>
      </c>
      <c r="D306" s="121" t="s">
        <v>24</v>
      </c>
      <c r="E306" s="121">
        <v>1705</v>
      </c>
      <c r="F306" s="121">
        <v>89.27</v>
      </c>
      <c r="G306" s="121">
        <f>5.19+1.3+1.29</f>
        <v>7.78</v>
      </c>
      <c r="H306" s="121">
        <v>3.05</v>
      </c>
      <c r="I306" s="110">
        <v>8.4499999999999993</v>
      </c>
      <c r="J306" s="110">
        <f t="shared" si="21"/>
        <v>108.55</v>
      </c>
      <c r="K306" s="110">
        <f t="shared" si="22"/>
        <v>37.571961527122077</v>
      </c>
      <c r="L306" s="116">
        <f t="shared" si="23"/>
        <v>146.12196152712207</v>
      </c>
      <c r="M306" s="116">
        <f t="shared" si="24"/>
        <v>23.770759078040268</v>
      </c>
      <c r="N306" s="116">
        <v>1</v>
      </c>
      <c r="O306" s="116">
        <v>0</v>
      </c>
    </row>
    <row r="307" spans="1:15" ht="17" x14ac:dyDescent="0.2">
      <c r="A307" s="120">
        <v>101</v>
      </c>
      <c r="B307" s="121" t="s">
        <v>30</v>
      </c>
      <c r="C307" s="121">
        <v>17</v>
      </c>
      <c r="D307" s="121" t="s">
        <v>24</v>
      </c>
      <c r="E307" s="121">
        <v>1706</v>
      </c>
      <c r="F307" s="121">
        <v>92.9</v>
      </c>
      <c r="G307" s="121">
        <f>6.08+1.76</f>
        <v>7.84</v>
      </c>
      <c r="H307" s="121">
        <v>4.22</v>
      </c>
      <c r="I307" s="110">
        <v>8.44</v>
      </c>
      <c r="J307" s="110">
        <f t="shared" si="21"/>
        <v>113.4</v>
      </c>
      <c r="K307" s="110">
        <f t="shared" si="22"/>
        <v>39.250671922391923</v>
      </c>
      <c r="L307" s="116">
        <f t="shared" si="23"/>
        <v>152.65067192239192</v>
      </c>
      <c r="M307" s="116">
        <f t="shared" si="24"/>
        <v>24.832833527865191</v>
      </c>
      <c r="N307" s="116">
        <v>1</v>
      </c>
      <c r="O307" s="116">
        <v>0</v>
      </c>
    </row>
    <row r="308" spans="1:15" ht="17" x14ac:dyDescent="0.2">
      <c r="A308" s="120">
        <v>102</v>
      </c>
      <c r="B308" s="121" t="s">
        <v>30</v>
      </c>
      <c r="C308" s="121">
        <v>18</v>
      </c>
      <c r="D308" s="121" t="s">
        <v>24</v>
      </c>
      <c r="E308" s="121">
        <v>1801</v>
      </c>
      <c r="F308" s="121">
        <v>92.2</v>
      </c>
      <c r="G308" s="121">
        <f>5.78+1.74</f>
        <v>7.5200000000000005</v>
      </c>
      <c r="H308" s="121">
        <v>4.1399999999999997</v>
      </c>
      <c r="I308" s="110">
        <v>8.1999999999999993</v>
      </c>
      <c r="J308" s="110">
        <f t="shared" si="21"/>
        <v>112.06</v>
      </c>
      <c r="K308" s="110">
        <f t="shared" si="22"/>
        <v>38.786863277100878</v>
      </c>
      <c r="L308" s="116">
        <f t="shared" si="23"/>
        <v>150.84686327710088</v>
      </c>
      <c r="M308" s="116">
        <f t="shared" si="24"/>
        <v>24.539394401521811</v>
      </c>
      <c r="N308" s="116">
        <v>1</v>
      </c>
      <c r="O308" s="116">
        <v>0</v>
      </c>
    </row>
    <row r="309" spans="1:15" ht="17" x14ac:dyDescent="0.2">
      <c r="A309" s="120">
        <v>103</v>
      </c>
      <c r="B309" s="121" t="s">
        <v>30</v>
      </c>
      <c r="C309" s="121">
        <v>18</v>
      </c>
      <c r="D309" s="121" t="s">
        <v>24</v>
      </c>
      <c r="E309" s="121">
        <v>1802</v>
      </c>
      <c r="F309" s="121">
        <v>87.84</v>
      </c>
      <c r="G309" s="121">
        <f>5.17+1.37+1.38</f>
        <v>7.92</v>
      </c>
      <c r="H309" s="121">
        <v>3.04</v>
      </c>
      <c r="I309" s="110">
        <v>8.5500000000000007</v>
      </c>
      <c r="J309" s="110">
        <f t="shared" si="21"/>
        <v>107.35000000000001</v>
      </c>
      <c r="K309" s="110">
        <f t="shared" si="22"/>
        <v>37.156610501488302</v>
      </c>
      <c r="L309" s="116">
        <f t="shared" si="23"/>
        <v>144.5066105014883</v>
      </c>
      <c r="M309" s="116">
        <f t="shared" si="24"/>
        <v>23.507977770867093</v>
      </c>
      <c r="N309" s="116">
        <v>1</v>
      </c>
      <c r="O309" s="116">
        <v>0</v>
      </c>
    </row>
    <row r="310" spans="1:15" ht="17" x14ac:dyDescent="0.2">
      <c r="A310" s="120">
        <v>104</v>
      </c>
      <c r="B310" s="121" t="s">
        <v>30</v>
      </c>
      <c r="C310" s="121">
        <v>18</v>
      </c>
      <c r="D310" s="121" t="s">
        <v>24</v>
      </c>
      <c r="E310" s="121">
        <v>1803</v>
      </c>
      <c r="F310" s="121">
        <v>87.84</v>
      </c>
      <c r="G310" s="121">
        <f>5.17+1.38+1.37</f>
        <v>7.92</v>
      </c>
      <c r="H310" s="121">
        <v>3.04</v>
      </c>
      <c r="I310" s="110">
        <v>8.58</v>
      </c>
      <c r="J310" s="110">
        <f t="shared" si="21"/>
        <v>107.38000000000001</v>
      </c>
      <c r="K310" s="110">
        <f t="shared" si="22"/>
        <v>37.166994277129142</v>
      </c>
      <c r="L310" s="116">
        <f t="shared" si="23"/>
        <v>144.54699427712916</v>
      </c>
      <c r="M310" s="116">
        <f t="shared" si="24"/>
        <v>23.514547303546422</v>
      </c>
      <c r="N310" s="116">
        <v>1</v>
      </c>
      <c r="O310" s="116">
        <v>0</v>
      </c>
    </row>
    <row r="311" spans="1:15" ht="17" x14ac:dyDescent="0.2">
      <c r="A311" s="120">
        <v>105</v>
      </c>
      <c r="B311" s="121" t="s">
        <v>30</v>
      </c>
      <c r="C311" s="121">
        <v>18</v>
      </c>
      <c r="D311" s="121" t="s">
        <v>24</v>
      </c>
      <c r="E311" s="121">
        <v>1804</v>
      </c>
      <c r="F311" s="121">
        <v>89.27</v>
      </c>
      <c r="G311" s="121">
        <f>5.19+1.3+1.29</f>
        <v>7.78</v>
      </c>
      <c r="H311" s="121">
        <v>3.05</v>
      </c>
      <c r="I311" s="110">
        <v>8.4600000000000009</v>
      </c>
      <c r="J311" s="110">
        <f t="shared" si="21"/>
        <v>108.56</v>
      </c>
      <c r="K311" s="110">
        <f t="shared" si="22"/>
        <v>37.575422785669019</v>
      </c>
      <c r="L311" s="116">
        <f t="shared" si="23"/>
        <v>146.13542278566902</v>
      </c>
      <c r="M311" s="116">
        <f t="shared" si="24"/>
        <v>23.772948922266711</v>
      </c>
      <c r="N311" s="116">
        <v>1</v>
      </c>
      <c r="O311" s="116">
        <v>0</v>
      </c>
    </row>
    <row r="312" spans="1:15" ht="17" x14ac:dyDescent="0.2">
      <c r="A312" s="120">
        <v>106</v>
      </c>
      <c r="B312" s="121" t="s">
        <v>30</v>
      </c>
      <c r="C312" s="121">
        <v>18</v>
      </c>
      <c r="D312" s="121" t="s">
        <v>24</v>
      </c>
      <c r="E312" s="121">
        <v>1805</v>
      </c>
      <c r="F312" s="121">
        <v>89.27</v>
      </c>
      <c r="G312" s="121">
        <f>5.19+1.3+1.29</f>
        <v>7.78</v>
      </c>
      <c r="H312" s="121">
        <v>3.05</v>
      </c>
      <c r="I312" s="110">
        <v>8.4499999999999993</v>
      </c>
      <c r="J312" s="110">
        <f t="shared" si="21"/>
        <v>108.55</v>
      </c>
      <c r="K312" s="110">
        <f t="shared" si="22"/>
        <v>37.571961527122077</v>
      </c>
      <c r="L312" s="116">
        <f t="shared" si="23"/>
        <v>146.12196152712207</v>
      </c>
      <c r="M312" s="116">
        <f t="shared" si="24"/>
        <v>23.770759078040268</v>
      </c>
      <c r="N312" s="116">
        <v>1</v>
      </c>
      <c r="O312" s="116">
        <v>0</v>
      </c>
    </row>
    <row r="313" spans="1:15" ht="17" x14ac:dyDescent="0.2">
      <c r="A313" s="120">
        <v>107</v>
      </c>
      <c r="B313" s="121" t="s">
        <v>30</v>
      </c>
      <c r="C313" s="121">
        <v>18</v>
      </c>
      <c r="D313" s="121" t="s">
        <v>24</v>
      </c>
      <c r="E313" s="121">
        <v>1806</v>
      </c>
      <c r="F313" s="121">
        <v>92.9</v>
      </c>
      <c r="G313" s="121">
        <f>6.08+1.76</f>
        <v>7.84</v>
      </c>
      <c r="H313" s="121">
        <v>4.22</v>
      </c>
      <c r="I313" s="110">
        <v>8.44</v>
      </c>
      <c r="J313" s="110">
        <f t="shared" si="21"/>
        <v>113.4</v>
      </c>
      <c r="K313" s="110">
        <f t="shared" si="22"/>
        <v>39.250671922391923</v>
      </c>
      <c r="L313" s="116">
        <f t="shared" si="23"/>
        <v>152.65067192239192</v>
      </c>
      <c r="M313" s="116">
        <f t="shared" si="24"/>
        <v>24.832833527865191</v>
      </c>
      <c r="N313" s="116">
        <v>1</v>
      </c>
      <c r="O313" s="116">
        <v>0</v>
      </c>
    </row>
    <row r="314" spans="1:15" ht="17" x14ac:dyDescent="0.2">
      <c r="A314" s="120">
        <v>108</v>
      </c>
      <c r="B314" s="121" t="s">
        <v>30</v>
      </c>
      <c r="C314" s="121">
        <v>19</v>
      </c>
      <c r="D314" s="121" t="s">
        <v>24</v>
      </c>
      <c r="E314" s="121">
        <v>1901</v>
      </c>
      <c r="F314" s="121">
        <v>92.2</v>
      </c>
      <c r="G314" s="121">
        <f>5.78+1.74</f>
        <v>7.5200000000000005</v>
      </c>
      <c r="H314" s="121">
        <v>4.1399999999999997</v>
      </c>
      <c r="I314" s="110">
        <v>8.1999999999999993</v>
      </c>
      <c r="J314" s="110">
        <f t="shared" si="21"/>
        <v>112.06</v>
      </c>
      <c r="K314" s="110">
        <f t="shared" si="22"/>
        <v>38.786863277100878</v>
      </c>
      <c r="L314" s="116">
        <f t="shared" si="23"/>
        <v>150.84686327710088</v>
      </c>
      <c r="M314" s="116">
        <f t="shared" si="24"/>
        <v>24.539394401521811</v>
      </c>
      <c r="N314" s="116">
        <v>1</v>
      </c>
      <c r="O314" s="116">
        <v>0</v>
      </c>
    </row>
    <row r="315" spans="1:15" ht="17" x14ac:dyDescent="0.2">
      <c r="A315" s="120">
        <v>109</v>
      </c>
      <c r="B315" s="121" t="s">
        <v>30</v>
      </c>
      <c r="C315" s="121">
        <v>19</v>
      </c>
      <c r="D315" s="121" t="s">
        <v>24</v>
      </c>
      <c r="E315" s="121">
        <v>1902</v>
      </c>
      <c r="F315" s="121">
        <v>87.84</v>
      </c>
      <c r="G315" s="121">
        <f>5.17+1.37+1.38</f>
        <v>7.92</v>
      </c>
      <c r="H315" s="121">
        <v>3.04</v>
      </c>
      <c r="I315" s="110">
        <v>8.5500000000000007</v>
      </c>
      <c r="J315" s="110">
        <f t="shared" si="21"/>
        <v>107.35000000000001</v>
      </c>
      <c r="K315" s="110">
        <f t="shared" si="22"/>
        <v>37.156610501488302</v>
      </c>
      <c r="L315" s="116">
        <f t="shared" si="23"/>
        <v>144.5066105014883</v>
      </c>
      <c r="M315" s="116">
        <f t="shared" si="24"/>
        <v>23.507977770867093</v>
      </c>
      <c r="N315" s="116">
        <v>1</v>
      </c>
      <c r="O315" s="116">
        <v>0</v>
      </c>
    </row>
    <row r="316" spans="1:15" ht="17" x14ac:dyDescent="0.2">
      <c r="A316" s="120">
        <v>110</v>
      </c>
      <c r="B316" s="121" t="s">
        <v>30</v>
      </c>
      <c r="C316" s="121">
        <v>19</v>
      </c>
      <c r="D316" s="121" t="s">
        <v>24</v>
      </c>
      <c r="E316" s="121">
        <v>1903</v>
      </c>
      <c r="F316" s="121">
        <v>87.84</v>
      </c>
      <c r="G316" s="121">
        <f>5.17+1.38+1.37</f>
        <v>7.92</v>
      </c>
      <c r="H316" s="121">
        <v>3.04</v>
      </c>
      <c r="I316" s="110">
        <v>8.58</v>
      </c>
      <c r="J316" s="110">
        <f t="shared" si="21"/>
        <v>107.38000000000001</v>
      </c>
      <c r="K316" s="110">
        <f t="shared" si="22"/>
        <v>37.166994277129142</v>
      </c>
      <c r="L316" s="116">
        <f t="shared" si="23"/>
        <v>144.54699427712916</v>
      </c>
      <c r="M316" s="116">
        <f t="shared" si="24"/>
        <v>23.514547303546422</v>
      </c>
      <c r="N316" s="116">
        <v>1</v>
      </c>
      <c r="O316" s="116">
        <v>0</v>
      </c>
    </row>
    <row r="317" spans="1:15" ht="17" x14ac:dyDescent="0.2">
      <c r="A317" s="120">
        <v>111</v>
      </c>
      <c r="B317" s="121" t="s">
        <v>30</v>
      </c>
      <c r="C317" s="121">
        <v>19</v>
      </c>
      <c r="D317" s="121" t="s">
        <v>24</v>
      </c>
      <c r="E317" s="121">
        <v>1904</v>
      </c>
      <c r="F317" s="121">
        <v>89.27</v>
      </c>
      <c r="G317" s="121">
        <f>5.19+1.3+1.29</f>
        <v>7.78</v>
      </c>
      <c r="H317" s="121">
        <v>3.05</v>
      </c>
      <c r="I317" s="110">
        <v>8.4600000000000009</v>
      </c>
      <c r="J317" s="110">
        <f t="shared" si="21"/>
        <v>108.56</v>
      </c>
      <c r="K317" s="110">
        <f t="shared" si="22"/>
        <v>37.575422785669019</v>
      </c>
      <c r="L317" s="116">
        <f t="shared" si="23"/>
        <v>146.13542278566902</v>
      </c>
      <c r="M317" s="116">
        <f t="shared" si="24"/>
        <v>23.772948922266711</v>
      </c>
      <c r="N317" s="116">
        <v>1</v>
      </c>
      <c r="O317" s="116">
        <v>0</v>
      </c>
    </row>
    <row r="318" spans="1:15" ht="17" x14ac:dyDescent="0.2">
      <c r="A318" s="120">
        <v>112</v>
      </c>
      <c r="B318" s="121" t="s">
        <v>30</v>
      </c>
      <c r="C318" s="121">
        <v>19</v>
      </c>
      <c r="D318" s="121" t="s">
        <v>24</v>
      </c>
      <c r="E318" s="121">
        <v>1905</v>
      </c>
      <c r="F318" s="121">
        <v>89.27</v>
      </c>
      <c r="G318" s="121">
        <f>5.19+1.3+1.29</f>
        <v>7.78</v>
      </c>
      <c r="H318" s="121">
        <v>3.05</v>
      </c>
      <c r="I318" s="110">
        <v>8.4499999999999993</v>
      </c>
      <c r="J318" s="110">
        <f t="shared" si="21"/>
        <v>108.55</v>
      </c>
      <c r="K318" s="110">
        <f t="shared" si="22"/>
        <v>37.571961527122077</v>
      </c>
      <c r="L318" s="116">
        <f t="shared" si="23"/>
        <v>146.12196152712207</v>
      </c>
      <c r="M318" s="116">
        <f t="shared" si="24"/>
        <v>23.770759078040268</v>
      </c>
      <c r="N318" s="116">
        <v>1</v>
      </c>
      <c r="O318" s="116">
        <v>0</v>
      </c>
    </row>
    <row r="319" spans="1:15" ht="17" x14ac:dyDescent="0.2">
      <c r="A319" s="120">
        <v>113</v>
      </c>
      <c r="B319" s="121" t="s">
        <v>30</v>
      </c>
      <c r="C319" s="121">
        <v>19</v>
      </c>
      <c r="D319" s="121" t="s">
        <v>24</v>
      </c>
      <c r="E319" s="121">
        <v>1906</v>
      </c>
      <c r="F319" s="121">
        <v>92.9</v>
      </c>
      <c r="G319" s="121">
        <f>6.08+1.76</f>
        <v>7.84</v>
      </c>
      <c r="H319" s="121">
        <v>4.22</v>
      </c>
      <c r="I319" s="110">
        <v>8.44</v>
      </c>
      <c r="J319" s="110">
        <f t="shared" si="21"/>
        <v>113.4</v>
      </c>
      <c r="K319" s="110">
        <f t="shared" si="22"/>
        <v>39.250671922391923</v>
      </c>
      <c r="L319" s="116">
        <f t="shared" si="23"/>
        <v>152.65067192239192</v>
      </c>
      <c r="M319" s="116">
        <f t="shared" si="24"/>
        <v>24.832833527865191</v>
      </c>
      <c r="N319" s="116">
        <v>1</v>
      </c>
      <c r="O319" s="116">
        <v>0</v>
      </c>
    </row>
    <row r="320" spans="1:15" ht="17" x14ac:dyDescent="0.2">
      <c r="A320" s="122"/>
      <c r="B320" s="122"/>
      <c r="C320" s="122"/>
      <c r="D320" s="122"/>
      <c r="E320" s="122"/>
      <c r="F320" s="123">
        <f t="shared" ref="F320:O320" si="25">SUM(F207:F319)</f>
        <v>10157.810000000009</v>
      </c>
      <c r="G320" s="123">
        <f t="shared" si="25"/>
        <v>880.6599999999986</v>
      </c>
      <c r="H320" s="123">
        <f t="shared" si="25"/>
        <v>387.21000000000043</v>
      </c>
      <c r="I320" s="123">
        <f t="shared" si="25"/>
        <v>954.47000000000128</v>
      </c>
      <c r="J320" s="123">
        <f t="shared" si="25"/>
        <v>12380.149999999991</v>
      </c>
      <c r="K320" s="124">
        <f t="shared" si="25"/>
        <v>4285.090000000002</v>
      </c>
      <c r="L320" s="124">
        <f t="shared" si="25"/>
        <v>16665.239999999991</v>
      </c>
      <c r="M320" s="124">
        <f t="shared" si="25"/>
        <v>2711.0599999999995</v>
      </c>
      <c r="N320" s="123">
        <f t="shared" si="25"/>
        <v>108</v>
      </c>
      <c r="O320" s="123">
        <f t="shared" si="25"/>
        <v>5</v>
      </c>
    </row>
    <row r="321" spans="1:15" ht="36" x14ac:dyDescent="0.2">
      <c r="A321" s="122"/>
      <c r="B321" s="122"/>
      <c r="C321" s="122"/>
      <c r="D321" s="122"/>
      <c r="E321" s="122"/>
      <c r="F321" s="122"/>
      <c r="G321" s="122"/>
      <c r="H321" s="122"/>
      <c r="I321" s="122"/>
      <c r="J321" s="122"/>
      <c r="K321" s="114"/>
      <c r="L321" s="122"/>
      <c r="M321" s="125" t="s">
        <v>25</v>
      </c>
      <c r="N321" s="125"/>
      <c r="O321" s="123">
        <f>N320+O320</f>
        <v>113</v>
      </c>
    </row>
    <row r="322" spans="1:15" ht="17" x14ac:dyDescent="0.2">
      <c r="A322" s="122"/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</row>
    <row r="324" spans="1:15" ht="16" thickBot="1" x14ac:dyDescent="0.25"/>
    <row r="325" spans="1:15" x14ac:dyDescent="0.2">
      <c r="E325" s="37"/>
      <c r="F325" s="89" t="s">
        <v>72</v>
      </c>
      <c r="G325" s="82"/>
      <c r="H325" s="82"/>
      <c r="I325" s="82"/>
      <c r="J325" s="83"/>
    </row>
    <row r="326" spans="1:15" ht="16" thickBot="1" x14ac:dyDescent="0.25">
      <c r="F326" s="58" t="s">
        <v>67</v>
      </c>
      <c r="G326" s="59">
        <v>6301.75</v>
      </c>
      <c r="H326" s="59"/>
      <c r="I326" s="59" t="s">
        <v>46</v>
      </c>
      <c r="J326" s="77"/>
    </row>
    <row r="327" spans="1:15" ht="16" thickBot="1" x14ac:dyDescent="0.25">
      <c r="F327" s="61"/>
      <c r="G327" s="78" t="s">
        <v>68</v>
      </c>
      <c r="H327" s="78"/>
      <c r="I327" s="63" t="s">
        <v>46</v>
      </c>
      <c r="J327" s="64" t="s">
        <v>69</v>
      </c>
    </row>
    <row r="328" spans="1:15" x14ac:dyDescent="0.2">
      <c r="F328" s="65">
        <v>1</v>
      </c>
      <c r="G328" s="79" t="s">
        <v>58</v>
      </c>
      <c r="H328" s="79"/>
      <c r="I328" s="67">
        <v>498.71999999999997</v>
      </c>
      <c r="J328" s="68">
        <v>5368.172207999999</v>
      </c>
    </row>
    <row r="329" spans="1:15" x14ac:dyDescent="0.2">
      <c r="F329" s="65">
        <v>2</v>
      </c>
      <c r="G329" s="48" t="s">
        <v>59</v>
      </c>
      <c r="H329" s="48"/>
      <c r="I329" s="50">
        <v>1557.5</v>
      </c>
      <c r="J329" s="80">
        <v>16764.774249999999</v>
      </c>
    </row>
    <row r="330" spans="1:15" x14ac:dyDescent="0.2">
      <c r="F330" s="65">
        <v>3</v>
      </c>
      <c r="G330" s="48" t="s">
        <v>60</v>
      </c>
      <c r="H330" s="48"/>
      <c r="I330" s="50">
        <v>529.79999999999995</v>
      </c>
      <c r="J330" s="80">
        <v>5702.7142199999989</v>
      </c>
    </row>
    <row r="331" spans="1:15" x14ac:dyDescent="0.2">
      <c r="F331" s="65">
        <v>4</v>
      </c>
      <c r="G331" s="48">
        <v>175</v>
      </c>
      <c r="H331" s="48"/>
      <c r="I331" s="50">
        <v>3120</v>
      </c>
      <c r="J331" s="80">
        <v>33583.368000000002</v>
      </c>
    </row>
    <row r="332" spans="1:15" x14ac:dyDescent="0.2">
      <c r="F332" s="65">
        <v>5</v>
      </c>
      <c r="G332" s="48" t="s">
        <v>61</v>
      </c>
      <c r="H332" s="48"/>
      <c r="I332" s="50">
        <v>48.8</v>
      </c>
      <c r="J332" s="80">
        <v>525.27831999999989</v>
      </c>
    </row>
    <row r="333" spans="1:15" x14ac:dyDescent="0.2">
      <c r="F333" s="65">
        <v>6</v>
      </c>
      <c r="G333" s="48" t="s">
        <v>62</v>
      </c>
      <c r="H333" s="48"/>
      <c r="I333" s="50">
        <v>454.23</v>
      </c>
      <c r="J333" s="80">
        <v>4889.2862969999996</v>
      </c>
    </row>
    <row r="334" spans="1:15" ht="16" thickBot="1" x14ac:dyDescent="0.25">
      <c r="F334" s="65">
        <v>7</v>
      </c>
      <c r="G334" s="53" t="s">
        <v>63</v>
      </c>
      <c r="H334" s="53"/>
      <c r="I334" s="55">
        <v>92.7</v>
      </c>
      <c r="J334" s="80">
        <v>997.81353000000001</v>
      </c>
    </row>
    <row r="335" spans="1:15" ht="16" thickBot="1" x14ac:dyDescent="0.25">
      <c r="F335" s="73"/>
      <c r="G335" s="81" t="s">
        <v>70</v>
      </c>
      <c r="H335" s="81"/>
      <c r="I335" s="75">
        <v>6301.7499999999991</v>
      </c>
      <c r="J335" s="76">
        <v>67831.406824999998</v>
      </c>
    </row>
  </sheetData>
  <mergeCells count="7">
    <mergeCell ref="A201:O204"/>
    <mergeCell ref="N205:O205"/>
    <mergeCell ref="A1:O1"/>
    <mergeCell ref="A2:O5"/>
    <mergeCell ref="N6:O6"/>
    <mergeCell ref="M198:N198"/>
    <mergeCell ref="A200:O200"/>
  </mergeCells>
  <printOptions horizontalCentered="1"/>
  <pageMargins left="0.70866141732283472" right="0.70866141732283472" top="0.74803149606299213" bottom="1.4566929133858268" header="0.31496062992125984" footer="0.31496062992125984"/>
  <pageSetup paperSize="9" scale="62" fitToHeight="0" orientation="landscape" r:id="rId1"/>
  <rowBreaks count="5" manualBreakCount="5">
    <brk id="94" max="14" man="1"/>
    <brk id="145" max="14" man="1"/>
    <brk id="172" max="14" man="1"/>
    <brk id="198" max="14" man="1"/>
    <brk id="322" max="1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25"/>
  <sheetViews>
    <sheetView topLeftCell="A107" workbookViewId="0">
      <selection sqref="A1:O125"/>
    </sheetView>
  </sheetViews>
  <sheetFormatPr baseColWidth="10" defaultColWidth="8.83203125" defaultRowHeight="15" x14ac:dyDescent="0.2"/>
  <cols>
    <col min="1" max="1" width="7.5" customWidth="1"/>
    <col min="2" max="2" width="8.33203125" customWidth="1"/>
    <col min="3" max="3" width="7.83203125" customWidth="1"/>
    <col min="4" max="4" width="9.83203125" customWidth="1"/>
    <col min="5" max="5" width="7" customWidth="1"/>
    <col min="6" max="6" width="18.5" customWidth="1"/>
    <col min="7" max="7" width="12.5" customWidth="1"/>
    <col min="8" max="8" width="20" customWidth="1"/>
    <col min="9" max="9" width="17.5" customWidth="1"/>
    <col min="10" max="10" width="15.5" customWidth="1"/>
    <col min="11" max="11" width="12.5" customWidth="1"/>
    <col min="12" max="12" width="12.1640625" customWidth="1"/>
    <col min="13" max="13" width="10.83203125" customWidth="1"/>
    <col min="14" max="14" width="9.1640625" customWidth="1"/>
    <col min="15" max="15" width="8" customWidth="1"/>
  </cols>
  <sheetData>
    <row r="1" spans="1:15" ht="20" thickBot="1" x14ac:dyDescent="0.25">
      <c r="A1" s="225" t="s">
        <v>37</v>
      </c>
      <c r="B1" s="226"/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</row>
    <row r="2" spans="1:15" ht="15" customHeight="1" x14ac:dyDescent="0.2">
      <c r="A2" s="199" t="s">
        <v>40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1"/>
    </row>
    <row r="3" spans="1:15" ht="15" customHeight="1" x14ac:dyDescent="0.2">
      <c r="A3" s="202"/>
      <c r="B3" s="203"/>
      <c r="C3" s="203"/>
      <c r="D3" s="203"/>
      <c r="E3" s="203"/>
      <c r="F3" s="203"/>
      <c r="G3" s="203"/>
      <c r="H3" s="203"/>
      <c r="I3" s="203"/>
      <c r="J3" s="203"/>
      <c r="K3" s="203"/>
      <c r="L3" s="203"/>
      <c r="M3" s="203"/>
      <c r="N3" s="203"/>
      <c r="O3" s="204"/>
    </row>
    <row r="4" spans="1:15" ht="15" customHeight="1" x14ac:dyDescent="0.2">
      <c r="A4" s="202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4"/>
    </row>
    <row r="5" spans="1:15" ht="16" thickBot="1" x14ac:dyDescent="0.25">
      <c r="A5" s="227"/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9"/>
    </row>
    <row r="6" spans="1:15" ht="68" x14ac:dyDescent="0.2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12" t="s">
        <v>7</v>
      </c>
      <c r="H6" s="12" t="s">
        <v>8</v>
      </c>
      <c r="I6" s="6" t="s">
        <v>9</v>
      </c>
      <c r="J6" s="12" t="s">
        <v>10</v>
      </c>
      <c r="K6" s="12" t="s">
        <v>11</v>
      </c>
      <c r="L6" s="7" t="s">
        <v>12</v>
      </c>
      <c r="M6" s="8" t="s">
        <v>13</v>
      </c>
      <c r="N6" s="230" t="s">
        <v>14</v>
      </c>
      <c r="O6" s="230"/>
    </row>
    <row r="7" spans="1:15" x14ac:dyDescent="0.2">
      <c r="A7" s="3"/>
      <c r="B7" s="3"/>
      <c r="C7" s="3"/>
      <c r="D7" s="3"/>
      <c r="E7" s="3"/>
      <c r="F7" s="3" t="s">
        <v>15</v>
      </c>
      <c r="G7" s="3" t="s">
        <v>15</v>
      </c>
      <c r="H7" s="3" t="s">
        <v>15</v>
      </c>
      <c r="I7" s="3" t="s">
        <v>15</v>
      </c>
      <c r="J7" s="3" t="s">
        <v>15</v>
      </c>
      <c r="K7" s="3"/>
      <c r="L7" s="3" t="s">
        <v>15</v>
      </c>
      <c r="M7" s="3" t="s">
        <v>15</v>
      </c>
      <c r="N7" s="3" t="s">
        <v>16</v>
      </c>
      <c r="O7" s="3" t="s">
        <v>17</v>
      </c>
    </row>
    <row r="8" spans="1:15" x14ac:dyDescent="0.2">
      <c r="A8" s="3"/>
      <c r="B8" s="3"/>
      <c r="C8" s="3"/>
      <c r="D8" s="3"/>
      <c r="E8" s="3"/>
      <c r="F8" s="3" t="s">
        <v>18</v>
      </c>
      <c r="G8" s="3" t="s">
        <v>19</v>
      </c>
      <c r="H8" s="3" t="s">
        <v>20</v>
      </c>
      <c r="I8" s="3" t="s">
        <v>21</v>
      </c>
      <c r="J8" s="3"/>
      <c r="K8" s="3"/>
      <c r="L8" s="3"/>
      <c r="M8" s="3"/>
      <c r="N8" s="3"/>
      <c r="O8" s="3"/>
    </row>
    <row r="9" spans="1:15" x14ac:dyDescent="0.2">
      <c r="A9" s="9">
        <v>1</v>
      </c>
      <c r="B9" s="10" t="s">
        <v>30</v>
      </c>
      <c r="C9" s="10">
        <v>1</v>
      </c>
      <c r="D9" s="10">
        <v>101</v>
      </c>
      <c r="E9" s="10" t="s">
        <v>24</v>
      </c>
      <c r="F9" s="10">
        <v>92.2</v>
      </c>
      <c r="G9" s="10">
        <f>5.78+1.74</f>
        <v>7.5200000000000005</v>
      </c>
      <c r="H9" s="10">
        <v>4.1399999999999997</v>
      </c>
      <c r="I9" s="19">
        <v>103.86</v>
      </c>
      <c r="J9" s="19">
        <v>8.2000000000000028</v>
      </c>
      <c r="K9" s="19">
        <v>37.921117788565923</v>
      </c>
      <c r="L9" s="22">
        <v>149.98111778856594</v>
      </c>
      <c r="M9" s="22">
        <v>24.398529743555809</v>
      </c>
      <c r="N9" s="22">
        <v>0</v>
      </c>
      <c r="O9" s="22">
        <v>1</v>
      </c>
    </row>
    <row r="10" spans="1:15" x14ac:dyDescent="0.2">
      <c r="A10" s="9">
        <v>2</v>
      </c>
      <c r="B10" s="10" t="s">
        <v>30</v>
      </c>
      <c r="C10" s="10">
        <v>1</v>
      </c>
      <c r="D10" s="10">
        <v>102</v>
      </c>
      <c r="E10" s="10" t="s">
        <v>24</v>
      </c>
      <c r="F10" s="10">
        <v>87.84</v>
      </c>
      <c r="G10" s="10">
        <f>5.17+1.37+1.38</f>
        <v>7.92</v>
      </c>
      <c r="H10" s="10">
        <v>3.04</v>
      </c>
      <c r="I10" s="19">
        <v>98.800000000000011</v>
      </c>
      <c r="J10" s="19">
        <v>8.5499999999999829</v>
      </c>
      <c r="K10" s="19">
        <v>37.921117788565923</v>
      </c>
      <c r="L10" s="22">
        <v>145.2711177885659</v>
      </c>
      <c r="M10" s="22">
        <v>23.632319457977381</v>
      </c>
      <c r="N10" s="22">
        <v>1</v>
      </c>
      <c r="O10" s="22">
        <v>0</v>
      </c>
    </row>
    <row r="11" spans="1:15" x14ac:dyDescent="0.2">
      <c r="A11" s="9">
        <v>3</v>
      </c>
      <c r="B11" s="10" t="s">
        <v>30</v>
      </c>
      <c r="C11" s="10">
        <v>1</v>
      </c>
      <c r="D11" s="10">
        <v>103</v>
      </c>
      <c r="E11" s="10" t="s">
        <v>24</v>
      </c>
      <c r="F11" s="10">
        <v>87.84</v>
      </c>
      <c r="G11" s="10">
        <f>5.17+1.38+1.37</f>
        <v>7.92</v>
      </c>
      <c r="H11" s="10">
        <v>3.04</v>
      </c>
      <c r="I11" s="19">
        <v>98.800000000000011</v>
      </c>
      <c r="J11" s="19">
        <v>8.5799999999999841</v>
      </c>
      <c r="K11" s="19">
        <v>37.921117788565923</v>
      </c>
      <c r="L11" s="22">
        <v>145.30111778856593</v>
      </c>
      <c r="M11" s="22">
        <v>23.637199778267693</v>
      </c>
      <c r="N11" s="22">
        <v>0</v>
      </c>
      <c r="O11" s="22">
        <v>1</v>
      </c>
    </row>
    <row r="12" spans="1:15" x14ac:dyDescent="0.2">
      <c r="A12" s="9">
        <v>4</v>
      </c>
      <c r="B12" s="10" t="s">
        <v>30</v>
      </c>
      <c r="C12" s="10">
        <v>1</v>
      </c>
      <c r="D12" s="10">
        <v>104</v>
      </c>
      <c r="E12" s="10" t="s">
        <v>24</v>
      </c>
      <c r="F12" s="10">
        <v>89.27</v>
      </c>
      <c r="G12" s="10">
        <f>5.19+1.3+1.29</f>
        <v>7.78</v>
      </c>
      <c r="H12" s="10">
        <v>3.05</v>
      </c>
      <c r="I12" s="19">
        <v>100.1</v>
      </c>
      <c r="J12" s="19">
        <v>8.460000000000008</v>
      </c>
      <c r="K12" s="19">
        <v>37.921117788565923</v>
      </c>
      <c r="L12" s="22">
        <v>146.48111778856594</v>
      </c>
      <c r="M12" s="22">
        <v>23.829159043019825</v>
      </c>
      <c r="N12" s="22">
        <v>0</v>
      </c>
      <c r="O12" s="22">
        <v>1</v>
      </c>
    </row>
    <row r="13" spans="1:15" x14ac:dyDescent="0.2">
      <c r="A13" s="9">
        <v>5</v>
      </c>
      <c r="B13" s="10"/>
      <c r="C13" s="10"/>
      <c r="D13" s="10"/>
      <c r="E13" s="10"/>
      <c r="F13" s="10"/>
      <c r="G13" s="10"/>
      <c r="H13" s="10"/>
      <c r="I13" s="19">
        <v>0</v>
      </c>
      <c r="J13" s="19">
        <v>0</v>
      </c>
      <c r="K13" s="19">
        <v>37.921117788565923</v>
      </c>
      <c r="L13" s="22">
        <v>0</v>
      </c>
      <c r="M13" s="22">
        <v>0</v>
      </c>
      <c r="N13" s="22"/>
      <c r="O13" s="22"/>
    </row>
    <row r="14" spans="1:15" x14ac:dyDescent="0.2">
      <c r="A14" s="9">
        <v>6</v>
      </c>
      <c r="B14" s="10" t="s">
        <v>30</v>
      </c>
      <c r="C14" s="10">
        <v>1</v>
      </c>
      <c r="D14" s="10">
        <v>106</v>
      </c>
      <c r="E14" s="10" t="s">
        <v>24</v>
      </c>
      <c r="F14" s="10">
        <v>92.9</v>
      </c>
      <c r="G14" s="10">
        <f>6.08+1.76</f>
        <v>7.84</v>
      </c>
      <c r="H14" s="10">
        <v>4.22</v>
      </c>
      <c r="I14" s="19">
        <v>104.96000000000001</v>
      </c>
      <c r="J14" s="19">
        <v>8.4399999999999977</v>
      </c>
      <c r="K14" s="19">
        <v>37.921117788565923</v>
      </c>
      <c r="L14" s="22">
        <v>151.32111778856591</v>
      </c>
      <c r="M14" s="22">
        <v>24.616517383189578</v>
      </c>
      <c r="N14" s="22">
        <v>0</v>
      </c>
      <c r="O14" s="22">
        <v>1</v>
      </c>
    </row>
    <row r="15" spans="1:15" x14ac:dyDescent="0.2">
      <c r="A15" s="9">
        <v>7</v>
      </c>
      <c r="B15" s="10" t="s">
        <v>30</v>
      </c>
      <c r="C15" s="10">
        <v>2</v>
      </c>
      <c r="D15" s="10">
        <v>201</v>
      </c>
      <c r="E15" s="10" t="s">
        <v>24</v>
      </c>
      <c r="F15" s="10">
        <v>92.2</v>
      </c>
      <c r="G15" s="10">
        <f>5.78+1.74</f>
        <v>7.5200000000000005</v>
      </c>
      <c r="H15" s="10">
        <v>4.1399999999999997</v>
      </c>
      <c r="I15" s="19">
        <v>103.86</v>
      </c>
      <c r="J15" s="19">
        <v>8.1999999999999993</v>
      </c>
      <c r="K15" s="19">
        <v>37.921117788565923</v>
      </c>
      <c r="L15" s="22">
        <v>149.98111778856594</v>
      </c>
      <c r="M15" s="22">
        <v>24.398529743555809</v>
      </c>
      <c r="N15" s="22">
        <v>1</v>
      </c>
      <c r="O15" s="22">
        <v>0</v>
      </c>
    </row>
    <row r="16" spans="1:15" x14ac:dyDescent="0.2">
      <c r="A16" s="9">
        <v>8</v>
      </c>
      <c r="B16" s="10" t="s">
        <v>30</v>
      </c>
      <c r="C16" s="10">
        <v>2</v>
      </c>
      <c r="D16" s="10">
        <v>202</v>
      </c>
      <c r="E16" s="10" t="s">
        <v>24</v>
      </c>
      <c r="F16" s="10">
        <v>87.84</v>
      </c>
      <c r="G16" s="10">
        <f>5.17+1.37+1.38</f>
        <v>7.92</v>
      </c>
      <c r="H16" s="10">
        <v>3.04</v>
      </c>
      <c r="I16" s="19">
        <v>98.800000000000011</v>
      </c>
      <c r="J16" s="19">
        <v>8.5500000000000007</v>
      </c>
      <c r="K16" s="19">
        <v>37.921117788565923</v>
      </c>
      <c r="L16" s="22">
        <v>145.27111778856593</v>
      </c>
      <c r="M16" s="22">
        <v>23.632319457977385</v>
      </c>
      <c r="N16" s="22">
        <v>0</v>
      </c>
      <c r="O16" s="22">
        <v>1</v>
      </c>
    </row>
    <row r="17" spans="1:15" x14ac:dyDescent="0.2">
      <c r="A17" s="9">
        <v>9</v>
      </c>
      <c r="B17" s="10" t="s">
        <v>30</v>
      </c>
      <c r="C17" s="10">
        <v>2</v>
      </c>
      <c r="D17" s="10">
        <v>203</v>
      </c>
      <c r="E17" s="10" t="s">
        <v>24</v>
      </c>
      <c r="F17" s="10">
        <v>87.84</v>
      </c>
      <c r="G17" s="10">
        <f>5.17+1.38+1.37</f>
        <v>7.92</v>
      </c>
      <c r="H17" s="10">
        <v>3.04</v>
      </c>
      <c r="I17" s="19">
        <v>98.800000000000011</v>
      </c>
      <c r="J17" s="19">
        <v>8.58</v>
      </c>
      <c r="K17" s="19">
        <v>37.921117788565923</v>
      </c>
      <c r="L17" s="22">
        <v>145.30111778856593</v>
      </c>
      <c r="M17" s="22">
        <v>23.637199778267693</v>
      </c>
      <c r="N17" s="22">
        <v>1</v>
      </c>
      <c r="O17" s="22">
        <v>0</v>
      </c>
    </row>
    <row r="18" spans="1:15" x14ac:dyDescent="0.2">
      <c r="A18" s="9">
        <v>10</v>
      </c>
      <c r="B18" s="10" t="s">
        <v>30</v>
      </c>
      <c r="C18" s="10">
        <v>2</v>
      </c>
      <c r="D18" s="10">
        <v>204</v>
      </c>
      <c r="E18" s="10" t="s">
        <v>24</v>
      </c>
      <c r="F18" s="10">
        <v>89.27</v>
      </c>
      <c r="G18" s="10">
        <f>5.19+1.3+1.29</f>
        <v>7.78</v>
      </c>
      <c r="H18" s="10">
        <v>3.05</v>
      </c>
      <c r="I18" s="19">
        <v>100.1</v>
      </c>
      <c r="J18" s="19">
        <v>8.4600000000000009</v>
      </c>
      <c r="K18" s="19">
        <v>37.921117788565923</v>
      </c>
      <c r="L18" s="22">
        <v>146.48111778856591</v>
      </c>
      <c r="M18" s="22">
        <v>23.829159043019821</v>
      </c>
      <c r="N18" s="22">
        <v>1</v>
      </c>
      <c r="O18" s="22">
        <v>0</v>
      </c>
    </row>
    <row r="19" spans="1:15" x14ac:dyDescent="0.2">
      <c r="A19" s="9">
        <v>11</v>
      </c>
      <c r="B19" s="10" t="s">
        <v>30</v>
      </c>
      <c r="C19" s="10">
        <v>2</v>
      </c>
      <c r="D19" s="10">
        <v>205</v>
      </c>
      <c r="E19" s="10" t="s">
        <v>24</v>
      </c>
      <c r="F19" s="10">
        <v>89.27</v>
      </c>
      <c r="G19" s="10">
        <f>5.19+1.3+1.29</f>
        <v>7.78</v>
      </c>
      <c r="H19" s="10">
        <v>3.05</v>
      </c>
      <c r="I19" s="19">
        <v>100.1</v>
      </c>
      <c r="J19" s="19">
        <v>8.4499999999999993</v>
      </c>
      <c r="K19" s="19">
        <v>37.921117788565923</v>
      </c>
      <c r="L19" s="22">
        <v>146.47111778856592</v>
      </c>
      <c r="M19" s="22">
        <v>23.827532269589721</v>
      </c>
      <c r="N19" s="22">
        <v>1</v>
      </c>
      <c r="O19" s="22">
        <v>0</v>
      </c>
    </row>
    <row r="20" spans="1:15" x14ac:dyDescent="0.2">
      <c r="A20" s="9">
        <v>12</v>
      </c>
      <c r="B20" s="10" t="s">
        <v>30</v>
      </c>
      <c r="C20" s="10">
        <v>2</v>
      </c>
      <c r="D20" s="10">
        <v>206</v>
      </c>
      <c r="E20" s="10" t="s">
        <v>24</v>
      </c>
      <c r="F20" s="10">
        <v>92.9</v>
      </c>
      <c r="G20" s="10">
        <f>6.08+1.76</f>
        <v>7.84</v>
      </c>
      <c r="H20" s="10">
        <v>4.22</v>
      </c>
      <c r="I20" s="19">
        <v>104.96000000000001</v>
      </c>
      <c r="J20" s="19">
        <v>8.44</v>
      </c>
      <c r="K20" s="19">
        <v>37.921117788565923</v>
      </c>
      <c r="L20" s="22">
        <v>151.32111778856591</v>
      </c>
      <c r="M20" s="22">
        <v>24.616517383189578</v>
      </c>
      <c r="N20" s="22">
        <v>1</v>
      </c>
      <c r="O20" s="22">
        <v>0</v>
      </c>
    </row>
    <row r="21" spans="1:15" x14ac:dyDescent="0.2">
      <c r="A21" s="9">
        <v>13</v>
      </c>
      <c r="B21" s="10" t="s">
        <v>30</v>
      </c>
      <c r="C21" s="10">
        <v>3</v>
      </c>
      <c r="D21" s="10">
        <v>301</v>
      </c>
      <c r="E21" s="10" t="s">
        <v>24</v>
      </c>
      <c r="F21" s="10">
        <v>92.2</v>
      </c>
      <c r="G21" s="10">
        <f>5.78+1.74</f>
        <v>7.5200000000000005</v>
      </c>
      <c r="H21" s="10">
        <v>4.1399999999999997</v>
      </c>
      <c r="I21" s="19">
        <v>103.86</v>
      </c>
      <c r="J21" s="19">
        <v>8.1999999999999993</v>
      </c>
      <c r="K21" s="19">
        <v>37.921117788565923</v>
      </c>
      <c r="L21" s="22">
        <v>149.98111778856594</v>
      </c>
      <c r="M21" s="22">
        <v>24.398529743555809</v>
      </c>
      <c r="N21" s="22">
        <v>1</v>
      </c>
      <c r="O21" s="22">
        <v>0</v>
      </c>
    </row>
    <row r="22" spans="1:15" x14ac:dyDescent="0.2">
      <c r="A22" s="9">
        <v>14</v>
      </c>
      <c r="B22" s="10" t="s">
        <v>30</v>
      </c>
      <c r="C22" s="10">
        <v>3</v>
      </c>
      <c r="D22" s="10">
        <v>302</v>
      </c>
      <c r="E22" s="10" t="s">
        <v>24</v>
      </c>
      <c r="F22" s="10">
        <v>87.84</v>
      </c>
      <c r="G22" s="10">
        <f>5.17+1.37+1.38</f>
        <v>7.92</v>
      </c>
      <c r="H22" s="10">
        <v>3.04</v>
      </c>
      <c r="I22" s="19">
        <v>98.800000000000011</v>
      </c>
      <c r="J22" s="19">
        <v>8.5500000000000007</v>
      </c>
      <c r="K22" s="19">
        <v>37.921117788565923</v>
      </c>
      <c r="L22" s="22">
        <v>145.27111778856593</v>
      </c>
      <c r="M22" s="22">
        <v>23.632319457977385</v>
      </c>
      <c r="N22" s="22">
        <v>1</v>
      </c>
      <c r="O22" s="22">
        <v>0</v>
      </c>
    </row>
    <row r="23" spans="1:15" x14ac:dyDescent="0.2">
      <c r="A23" s="9">
        <v>15</v>
      </c>
      <c r="B23" s="10" t="s">
        <v>30</v>
      </c>
      <c r="C23" s="10">
        <v>3</v>
      </c>
      <c r="D23" s="10">
        <v>303</v>
      </c>
      <c r="E23" s="10" t="s">
        <v>24</v>
      </c>
      <c r="F23" s="10">
        <v>87.84</v>
      </c>
      <c r="G23" s="10">
        <f>5.17+1.38+1.37</f>
        <v>7.92</v>
      </c>
      <c r="H23" s="10">
        <v>3.04</v>
      </c>
      <c r="I23" s="19">
        <v>98.800000000000011</v>
      </c>
      <c r="J23" s="19">
        <v>8.58</v>
      </c>
      <c r="K23" s="19">
        <v>37.921117788565923</v>
      </c>
      <c r="L23" s="22">
        <v>145.30111778856593</v>
      </c>
      <c r="M23" s="22">
        <v>23.637199778267693</v>
      </c>
      <c r="N23" s="22">
        <v>1</v>
      </c>
      <c r="O23" s="22">
        <v>0</v>
      </c>
    </row>
    <row r="24" spans="1:15" x14ac:dyDescent="0.2">
      <c r="A24" s="9">
        <v>16</v>
      </c>
      <c r="B24" s="10" t="s">
        <v>30</v>
      </c>
      <c r="C24" s="10">
        <v>3</v>
      </c>
      <c r="D24" s="10">
        <v>304</v>
      </c>
      <c r="E24" s="10" t="s">
        <v>24</v>
      </c>
      <c r="F24" s="10">
        <v>89.27</v>
      </c>
      <c r="G24" s="10">
        <f>5.19+1.3+1.29</f>
        <v>7.78</v>
      </c>
      <c r="H24" s="10">
        <v>3.05</v>
      </c>
      <c r="I24" s="19">
        <v>100.1</v>
      </c>
      <c r="J24" s="19">
        <v>8.4600000000000009</v>
      </c>
      <c r="K24" s="19">
        <v>37.921117788565923</v>
      </c>
      <c r="L24" s="22">
        <v>146.48111778856591</v>
      </c>
      <c r="M24" s="22">
        <v>23.829159043019821</v>
      </c>
      <c r="N24" s="22">
        <v>1</v>
      </c>
      <c r="O24" s="22">
        <v>0</v>
      </c>
    </row>
    <row r="25" spans="1:15" x14ac:dyDescent="0.2">
      <c r="A25" s="9">
        <v>17</v>
      </c>
      <c r="B25" s="10" t="s">
        <v>30</v>
      </c>
      <c r="C25" s="10">
        <v>3</v>
      </c>
      <c r="D25" s="10">
        <v>305</v>
      </c>
      <c r="E25" s="10" t="s">
        <v>24</v>
      </c>
      <c r="F25" s="10">
        <v>89.27</v>
      </c>
      <c r="G25" s="10">
        <f>5.19+1.3+1.29</f>
        <v>7.78</v>
      </c>
      <c r="H25" s="10">
        <v>3.05</v>
      </c>
      <c r="I25" s="19">
        <v>100.1</v>
      </c>
      <c r="J25" s="19">
        <v>8.4499999999999993</v>
      </c>
      <c r="K25" s="19">
        <v>37.921117788565923</v>
      </c>
      <c r="L25" s="22">
        <v>146.47111778856592</v>
      </c>
      <c r="M25" s="22">
        <v>23.827532269589721</v>
      </c>
      <c r="N25" s="22">
        <v>1</v>
      </c>
      <c r="O25" s="22">
        <v>0</v>
      </c>
    </row>
    <row r="26" spans="1:15" x14ac:dyDescent="0.2">
      <c r="A26" s="9">
        <v>18</v>
      </c>
      <c r="B26" s="10" t="s">
        <v>30</v>
      </c>
      <c r="C26" s="10">
        <v>3</v>
      </c>
      <c r="D26" s="10">
        <v>306</v>
      </c>
      <c r="E26" s="10" t="s">
        <v>24</v>
      </c>
      <c r="F26" s="10">
        <v>92.9</v>
      </c>
      <c r="G26" s="10">
        <f>6.08+1.76</f>
        <v>7.84</v>
      </c>
      <c r="H26" s="10">
        <v>4.22</v>
      </c>
      <c r="I26" s="19">
        <v>104.96000000000001</v>
      </c>
      <c r="J26" s="19">
        <v>8.44</v>
      </c>
      <c r="K26" s="19">
        <v>37.921117788565923</v>
      </c>
      <c r="L26" s="22">
        <v>151.32111778856591</v>
      </c>
      <c r="M26" s="22">
        <v>24.616517383189578</v>
      </c>
      <c r="N26" s="22">
        <v>1</v>
      </c>
      <c r="O26" s="22">
        <v>0</v>
      </c>
    </row>
    <row r="27" spans="1:15" x14ac:dyDescent="0.2">
      <c r="A27" s="9">
        <v>19</v>
      </c>
      <c r="B27" s="10" t="s">
        <v>30</v>
      </c>
      <c r="C27" s="10">
        <v>4</v>
      </c>
      <c r="D27" s="10">
        <v>401</v>
      </c>
      <c r="E27" s="10" t="s">
        <v>24</v>
      </c>
      <c r="F27" s="10">
        <v>92.2</v>
      </c>
      <c r="G27" s="10">
        <f>5.78+1.74</f>
        <v>7.5200000000000005</v>
      </c>
      <c r="H27" s="10">
        <v>4.1399999999999997</v>
      </c>
      <c r="I27" s="19">
        <v>103.86</v>
      </c>
      <c r="J27" s="19">
        <v>8.1999999999999993</v>
      </c>
      <c r="K27" s="19">
        <v>37.921117788565923</v>
      </c>
      <c r="L27" s="22">
        <v>149.98111778856594</v>
      </c>
      <c r="M27" s="22">
        <v>24.398529743555809</v>
      </c>
      <c r="N27" s="22">
        <v>1</v>
      </c>
      <c r="O27" s="22">
        <v>0</v>
      </c>
    </row>
    <row r="28" spans="1:15" x14ac:dyDescent="0.2">
      <c r="A28" s="9">
        <v>20</v>
      </c>
      <c r="B28" s="10" t="s">
        <v>30</v>
      </c>
      <c r="C28" s="10">
        <v>4</v>
      </c>
      <c r="D28" s="10">
        <v>402</v>
      </c>
      <c r="E28" s="10" t="s">
        <v>24</v>
      </c>
      <c r="F28" s="10">
        <v>87.84</v>
      </c>
      <c r="G28" s="10">
        <f>5.17+1.37+1.38</f>
        <v>7.92</v>
      </c>
      <c r="H28" s="10">
        <v>3.04</v>
      </c>
      <c r="I28" s="19">
        <v>98.800000000000011</v>
      </c>
      <c r="J28" s="19">
        <v>8.5500000000000007</v>
      </c>
      <c r="K28" s="19">
        <v>37.921117788565923</v>
      </c>
      <c r="L28" s="22">
        <v>145.27111778856593</v>
      </c>
      <c r="M28" s="22">
        <v>23.632319457977385</v>
      </c>
      <c r="N28" s="22">
        <v>1</v>
      </c>
      <c r="O28" s="22">
        <v>0</v>
      </c>
    </row>
    <row r="29" spans="1:15" x14ac:dyDescent="0.2">
      <c r="A29" s="9">
        <v>21</v>
      </c>
      <c r="B29" s="10" t="s">
        <v>30</v>
      </c>
      <c r="C29" s="10">
        <v>4</v>
      </c>
      <c r="D29" s="10">
        <v>403</v>
      </c>
      <c r="E29" s="10" t="s">
        <v>24</v>
      </c>
      <c r="F29" s="10">
        <v>87.84</v>
      </c>
      <c r="G29" s="10">
        <f>5.17+1.38+1.37</f>
        <v>7.92</v>
      </c>
      <c r="H29" s="10">
        <v>3.04</v>
      </c>
      <c r="I29" s="19">
        <v>98.800000000000011</v>
      </c>
      <c r="J29" s="19">
        <v>8.58</v>
      </c>
      <c r="K29" s="19">
        <v>37.921117788565923</v>
      </c>
      <c r="L29" s="22">
        <v>145.30111778856593</v>
      </c>
      <c r="M29" s="22">
        <v>23.637199778267693</v>
      </c>
      <c r="N29" s="22">
        <v>1</v>
      </c>
      <c r="O29" s="22">
        <v>0</v>
      </c>
    </row>
    <row r="30" spans="1:15" x14ac:dyDescent="0.2">
      <c r="A30" s="9">
        <v>22</v>
      </c>
      <c r="B30" s="10" t="s">
        <v>30</v>
      </c>
      <c r="C30" s="10">
        <v>4</v>
      </c>
      <c r="D30" s="10">
        <v>404</v>
      </c>
      <c r="E30" s="10" t="s">
        <v>24</v>
      </c>
      <c r="F30" s="10">
        <v>89.27</v>
      </c>
      <c r="G30" s="10">
        <f>5.19+1.3+1.29</f>
        <v>7.78</v>
      </c>
      <c r="H30" s="10">
        <v>3.05</v>
      </c>
      <c r="I30" s="19">
        <v>100.1</v>
      </c>
      <c r="J30" s="19">
        <v>8.4600000000000009</v>
      </c>
      <c r="K30" s="19">
        <v>37.921117788565923</v>
      </c>
      <c r="L30" s="22">
        <v>146.48111778856591</v>
      </c>
      <c r="M30" s="22">
        <v>23.829159043019821</v>
      </c>
      <c r="N30" s="22">
        <v>1</v>
      </c>
      <c r="O30" s="22">
        <v>0</v>
      </c>
    </row>
    <row r="31" spans="1:15" x14ac:dyDescent="0.2">
      <c r="A31" s="9">
        <v>23</v>
      </c>
      <c r="B31" s="10" t="s">
        <v>30</v>
      </c>
      <c r="C31" s="10">
        <v>4</v>
      </c>
      <c r="D31" s="10">
        <v>405</v>
      </c>
      <c r="E31" s="10" t="s">
        <v>24</v>
      </c>
      <c r="F31" s="10">
        <v>89.27</v>
      </c>
      <c r="G31" s="10">
        <f>5.19+1.3+1.29</f>
        <v>7.78</v>
      </c>
      <c r="H31" s="10">
        <v>3.05</v>
      </c>
      <c r="I31" s="19">
        <v>100.1</v>
      </c>
      <c r="J31" s="19">
        <v>8.4499999999999993</v>
      </c>
      <c r="K31" s="19">
        <v>37.921117788565923</v>
      </c>
      <c r="L31" s="22">
        <v>146.47111778856592</v>
      </c>
      <c r="M31" s="22">
        <v>23.827532269589721</v>
      </c>
      <c r="N31" s="22">
        <v>1</v>
      </c>
      <c r="O31" s="22">
        <v>0</v>
      </c>
    </row>
    <row r="32" spans="1:15" x14ac:dyDescent="0.2">
      <c r="A32" s="9">
        <v>24</v>
      </c>
      <c r="B32" s="10" t="s">
        <v>30</v>
      </c>
      <c r="C32" s="10">
        <v>4</v>
      </c>
      <c r="D32" s="10">
        <v>406</v>
      </c>
      <c r="E32" s="10" t="s">
        <v>24</v>
      </c>
      <c r="F32" s="10">
        <v>92.9</v>
      </c>
      <c r="G32" s="10">
        <f>6.08+1.76</f>
        <v>7.84</v>
      </c>
      <c r="H32" s="10">
        <v>4.22</v>
      </c>
      <c r="I32" s="19">
        <v>104.96000000000001</v>
      </c>
      <c r="J32" s="19">
        <v>8.44</v>
      </c>
      <c r="K32" s="19">
        <v>37.921117788565923</v>
      </c>
      <c r="L32" s="22">
        <v>151.32111778856591</v>
      </c>
      <c r="M32" s="22">
        <v>24.616517383189578</v>
      </c>
      <c r="N32" s="22">
        <v>1</v>
      </c>
      <c r="O32" s="22">
        <v>0</v>
      </c>
    </row>
    <row r="33" spans="1:15" x14ac:dyDescent="0.2">
      <c r="A33" s="9">
        <v>25</v>
      </c>
      <c r="B33" s="10" t="s">
        <v>30</v>
      </c>
      <c r="C33" s="10">
        <v>5</v>
      </c>
      <c r="D33" s="10">
        <v>501</v>
      </c>
      <c r="E33" s="10" t="s">
        <v>24</v>
      </c>
      <c r="F33" s="10">
        <v>92.2</v>
      </c>
      <c r="G33" s="10">
        <f>5.78+1.74</f>
        <v>7.5200000000000005</v>
      </c>
      <c r="H33" s="10">
        <v>4.1399999999999997</v>
      </c>
      <c r="I33" s="19">
        <v>103.86</v>
      </c>
      <c r="J33" s="19">
        <v>8.1999999999999993</v>
      </c>
      <c r="K33" s="19">
        <v>37.921117788565923</v>
      </c>
      <c r="L33" s="22">
        <v>149.98111778856594</v>
      </c>
      <c r="M33" s="22">
        <v>24.398529743555809</v>
      </c>
      <c r="N33" s="22">
        <v>1</v>
      </c>
      <c r="O33" s="22">
        <v>0</v>
      </c>
    </row>
    <row r="34" spans="1:15" x14ac:dyDescent="0.2">
      <c r="A34" s="9">
        <v>26</v>
      </c>
      <c r="B34" s="10" t="s">
        <v>30</v>
      </c>
      <c r="C34" s="10">
        <v>5</v>
      </c>
      <c r="D34" s="10">
        <v>502</v>
      </c>
      <c r="E34" s="10" t="s">
        <v>24</v>
      </c>
      <c r="F34" s="10">
        <v>87.84</v>
      </c>
      <c r="G34" s="10">
        <f>5.17+1.37+1.38</f>
        <v>7.92</v>
      </c>
      <c r="H34" s="10">
        <v>3.04</v>
      </c>
      <c r="I34" s="19">
        <v>98.800000000000011</v>
      </c>
      <c r="J34" s="19">
        <v>8.5500000000000007</v>
      </c>
      <c r="K34" s="19">
        <v>37.921117788565923</v>
      </c>
      <c r="L34" s="22">
        <v>145.27111778856593</v>
      </c>
      <c r="M34" s="22">
        <v>23.632319457977385</v>
      </c>
      <c r="N34" s="22">
        <v>1</v>
      </c>
      <c r="O34" s="22">
        <v>0</v>
      </c>
    </row>
    <row r="35" spans="1:15" x14ac:dyDescent="0.2">
      <c r="A35" s="9">
        <v>27</v>
      </c>
      <c r="B35" s="10" t="s">
        <v>30</v>
      </c>
      <c r="C35" s="10">
        <v>5</v>
      </c>
      <c r="D35" s="10">
        <v>503</v>
      </c>
      <c r="E35" s="10" t="s">
        <v>24</v>
      </c>
      <c r="F35" s="10">
        <v>87.84</v>
      </c>
      <c r="G35" s="10">
        <f>5.17+1.38+1.37</f>
        <v>7.92</v>
      </c>
      <c r="H35" s="10">
        <v>3.04</v>
      </c>
      <c r="I35" s="19">
        <v>98.800000000000011</v>
      </c>
      <c r="J35" s="19">
        <v>8.58</v>
      </c>
      <c r="K35" s="19">
        <v>37.921117788565923</v>
      </c>
      <c r="L35" s="22">
        <v>145.30111778856593</v>
      </c>
      <c r="M35" s="22">
        <v>23.637199778267693</v>
      </c>
      <c r="N35" s="22">
        <v>1</v>
      </c>
      <c r="O35" s="22">
        <v>0</v>
      </c>
    </row>
    <row r="36" spans="1:15" x14ac:dyDescent="0.2">
      <c r="A36" s="9">
        <v>28</v>
      </c>
      <c r="B36" s="10" t="s">
        <v>30</v>
      </c>
      <c r="C36" s="10">
        <v>5</v>
      </c>
      <c r="D36" s="10">
        <v>504</v>
      </c>
      <c r="E36" s="10" t="s">
        <v>24</v>
      </c>
      <c r="F36" s="10">
        <v>89.27</v>
      </c>
      <c r="G36" s="10">
        <f>5.19+1.3+1.29</f>
        <v>7.78</v>
      </c>
      <c r="H36" s="10">
        <v>3.05</v>
      </c>
      <c r="I36" s="19">
        <v>100.1</v>
      </c>
      <c r="J36" s="19">
        <v>8.4600000000000009</v>
      </c>
      <c r="K36" s="19">
        <v>37.921117788565923</v>
      </c>
      <c r="L36" s="22">
        <v>146.48111778856591</v>
      </c>
      <c r="M36" s="22">
        <v>23.829159043019821</v>
      </c>
      <c r="N36" s="22">
        <v>1</v>
      </c>
      <c r="O36" s="22">
        <v>0</v>
      </c>
    </row>
    <row r="37" spans="1:15" x14ac:dyDescent="0.2">
      <c r="A37" s="9">
        <v>29</v>
      </c>
      <c r="B37" s="10" t="s">
        <v>30</v>
      </c>
      <c r="C37" s="10">
        <v>5</v>
      </c>
      <c r="D37" s="10">
        <v>505</v>
      </c>
      <c r="E37" s="10" t="s">
        <v>24</v>
      </c>
      <c r="F37" s="10">
        <v>89.27</v>
      </c>
      <c r="G37" s="10">
        <f>5.19+1.3+1.29</f>
        <v>7.78</v>
      </c>
      <c r="H37" s="10">
        <v>3.05</v>
      </c>
      <c r="I37" s="19">
        <v>100.1</v>
      </c>
      <c r="J37" s="19">
        <v>8.4499999999999993</v>
      </c>
      <c r="K37" s="19">
        <v>37.921117788565923</v>
      </c>
      <c r="L37" s="22">
        <v>146.47111778856592</v>
      </c>
      <c r="M37" s="22">
        <v>23.827532269589721</v>
      </c>
      <c r="N37" s="22">
        <v>1</v>
      </c>
      <c r="O37" s="22">
        <v>0</v>
      </c>
    </row>
    <row r="38" spans="1:15" x14ac:dyDescent="0.2">
      <c r="A38" s="9">
        <v>30</v>
      </c>
      <c r="B38" s="10" t="s">
        <v>30</v>
      </c>
      <c r="C38" s="10">
        <v>5</v>
      </c>
      <c r="D38" s="10">
        <v>506</v>
      </c>
      <c r="E38" s="10" t="s">
        <v>24</v>
      </c>
      <c r="F38" s="10">
        <v>92.9</v>
      </c>
      <c r="G38" s="10">
        <f>6.08+1.76</f>
        <v>7.84</v>
      </c>
      <c r="H38" s="10">
        <v>4.22</v>
      </c>
      <c r="I38" s="19">
        <v>104.96000000000001</v>
      </c>
      <c r="J38" s="19">
        <v>8.44</v>
      </c>
      <c r="K38" s="19">
        <v>37.921117788565923</v>
      </c>
      <c r="L38" s="22">
        <v>151.32111778856591</v>
      </c>
      <c r="M38" s="22">
        <v>24.616517383189578</v>
      </c>
      <c r="N38" s="22">
        <v>1</v>
      </c>
      <c r="O38" s="22">
        <v>0</v>
      </c>
    </row>
    <row r="39" spans="1:15" x14ac:dyDescent="0.2">
      <c r="A39" s="9">
        <v>31</v>
      </c>
      <c r="B39" s="10" t="s">
        <v>30</v>
      </c>
      <c r="C39" s="10">
        <v>6</v>
      </c>
      <c r="D39" s="10">
        <v>601</v>
      </c>
      <c r="E39" s="10" t="s">
        <v>24</v>
      </c>
      <c r="F39" s="10">
        <v>92.2</v>
      </c>
      <c r="G39" s="10">
        <f>5.78+1.74</f>
        <v>7.5200000000000005</v>
      </c>
      <c r="H39" s="10">
        <v>4.1399999999999997</v>
      </c>
      <c r="I39" s="19">
        <v>103.86</v>
      </c>
      <c r="J39" s="19">
        <v>8.1999999999999993</v>
      </c>
      <c r="K39" s="19">
        <v>37.921117788565923</v>
      </c>
      <c r="L39" s="22">
        <v>149.98111778856594</v>
      </c>
      <c r="M39" s="22">
        <v>24.398529743555809</v>
      </c>
      <c r="N39" s="22">
        <v>1</v>
      </c>
      <c r="O39" s="22">
        <v>0</v>
      </c>
    </row>
    <row r="40" spans="1:15" x14ac:dyDescent="0.2">
      <c r="A40" s="9">
        <v>32</v>
      </c>
      <c r="B40" s="10" t="s">
        <v>30</v>
      </c>
      <c r="C40" s="10">
        <v>6</v>
      </c>
      <c r="D40" s="10">
        <v>602</v>
      </c>
      <c r="E40" s="10" t="s">
        <v>24</v>
      </c>
      <c r="F40" s="10">
        <v>87.84</v>
      </c>
      <c r="G40" s="10">
        <f>5.17+1.37+1.38</f>
        <v>7.92</v>
      </c>
      <c r="H40" s="10">
        <v>3.04</v>
      </c>
      <c r="I40" s="19">
        <v>98.800000000000011</v>
      </c>
      <c r="J40" s="19">
        <v>8.5500000000000007</v>
      </c>
      <c r="K40" s="19">
        <v>37.921117788565923</v>
      </c>
      <c r="L40" s="22">
        <v>145.27111778856593</v>
      </c>
      <c r="M40" s="22">
        <v>23.632319457977385</v>
      </c>
      <c r="N40" s="22">
        <v>1</v>
      </c>
      <c r="O40" s="22">
        <v>0</v>
      </c>
    </row>
    <row r="41" spans="1:15" x14ac:dyDescent="0.2">
      <c r="A41" s="9">
        <v>33</v>
      </c>
      <c r="B41" s="10" t="s">
        <v>30</v>
      </c>
      <c r="C41" s="10">
        <v>6</v>
      </c>
      <c r="D41" s="10">
        <v>603</v>
      </c>
      <c r="E41" s="10" t="s">
        <v>24</v>
      </c>
      <c r="F41" s="10">
        <v>87.84</v>
      </c>
      <c r="G41" s="10">
        <f>5.17+1.38+1.37</f>
        <v>7.92</v>
      </c>
      <c r="H41" s="10">
        <v>3.04</v>
      </c>
      <c r="I41" s="19">
        <v>98.800000000000011</v>
      </c>
      <c r="J41" s="19">
        <v>8.58</v>
      </c>
      <c r="K41" s="19">
        <v>37.921117788565923</v>
      </c>
      <c r="L41" s="22">
        <v>145.30111778856593</v>
      </c>
      <c r="M41" s="22">
        <v>23.637199778267693</v>
      </c>
      <c r="N41" s="22">
        <v>1</v>
      </c>
      <c r="O41" s="22">
        <v>0</v>
      </c>
    </row>
    <row r="42" spans="1:15" x14ac:dyDescent="0.2">
      <c r="A42" s="9">
        <v>34</v>
      </c>
      <c r="B42" s="10" t="s">
        <v>30</v>
      </c>
      <c r="C42" s="10">
        <v>6</v>
      </c>
      <c r="D42" s="10">
        <v>604</v>
      </c>
      <c r="E42" s="10" t="s">
        <v>24</v>
      </c>
      <c r="F42" s="10">
        <v>89.27</v>
      </c>
      <c r="G42" s="10">
        <f>5.19+1.3+1.29</f>
        <v>7.78</v>
      </c>
      <c r="H42" s="10">
        <v>3.05</v>
      </c>
      <c r="I42" s="19">
        <v>100.1</v>
      </c>
      <c r="J42" s="19">
        <v>8.4600000000000009</v>
      </c>
      <c r="K42" s="19">
        <v>37.921117788565923</v>
      </c>
      <c r="L42" s="22">
        <v>146.48111778856591</v>
      </c>
      <c r="M42" s="22">
        <v>23.829159043019821</v>
      </c>
      <c r="N42" s="22">
        <v>1</v>
      </c>
      <c r="O42" s="22">
        <v>0</v>
      </c>
    </row>
    <row r="43" spans="1:15" x14ac:dyDescent="0.2">
      <c r="A43" s="9">
        <v>35</v>
      </c>
      <c r="B43" s="10" t="s">
        <v>30</v>
      </c>
      <c r="C43" s="10">
        <v>6</v>
      </c>
      <c r="D43" s="10">
        <v>605</v>
      </c>
      <c r="E43" s="10" t="s">
        <v>24</v>
      </c>
      <c r="F43" s="10">
        <v>89.27</v>
      </c>
      <c r="G43" s="10">
        <f>5.19+1.3+1.29</f>
        <v>7.78</v>
      </c>
      <c r="H43" s="10">
        <v>3.05</v>
      </c>
      <c r="I43" s="19">
        <v>100.1</v>
      </c>
      <c r="J43" s="19">
        <v>8.4499999999999993</v>
      </c>
      <c r="K43" s="19">
        <v>37.921117788565923</v>
      </c>
      <c r="L43" s="22">
        <v>146.47111778856592</v>
      </c>
      <c r="M43" s="22">
        <v>23.827532269589721</v>
      </c>
      <c r="N43" s="22">
        <v>1</v>
      </c>
      <c r="O43" s="22">
        <v>0</v>
      </c>
    </row>
    <row r="44" spans="1:15" x14ac:dyDescent="0.2">
      <c r="A44" s="9">
        <v>36</v>
      </c>
      <c r="B44" s="10" t="s">
        <v>30</v>
      </c>
      <c r="C44" s="10">
        <v>6</v>
      </c>
      <c r="D44" s="10">
        <v>606</v>
      </c>
      <c r="E44" s="10" t="s">
        <v>24</v>
      </c>
      <c r="F44" s="10">
        <v>92.9</v>
      </c>
      <c r="G44" s="10">
        <f>6.08+1.76</f>
        <v>7.84</v>
      </c>
      <c r="H44" s="10">
        <v>4.22</v>
      </c>
      <c r="I44" s="19">
        <v>104.96000000000001</v>
      </c>
      <c r="J44" s="19">
        <v>8.44</v>
      </c>
      <c r="K44" s="19">
        <v>37.921117788565923</v>
      </c>
      <c r="L44" s="22">
        <v>151.32111778856591</v>
      </c>
      <c r="M44" s="22">
        <v>24.616517383189578</v>
      </c>
      <c r="N44" s="22">
        <v>1</v>
      </c>
      <c r="O44" s="22">
        <v>0</v>
      </c>
    </row>
    <row r="45" spans="1:15" x14ac:dyDescent="0.2">
      <c r="A45" s="9">
        <v>37</v>
      </c>
      <c r="B45" s="10" t="s">
        <v>30</v>
      </c>
      <c r="C45" s="10">
        <v>7</v>
      </c>
      <c r="D45" s="10">
        <v>701</v>
      </c>
      <c r="E45" s="10" t="s">
        <v>24</v>
      </c>
      <c r="F45" s="10">
        <v>92.2</v>
      </c>
      <c r="G45" s="10">
        <f>5.78+1.74</f>
        <v>7.5200000000000005</v>
      </c>
      <c r="H45" s="10">
        <v>4.1399999999999997</v>
      </c>
      <c r="I45" s="19">
        <v>103.86</v>
      </c>
      <c r="J45" s="19">
        <v>8.1999999999999993</v>
      </c>
      <c r="K45" s="19">
        <v>37.921117788565923</v>
      </c>
      <c r="L45" s="22">
        <v>149.98111778856594</v>
      </c>
      <c r="M45" s="22">
        <v>24.398529743555809</v>
      </c>
      <c r="N45" s="22">
        <v>1</v>
      </c>
      <c r="O45" s="22">
        <v>0</v>
      </c>
    </row>
    <row r="46" spans="1:15" x14ac:dyDescent="0.2">
      <c r="A46" s="9">
        <v>38</v>
      </c>
      <c r="B46" s="10" t="s">
        <v>30</v>
      </c>
      <c r="C46" s="10">
        <v>7</v>
      </c>
      <c r="D46" s="10">
        <v>702</v>
      </c>
      <c r="E46" s="10" t="s">
        <v>24</v>
      </c>
      <c r="F46" s="10">
        <v>87.84</v>
      </c>
      <c r="G46" s="10">
        <f>5.17+1.37+1.38</f>
        <v>7.92</v>
      </c>
      <c r="H46" s="10">
        <v>3.04</v>
      </c>
      <c r="I46" s="19">
        <v>98.800000000000011</v>
      </c>
      <c r="J46" s="19">
        <v>8.5500000000000007</v>
      </c>
      <c r="K46" s="19">
        <v>37.921117788565923</v>
      </c>
      <c r="L46" s="22">
        <v>145.27111778856593</v>
      </c>
      <c r="M46" s="22">
        <v>23.632319457977385</v>
      </c>
      <c r="N46" s="22">
        <v>1</v>
      </c>
      <c r="O46" s="22">
        <v>0</v>
      </c>
    </row>
    <row r="47" spans="1:15" x14ac:dyDescent="0.2">
      <c r="A47" s="9">
        <v>39</v>
      </c>
      <c r="B47" s="10" t="s">
        <v>30</v>
      </c>
      <c r="C47" s="10">
        <v>7</v>
      </c>
      <c r="D47" s="10">
        <v>703</v>
      </c>
      <c r="E47" s="10" t="s">
        <v>24</v>
      </c>
      <c r="F47" s="10">
        <v>87.84</v>
      </c>
      <c r="G47" s="10">
        <f>5.17+1.38+1.37</f>
        <v>7.92</v>
      </c>
      <c r="H47" s="10">
        <v>3.04</v>
      </c>
      <c r="I47" s="19">
        <v>98.800000000000011</v>
      </c>
      <c r="J47" s="19">
        <v>8.58</v>
      </c>
      <c r="K47" s="19">
        <v>37.921117788565923</v>
      </c>
      <c r="L47" s="22">
        <v>145.30111778856593</v>
      </c>
      <c r="M47" s="22">
        <v>23.637199778267693</v>
      </c>
      <c r="N47" s="22">
        <v>1</v>
      </c>
      <c r="O47" s="22">
        <v>0</v>
      </c>
    </row>
    <row r="48" spans="1:15" x14ac:dyDescent="0.2">
      <c r="A48" s="9">
        <v>40</v>
      </c>
      <c r="B48" s="10" t="s">
        <v>30</v>
      </c>
      <c r="C48" s="10">
        <v>7</v>
      </c>
      <c r="D48" s="10">
        <v>704</v>
      </c>
      <c r="E48" s="10" t="s">
        <v>24</v>
      </c>
      <c r="F48" s="10">
        <v>89.27</v>
      </c>
      <c r="G48" s="10">
        <f>5.19+1.3+1.29</f>
        <v>7.78</v>
      </c>
      <c r="H48" s="10">
        <v>3.05</v>
      </c>
      <c r="I48" s="19">
        <v>100.1</v>
      </c>
      <c r="J48" s="19">
        <v>8.4600000000000009</v>
      </c>
      <c r="K48" s="19">
        <v>37.921117788565923</v>
      </c>
      <c r="L48" s="22">
        <v>146.48111778856591</v>
      </c>
      <c r="M48" s="22">
        <v>23.829159043019821</v>
      </c>
      <c r="N48" s="22">
        <v>1</v>
      </c>
      <c r="O48" s="22">
        <v>0</v>
      </c>
    </row>
    <row r="49" spans="1:15" x14ac:dyDescent="0.2">
      <c r="A49" s="9">
        <v>41</v>
      </c>
      <c r="B49" s="10" t="s">
        <v>30</v>
      </c>
      <c r="C49" s="10">
        <v>7</v>
      </c>
      <c r="D49" s="10">
        <v>705</v>
      </c>
      <c r="E49" s="10" t="s">
        <v>24</v>
      </c>
      <c r="F49" s="10">
        <v>89.27</v>
      </c>
      <c r="G49" s="10">
        <f>5.19+1.3+1.29</f>
        <v>7.78</v>
      </c>
      <c r="H49" s="10">
        <v>3.05</v>
      </c>
      <c r="I49" s="19">
        <v>100.1</v>
      </c>
      <c r="J49" s="19">
        <v>8.4499999999999993</v>
      </c>
      <c r="K49" s="19">
        <v>37.921117788565923</v>
      </c>
      <c r="L49" s="22">
        <v>146.47111778856592</v>
      </c>
      <c r="M49" s="22">
        <v>23.827532269589721</v>
      </c>
      <c r="N49" s="22">
        <v>1</v>
      </c>
      <c r="O49" s="22">
        <v>0</v>
      </c>
    </row>
    <row r="50" spans="1:15" x14ac:dyDescent="0.2">
      <c r="A50" s="9">
        <v>42</v>
      </c>
      <c r="B50" s="10" t="s">
        <v>30</v>
      </c>
      <c r="C50" s="10">
        <v>7</v>
      </c>
      <c r="D50" s="10">
        <v>706</v>
      </c>
      <c r="E50" s="10" t="s">
        <v>24</v>
      </c>
      <c r="F50" s="10">
        <v>92.9</v>
      </c>
      <c r="G50" s="10">
        <f>6.08+1.76</f>
        <v>7.84</v>
      </c>
      <c r="H50" s="10">
        <v>4.22</v>
      </c>
      <c r="I50" s="19">
        <v>104.96000000000001</v>
      </c>
      <c r="J50" s="19">
        <v>8.44</v>
      </c>
      <c r="K50" s="19">
        <v>37.921117788565923</v>
      </c>
      <c r="L50" s="22">
        <v>151.32111778856591</v>
      </c>
      <c r="M50" s="22">
        <v>24.616517383189578</v>
      </c>
      <c r="N50" s="22">
        <v>1</v>
      </c>
      <c r="O50" s="22">
        <v>0</v>
      </c>
    </row>
    <row r="51" spans="1:15" x14ac:dyDescent="0.2">
      <c r="A51" s="9">
        <v>43</v>
      </c>
      <c r="B51" s="10" t="s">
        <v>30</v>
      </c>
      <c r="C51" s="10">
        <v>8</v>
      </c>
      <c r="D51" s="10">
        <v>801</v>
      </c>
      <c r="E51" s="10" t="s">
        <v>24</v>
      </c>
      <c r="F51" s="10">
        <v>92.2</v>
      </c>
      <c r="G51" s="10">
        <f>5.78+1.74</f>
        <v>7.5200000000000005</v>
      </c>
      <c r="H51" s="10">
        <v>4.1399999999999997</v>
      </c>
      <c r="I51" s="19">
        <v>103.86</v>
      </c>
      <c r="J51" s="19">
        <v>8.1999999999999993</v>
      </c>
      <c r="K51" s="19">
        <v>37.921117788565923</v>
      </c>
      <c r="L51" s="22">
        <v>149.98111778856594</v>
      </c>
      <c r="M51" s="22">
        <v>24.398529743555809</v>
      </c>
      <c r="N51" s="22">
        <v>1</v>
      </c>
      <c r="O51" s="22">
        <v>0</v>
      </c>
    </row>
    <row r="52" spans="1:15" x14ac:dyDescent="0.2">
      <c r="A52" s="9">
        <v>44</v>
      </c>
      <c r="B52" s="10" t="s">
        <v>30</v>
      </c>
      <c r="C52" s="10">
        <v>8</v>
      </c>
      <c r="D52" s="10">
        <v>802</v>
      </c>
      <c r="E52" s="10" t="s">
        <v>24</v>
      </c>
      <c r="F52" s="10">
        <v>87.84</v>
      </c>
      <c r="G52" s="10">
        <f>5.17+1.37+1.38</f>
        <v>7.92</v>
      </c>
      <c r="H52" s="10">
        <v>3.04</v>
      </c>
      <c r="I52" s="19">
        <v>98.800000000000011</v>
      </c>
      <c r="J52" s="19">
        <v>8.5500000000000007</v>
      </c>
      <c r="K52" s="19">
        <v>37.921117788565923</v>
      </c>
      <c r="L52" s="22">
        <v>145.27111778856593</v>
      </c>
      <c r="M52" s="22">
        <v>23.632319457977385</v>
      </c>
      <c r="N52" s="22">
        <v>1</v>
      </c>
      <c r="O52" s="22">
        <v>0</v>
      </c>
    </row>
    <row r="53" spans="1:15" x14ac:dyDescent="0.2">
      <c r="A53" s="9">
        <v>45</v>
      </c>
      <c r="B53" s="10" t="s">
        <v>30</v>
      </c>
      <c r="C53" s="10">
        <v>8</v>
      </c>
      <c r="D53" s="10">
        <v>803</v>
      </c>
      <c r="E53" s="10" t="s">
        <v>24</v>
      </c>
      <c r="F53" s="10">
        <v>87.84</v>
      </c>
      <c r="G53" s="10">
        <f>5.17+1.38+1.37</f>
        <v>7.92</v>
      </c>
      <c r="H53" s="10">
        <v>3.04</v>
      </c>
      <c r="I53" s="19">
        <v>98.800000000000011</v>
      </c>
      <c r="J53" s="19">
        <v>8.58</v>
      </c>
      <c r="K53" s="19">
        <v>37.921117788565923</v>
      </c>
      <c r="L53" s="22">
        <v>145.30111778856593</v>
      </c>
      <c r="M53" s="22">
        <v>23.637199778267693</v>
      </c>
      <c r="N53" s="22">
        <v>1</v>
      </c>
      <c r="O53" s="22">
        <v>0</v>
      </c>
    </row>
    <row r="54" spans="1:15" x14ac:dyDescent="0.2">
      <c r="A54" s="9">
        <v>46</v>
      </c>
      <c r="B54" s="10" t="s">
        <v>30</v>
      </c>
      <c r="C54" s="10">
        <v>8</v>
      </c>
      <c r="D54" s="10">
        <v>804</v>
      </c>
      <c r="E54" s="10" t="s">
        <v>24</v>
      </c>
      <c r="F54" s="10">
        <v>89.27</v>
      </c>
      <c r="G54" s="10">
        <f>5.19+1.3+1.29</f>
        <v>7.78</v>
      </c>
      <c r="H54" s="10">
        <v>3.05</v>
      </c>
      <c r="I54" s="19">
        <v>100.1</v>
      </c>
      <c r="J54" s="19">
        <v>8.4600000000000009</v>
      </c>
      <c r="K54" s="19">
        <v>37.921117788565923</v>
      </c>
      <c r="L54" s="22">
        <v>146.48111778856591</v>
      </c>
      <c r="M54" s="22">
        <v>23.829159043019821</v>
      </c>
      <c r="N54" s="22">
        <v>1</v>
      </c>
      <c r="O54" s="22">
        <v>0</v>
      </c>
    </row>
    <row r="55" spans="1:15" x14ac:dyDescent="0.2">
      <c r="A55" s="9">
        <v>47</v>
      </c>
      <c r="B55" s="10" t="s">
        <v>30</v>
      </c>
      <c r="C55" s="10">
        <v>8</v>
      </c>
      <c r="D55" s="10">
        <v>805</v>
      </c>
      <c r="E55" s="10" t="s">
        <v>24</v>
      </c>
      <c r="F55" s="10">
        <v>89.27</v>
      </c>
      <c r="G55" s="10">
        <f>5.19+1.3+1.29</f>
        <v>7.78</v>
      </c>
      <c r="H55" s="10">
        <v>3.05</v>
      </c>
      <c r="I55" s="19">
        <v>100.1</v>
      </c>
      <c r="J55" s="19">
        <v>8.4499999999999993</v>
      </c>
      <c r="K55" s="19">
        <v>37.921117788565923</v>
      </c>
      <c r="L55" s="22">
        <v>146.47111778856592</v>
      </c>
      <c r="M55" s="22">
        <v>23.827532269589721</v>
      </c>
      <c r="N55" s="22">
        <v>1</v>
      </c>
      <c r="O55" s="22">
        <v>0</v>
      </c>
    </row>
    <row r="56" spans="1:15" x14ac:dyDescent="0.2">
      <c r="A56" s="9">
        <v>48</v>
      </c>
      <c r="B56" s="10" t="s">
        <v>30</v>
      </c>
      <c r="C56" s="10">
        <v>8</v>
      </c>
      <c r="D56" s="10">
        <v>806</v>
      </c>
      <c r="E56" s="10" t="s">
        <v>24</v>
      </c>
      <c r="F56" s="10">
        <v>92.9</v>
      </c>
      <c r="G56" s="10">
        <f>6.08+1.76</f>
        <v>7.84</v>
      </c>
      <c r="H56" s="10">
        <v>4.22</v>
      </c>
      <c r="I56" s="19">
        <v>104.96000000000001</v>
      </c>
      <c r="J56" s="19">
        <v>8.44</v>
      </c>
      <c r="K56" s="19">
        <v>37.921117788565923</v>
      </c>
      <c r="L56" s="22">
        <v>151.32111778856591</v>
      </c>
      <c r="M56" s="22">
        <v>24.616517383189578</v>
      </c>
      <c r="N56" s="22">
        <v>1</v>
      </c>
      <c r="O56" s="22">
        <v>0</v>
      </c>
    </row>
    <row r="57" spans="1:15" x14ac:dyDescent="0.2">
      <c r="A57" s="9">
        <v>49</v>
      </c>
      <c r="B57" s="10" t="s">
        <v>30</v>
      </c>
      <c r="C57" s="10">
        <v>9</v>
      </c>
      <c r="D57" s="10">
        <v>901</v>
      </c>
      <c r="E57" s="10" t="s">
        <v>24</v>
      </c>
      <c r="F57" s="10">
        <v>92.2</v>
      </c>
      <c r="G57" s="10">
        <f>5.78+1.74</f>
        <v>7.5200000000000005</v>
      </c>
      <c r="H57" s="10">
        <v>4.1399999999999997</v>
      </c>
      <c r="I57" s="19">
        <v>103.86</v>
      </c>
      <c r="J57" s="19">
        <v>8.1999999999999993</v>
      </c>
      <c r="K57" s="19">
        <v>37.921117788565923</v>
      </c>
      <c r="L57" s="22">
        <v>149.98111778856594</v>
      </c>
      <c r="M57" s="22">
        <v>24.398529743555809</v>
      </c>
      <c r="N57" s="22">
        <v>1</v>
      </c>
      <c r="O57" s="22">
        <v>0</v>
      </c>
    </row>
    <row r="58" spans="1:15" x14ac:dyDescent="0.2">
      <c r="A58" s="9">
        <v>50</v>
      </c>
      <c r="B58" s="10" t="s">
        <v>30</v>
      </c>
      <c r="C58" s="10">
        <v>9</v>
      </c>
      <c r="D58" s="10">
        <v>902</v>
      </c>
      <c r="E58" s="10" t="s">
        <v>24</v>
      </c>
      <c r="F58" s="10">
        <v>87.84</v>
      </c>
      <c r="G58" s="10">
        <f>5.17+1.37+1.38</f>
        <v>7.92</v>
      </c>
      <c r="H58" s="10">
        <v>3.04</v>
      </c>
      <c r="I58" s="19">
        <v>98.800000000000011</v>
      </c>
      <c r="J58" s="19">
        <v>8.5500000000000007</v>
      </c>
      <c r="K58" s="19">
        <v>37.921117788565923</v>
      </c>
      <c r="L58" s="22">
        <v>145.27111778856593</v>
      </c>
      <c r="M58" s="22">
        <v>23.632319457977385</v>
      </c>
      <c r="N58" s="22">
        <v>1</v>
      </c>
      <c r="O58" s="22">
        <v>0</v>
      </c>
    </row>
    <row r="59" spans="1:15" x14ac:dyDescent="0.2">
      <c r="A59" s="9">
        <v>51</v>
      </c>
      <c r="B59" s="10" t="s">
        <v>30</v>
      </c>
      <c r="C59" s="10">
        <v>9</v>
      </c>
      <c r="D59" s="10">
        <v>903</v>
      </c>
      <c r="E59" s="10" t="s">
        <v>24</v>
      </c>
      <c r="F59" s="10">
        <v>87.84</v>
      </c>
      <c r="G59" s="10">
        <f>5.17+1.38+1.37</f>
        <v>7.92</v>
      </c>
      <c r="H59" s="10">
        <v>3.04</v>
      </c>
      <c r="I59" s="19">
        <v>98.800000000000011</v>
      </c>
      <c r="J59" s="19">
        <v>8.58</v>
      </c>
      <c r="K59" s="19">
        <v>37.921117788565923</v>
      </c>
      <c r="L59" s="22">
        <v>145.30111778856593</v>
      </c>
      <c r="M59" s="22">
        <v>23.637199778267693</v>
      </c>
      <c r="N59" s="22">
        <v>1</v>
      </c>
      <c r="O59" s="22">
        <v>0</v>
      </c>
    </row>
    <row r="60" spans="1:15" x14ac:dyDescent="0.2">
      <c r="A60" s="9">
        <v>52</v>
      </c>
      <c r="B60" s="10" t="s">
        <v>30</v>
      </c>
      <c r="C60" s="10">
        <v>9</v>
      </c>
      <c r="D60" s="10">
        <v>904</v>
      </c>
      <c r="E60" s="10" t="s">
        <v>24</v>
      </c>
      <c r="F60" s="10">
        <v>89.27</v>
      </c>
      <c r="G60" s="10">
        <f>5.19+1.3+1.29</f>
        <v>7.78</v>
      </c>
      <c r="H60" s="10">
        <v>3.05</v>
      </c>
      <c r="I60" s="19">
        <v>100.1</v>
      </c>
      <c r="J60" s="19">
        <v>8.4600000000000009</v>
      </c>
      <c r="K60" s="19">
        <v>37.921117788565923</v>
      </c>
      <c r="L60" s="22">
        <v>146.48111778856591</v>
      </c>
      <c r="M60" s="22">
        <v>23.829159043019821</v>
      </c>
      <c r="N60" s="22">
        <v>1</v>
      </c>
      <c r="O60" s="22">
        <v>0</v>
      </c>
    </row>
    <row r="61" spans="1:15" x14ac:dyDescent="0.2">
      <c r="A61" s="9">
        <v>53</v>
      </c>
      <c r="B61" s="10" t="s">
        <v>30</v>
      </c>
      <c r="C61" s="10">
        <v>9</v>
      </c>
      <c r="D61" s="10">
        <v>905</v>
      </c>
      <c r="E61" s="10" t="s">
        <v>24</v>
      </c>
      <c r="F61" s="10">
        <v>89.27</v>
      </c>
      <c r="G61" s="10">
        <f>5.19+1.3+1.29</f>
        <v>7.78</v>
      </c>
      <c r="H61" s="10">
        <v>3.05</v>
      </c>
      <c r="I61" s="19">
        <v>100.1</v>
      </c>
      <c r="J61" s="19">
        <v>8.4499999999999993</v>
      </c>
      <c r="K61" s="19">
        <v>37.921117788565923</v>
      </c>
      <c r="L61" s="22">
        <v>146.47111778856592</v>
      </c>
      <c r="M61" s="22">
        <v>23.827532269589721</v>
      </c>
      <c r="N61" s="22">
        <v>1</v>
      </c>
      <c r="O61" s="22">
        <v>0</v>
      </c>
    </row>
    <row r="62" spans="1:15" x14ac:dyDescent="0.2">
      <c r="A62" s="9">
        <v>54</v>
      </c>
      <c r="B62" s="10" t="s">
        <v>30</v>
      </c>
      <c r="C62" s="10">
        <v>9</v>
      </c>
      <c r="D62" s="10">
        <v>906</v>
      </c>
      <c r="E62" s="10" t="s">
        <v>24</v>
      </c>
      <c r="F62" s="10">
        <v>92.9</v>
      </c>
      <c r="G62" s="10">
        <f>6.08+1.76</f>
        <v>7.84</v>
      </c>
      <c r="H62" s="10">
        <v>4.22</v>
      </c>
      <c r="I62" s="19">
        <v>104.96000000000001</v>
      </c>
      <c r="J62" s="19">
        <v>8.44</v>
      </c>
      <c r="K62" s="19">
        <v>37.921117788565923</v>
      </c>
      <c r="L62" s="22">
        <v>151.32111778856591</v>
      </c>
      <c r="M62" s="22">
        <v>24.616517383189578</v>
      </c>
      <c r="N62" s="22">
        <v>1</v>
      </c>
      <c r="O62" s="22">
        <v>0</v>
      </c>
    </row>
    <row r="63" spans="1:15" x14ac:dyDescent="0.2">
      <c r="A63" s="9">
        <v>55</v>
      </c>
      <c r="B63" s="10" t="s">
        <v>30</v>
      </c>
      <c r="C63" s="10">
        <v>10</v>
      </c>
      <c r="D63" s="10">
        <v>1001</v>
      </c>
      <c r="E63" s="10" t="s">
        <v>24</v>
      </c>
      <c r="F63" s="10">
        <v>92.2</v>
      </c>
      <c r="G63" s="10">
        <f>5.78+1.74</f>
        <v>7.5200000000000005</v>
      </c>
      <c r="H63" s="10">
        <v>4.1399999999999997</v>
      </c>
      <c r="I63" s="19">
        <v>103.86</v>
      </c>
      <c r="J63" s="19">
        <v>8.1999999999999993</v>
      </c>
      <c r="K63" s="19">
        <v>37.921117788565923</v>
      </c>
      <c r="L63" s="22">
        <v>149.98111778856594</v>
      </c>
      <c r="M63" s="22">
        <v>24.398529743555809</v>
      </c>
      <c r="N63" s="22">
        <v>1</v>
      </c>
      <c r="O63" s="22">
        <v>0</v>
      </c>
    </row>
    <row r="64" spans="1:15" x14ac:dyDescent="0.2">
      <c r="A64" s="9">
        <v>56</v>
      </c>
      <c r="B64" s="10" t="s">
        <v>30</v>
      </c>
      <c r="C64" s="10">
        <v>10</v>
      </c>
      <c r="D64" s="10">
        <v>1002</v>
      </c>
      <c r="E64" s="10" t="s">
        <v>24</v>
      </c>
      <c r="F64" s="10">
        <v>87.84</v>
      </c>
      <c r="G64" s="10">
        <f>5.17+1.37+1.38</f>
        <v>7.92</v>
      </c>
      <c r="H64" s="10">
        <v>3.04</v>
      </c>
      <c r="I64" s="19">
        <v>98.800000000000011</v>
      </c>
      <c r="J64" s="19">
        <v>8.5500000000000007</v>
      </c>
      <c r="K64" s="19">
        <v>37.921117788565923</v>
      </c>
      <c r="L64" s="22">
        <v>145.27111778856593</v>
      </c>
      <c r="M64" s="22">
        <v>23.632319457977385</v>
      </c>
      <c r="N64" s="22">
        <v>1</v>
      </c>
      <c r="O64" s="22">
        <v>0</v>
      </c>
    </row>
    <row r="65" spans="1:15" x14ac:dyDescent="0.2">
      <c r="A65" s="9">
        <v>57</v>
      </c>
      <c r="B65" s="10" t="s">
        <v>30</v>
      </c>
      <c r="C65" s="10">
        <v>10</v>
      </c>
      <c r="D65" s="10">
        <v>1003</v>
      </c>
      <c r="E65" s="10" t="s">
        <v>24</v>
      </c>
      <c r="F65" s="10">
        <v>87.84</v>
      </c>
      <c r="G65" s="10">
        <f>5.17+1.38+1.37</f>
        <v>7.92</v>
      </c>
      <c r="H65" s="10">
        <v>3.04</v>
      </c>
      <c r="I65" s="19">
        <v>98.800000000000011</v>
      </c>
      <c r="J65" s="19">
        <v>8.58</v>
      </c>
      <c r="K65" s="19">
        <v>37.921117788565923</v>
      </c>
      <c r="L65" s="22">
        <v>145.30111778856593</v>
      </c>
      <c r="M65" s="22">
        <v>23.637199778267693</v>
      </c>
      <c r="N65" s="22">
        <v>1</v>
      </c>
      <c r="O65" s="22">
        <v>0</v>
      </c>
    </row>
    <row r="66" spans="1:15" x14ac:dyDescent="0.2">
      <c r="A66" s="9">
        <v>58</v>
      </c>
      <c r="B66" s="10" t="s">
        <v>30</v>
      </c>
      <c r="C66" s="10">
        <v>10</v>
      </c>
      <c r="D66" s="10">
        <v>1004</v>
      </c>
      <c r="E66" s="10" t="s">
        <v>24</v>
      </c>
      <c r="F66" s="10">
        <v>89.27</v>
      </c>
      <c r="G66" s="10">
        <f>5.19+1.3+1.29</f>
        <v>7.78</v>
      </c>
      <c r="H66" s="10">
        <v>3.05</v>
      </c>
      <c r="I66" s="19">
        <v>100.1</v>
      </c>
      <c r="J66" s="19">
        <v>8.4600000000000009</v>
      </c>
      <c r="K66" s="19">
        <v>37.921117788565923</v>
      </c>
      <c r="L66" s="22">
        <v>146.48111778856591</v>
      </c>
      <c r="M66" s="22">
        <v>23.829159043019821</v>
      </c>
      <c r="N66" s="22">
        <v>1</v>
      </c>
      <c r="O66" s="22">
        <v>0</v>
      </c>
    </row>
    <row r="67" spans="1:15" x14ac:dyDescent="0.2">
      <c r="A67" s="9">
        <v>59</v>
      </c>
      <c r="B67" s="10" t="s">
        <v>30</v>
      </c>
      <c r="C67" s="10">
        <v>10</v>
      </c>
      <c r="D67" s="10">
        <v>1005</v>
      </c>
      <c r="E67" s="10" t="s">
        <v>24</v>
      </c>
      <c r="F67" s="10">
        <v>89.27</v>
      </c>
      <c r="G67" s="10">
        <f>5.19+1.3+1.29</f>
        <v>7.78</v>
      </c>
      <c r="H67" s="10">
        <v>3.05</v>
      </c>
      <c r="I67" s="19">
        <v>100.1</v>
      </c>
      <c r="J67" s="19">
        <v>8.4499999999999993</v>
      </c>
      <c r="K67" s="19">
        <v>37.921117788565923</v>
      </c>
      <c r="L67" s="22">
        <v>146.47111778856592</v>
      </c>
      <c r="M67" s="22">
        <v>23.827532269589721</v>
      </c>
      <c r="N67" s="22">
        <v>1</v>
      </c>
      <c r="O67" s="22">
        <v>0</v>
      </c>
    </row>
    <row r="68" spans="1:15" x14ac:dyDescent="0.2">
      <c r="A68" s="9">
        <v>60</v>
      </c>
      <c r="B68" s="10" t="s">
        <v>30</v>
      </c>
      <c r="C68" s="10">
        <v>10</v>
      </c>
      <c r="D68" s="10">
        <v>1006</v>
      </c>
      <c r="E68" s="10" t="s">
        <v>24</v>
      </c>
      <c r="F68" s="10">
        <v>92.9</v>
      </c>
      <c r="G68" s="10">
        <f>6.08+1.76</f>
        <v>7.84</v>
      </c>
      <c r="H68" s="10">
        <v>4.22</v>
      </c>
      <c r="I68" s="19">
        <v>104.96000000000001</v>
      </c>
      <c r="J68" s="19">
        <v>8.44</v>
      </c>
      <c r="K68" s="19">
        <v>37.921117788565923</v>
      </c>
      <c r="L68" s="22">
        <v>151.32111778856591</v>
      </c>
      <c r="M68" s="22">
        <v>24.616517383189578</v>
      </c>
      <c r="N68" s="22">
        <v>1</v>
      </c>
      <c r="O68" s="22">
        <v>0</v>
      </c>
    </row>
    <row r="69" spans="1:15" x14ac:dyDescent="0.2">
      <c r="A69" s="9">
        <v>61</v>
      </c>
      <c r="B69" s="10" t="s">
        <v>30</v>
      </c>
      <c r="C69" s="10">
        <v>11</v>
      </c>
      <c r="D69" s="10">
        <v>1101</v>
      </c>
      <c r="E69" s="10" t="s">
        <v>24</v>
      </c>
      <c r="F69" s="10">
        <v>92.2</v>
      </c>
      <c r="G69" s="10">
        <f>5.78+1.74</f>
        <v>7.5200000000000005</v>
      </c>
      <c r="H69" s="10">
        <v>4.1399999999999997</v>
      </c>
      <c r="I69" s="19">
        <v>103.86</v>
      </c>
      <c r="J69" s="19">
        <v>8.1999999999999993</v>
      </c>
      <c r="K69" s="19">
        <v>37.921117788565923</v>
      </c>
      <c r="L69" s="22">
        <v>149.98111778856594</v>
      </c>
      <c r="M69" s="22">
        <v>24.398529743555809</v>
      </c>
      <c r="N69" s="22">
        <v>1</v>
      </c>
      <c r="O69" s="22">
        <v>0</v>
      </c>
    </row>
    <row r="70" spans="1:15" x14ac:dyDescent="0.2">
      <c r="A70" s="9">
        <v>62</v>
      </c>
      <c r="B70" s="10" t="s">
        <v>30</v>
      </c>
      <c r="C70" s="10">
        <v>11</v>
      </c>
      <c r="D70" s="10">
        <v>1102</v>
      </c>
      <c r="E70" s="10" t="s">
        <v>24</v>
      </c>
      <c r="F70" s="10">
        <v>87.84</v>
      </c>
      <c r="G70" s="10">
        <f>5.17+1.37+1.38</f>
        <v>7.92</v>
      </c>
      <c r="H70" s="10">
        <v>3.04</v>
      </c>
      <c r="I70" s="19">
        <v>98.800000000000011</v>
      </c>
      <c r="J70" s="19">
        <v>8.5500000000000007</v>
      </c>
      <c r="K70" s="19">
        <v>37.921117788565923</v>
      </c>
      <c r="L70" s="22">
        <v>145.27111778856593</v>
      </c>
      <c r="M70" s="22">
        <v>23.632319457977385</v>
      </c>
      <c r="N70" s="22">
        <v>1</v>
      </c>
      <c r="O70" s="22">
        <v>0</v>
      </c>
    </row>
    <row r="71" spans="1:15" x14ac:dyDescent="0.2">
      <c r="A71" s="9">
        <v>63</v>
      </c>
      <c r="B71" s="10" t="s">
        <v>30</v>
      </c>
      <c r="C71" s="10">
        <v>11</v>
      </c>
      <c r="D71" s="10">
        <v>1103</v>
      </c>
      <c r="E71" s="10" t="s">
        <v>24</v>
      </c>
      <c r="F71" s="10">
        <v>87.84</v>
      </c>
      <c r="G71" s="10">
        <f>5.17+1.38+1.37</f>
        <v>7.92</v>
      </c>
      <c r="H71" s="10">
        <v>3.04</v>
      </c>
      <c r="I71" s="19">
        <v>98.800000000000011</v>
      </c>
      <c r="J71" s="19">
        <v>8.58</v>
      </c>
      <c r="K71" s="19">
        <v>37.921117788565923</v>
      </c>
      <c r="L71" s="22">
        <v>145.30111778856593</v>
      </c>
      <c r="M71" s="22">
        <v>23.637199778267693</v>
      </c>
      <c r="N71" s="22">
        <v>1</v>
      </c>
      <c r="O71" s="22">
        <v>0</v>
      </c>
    </row>
    <row r="72" spans="1:15" x14ac:dyDescent="0.2">
      <c r="A72" s="9">
        <v>64</v>
      </c>
      <c r="B72" s="10" t="s">
        <v>30</v>
      </c>
      <c r="C72" s="10">
        <v>11</v>
      </c>
      <c r="D72" s="10">
        <v>1104</v>
      </c>
      <c r="E72" s="10" t="s">
        <v>24</v>
      </c>
      <c r="F72" s="10">
        <v>89.27</v>
      </c>
      <c r="G72" s="10">
        <f>5.19+1.3+1.29</f>
        <v>7.78</v>
      </c>
      <c r="H72" s="10">
        <v>3.05</v>
      </c>
      <c r="I72" s="19">
        <v>100.1</v>
      </c>
      <c r="J72" s="19">
        <v>8.4600000000000009</v>
      </c>
      <c r="K72" s="19">
        <v>37.921117788565923</v>
      </c>
      <c r="L72" s="22">
        <v>146.48111778856591</v>
      </c>
      <c r="M72" s="22">
        <v>23.829159043019821</v>
      </c>
      <c r="N72" s="22">
        <v>1</v>
      </c>
      <c r="O72" s="22">
        <v>0</v>
      </c>
    </row>
    <row r="73" spans="1:15" x14ac:dyDescent="0.2">
      <c r="A73" s="9">
        <v>65</v>
      </c>
      <c r="B73" s="10" t="s">
        <v>30</v>
      </c>
      <c r="C73" s="10">
        <v>11</v>
      </c>
      <c r="D73" s="10">
        <v>1105</v>
      </c>
      <c r="E73" s="10" t="s">
        <v>24</v>
      </c>
      <c r="F73" s="10">
        <v>89.27</v>
      </c>
      <c r="G73" s="10">
        <f>5.19+1.3+1.29</f>
        <v>7.78</v>
      </c>
      <c r="H73" s="10">
        <v>3.05</v>
      </c>
      <c r="I73" s="19">
        <v>100.1</v>
      </c>
      <c r="J73" s="19">
        <v>8.4499999999999993</v>
      </c>
      <c r="K73" s="19">
        <v>37.921117788565923</v>
      </c>
      <c r="L73" s="22">
        <v>146.47111778856592</v>
      </c>
      <c r="M73" s="22">
        <v>23.827532269589721</v>
      </c>
      <c r="N73" s="22">
        <v>1</v>
      </c>
      <c r="O73" s="22">
        <v>0</v>
      </c>
    </row>
    <row r="74" spans="1:15" x14ac:dyDescent="0.2">
      <c r="A74" s="9">
        <v>66</v>
      </c>
      <c r="B74" s="10" t="s">
        <v>30</v>
      </c>
      <c r="C74" s="10">
        <v>11</v>
      </c>
      <c r="D74" s="10">
        <v>1106</v>
      </c>
      <c r="E74" s="10" t="s">
        <v>24</v>
      </c>
      <c r="F74" s="10">
        <v>92.9</v>
      </c>
      <c r="G74" s="10">
        <f>6.08+1.76</f>
        <v>7.84</v>
      </c>
      <c r="H74" s="10">
        <v>4.22</v>
      </c>
      <c r="I74" s="19">
        <v>104.96000000000001</v>
      </c>
      <c r="J74" s="19">
        <v>8.44</v>
      </c>
      <c r="K74" s="19">
        <v>37.921117788565923</v>
      </c>
      <c r="L74" s="22">
        <v>151.32111778856591</v>
      </c>
      <c r="M74" s="22">
        <v>24.616517383189578</v>
      </c>
      <c r="N74" s="22">
        <v>1</v>
      </c>
      <c r="O74" s="22">
        <v>0</v>
      </c>
    </row>
    <row r="75" spans="1:15" x14ac:dyDescent="0.2">
      <c r="A75" s="9">
        <v>67</v>
      </c>
      <c r="B75" s="10" t="s">
        <v>30</v>
      </c>
      <c r="C75" s="10">
        <v>12</v>
      </c>
      <c r="D75" s="10">
        <v>1201</v>
      </c>
      <c r="E75" s="10" t="s">
        <v>24</v>
      </c>
      <c r="F75" s="10">
        <v>92.2</v>
      </c>
      <c r="G75" s="10">
        <f>5.78+1.74</f>
        <v>7.5200000000000005</v>
      </c>
      <c r="H75" s="10">
        <v>4.1399999999999997</v>
      </c>
      <c r="I75" s="19">
        <v>103.86</v>
      </c>
      <c r="J75" s="19">
        <v>8.1999999999999993</v>
      </c>
      <c r="K75" s="19">
        <v>37.921117788565923</v>
      </c>
      <c r="L75" s="22">
        <v>149.98111778856594</v>
      </c>
      <c r="M75" s="22">
        <v>24.398529743555809</v>
      </c>
      <c r="N75" s="22">
        <v>1</v>
      </c>
      <c r="O75" s="22">
        <v>0</v>
      </c>
    </row>
    <row r="76" spans="1:15" x14ac:dyDescent="0.2">
      <c r="A76" s="9">
        <v>68</v>
      </c>
      <c r="B76" s="10" t="s">
        <v>30</v>
      </c>
      <c r="C76" s="10">
        <v>12</v>
      </c>
      <c r="D76" s="10">
        <v>1202</v>
      </c>
      <c r="E76" s="10" t="s">
        <v>24</v>
      </c>
      <c r="F76" s="10">
        <v>87.84</v>
      </c>
      <c r="G76" s="10">
        <f>5.17+1.37+1.38</f>
        <v>7.92</v>
      </c>
      <c r="H76" s="10">
        <v>3.04</v>
      </c>
      <c r="I76" s="19">
        <v>98.800000000000011</v>
      </c>
      <c r="J76" s="19">
        <v>8.5500000000000007</v>
      </c>
      <c r="K76" s="19">
        <v>37.921117788565923</v>
      </c>
      <c r="L76" s="22">
        <v>145.27111778856593</v>
      </c>
      <c r="M76" s="22">
        <v>23.632319457977385</v>
      </c>
      <c r="N76" s="22">
        <v>1</v>
      </c>
      <c r="O76" s="22">
        <v>0</v>
      </c>
    </row>
    <row r="77" spans="1:15" x14ac:dyDescent="0.2">
      <c r="A77" s="9">
        <v>69</v>
      </c>
      <c r="B77" s="10" t="s">
        <v>30</v>
      </c>
      <c r="C77" s="10">
        <v>12</v>
      </c>
      <c r="D77" s="10">
        <v>1203</v>
      </c>
      <c r="E77" s="10" t="s">
        <v>24</v>
      </c>
      <c r="F77" s="10">
        <v>87.84</v>
      </c>
      <c r="G77" s="10">
        <f>5.17+1.38+1.37</f>
        <v>7.92</v>
      </c>
      <c r="H77" s="10">
        <v>3.04</v>
      </c>
      <c r="I77" s="19">
        <v>98.800000000000011</v>
      </c>
      <c r="J77" s="19">
        <v>8.58</v>
      </c>
      <c r="K77" s="19">
        <v>37.921117788565923</v>
      </c>
      <c r="L77" s="22">
        <v>145.30111778856593</v>
      </c>
      <c r="M77" s="22">
        <v>23.637199778267693</v>
      </c>
      <c r="N77" s="22">
        <v>1</v>
      </c>
      <c r="O77" s="22">
        <v>0</v>
      </c>
    </row>
    <row r="78" spans="1:15" x14ac:dyDescent="0.2">
      <c r="A78" s="9">
        <v>70</v>
      </c>
      <c r="B78" s="10" t="s">
        <v>30</v>
      </c>
      <c r="C78" s="10">
        <v>12</v>
      </c>
      <c r="D78" s="10">
        <v>1204</v>
      </c>
      <c r="E78" s="10" t="s">
        <v>24</v>
      </c>
      <c r="F78" s="10">
        <v>89.27</v>
      </c>
      <c r="G78" s="10">
        <f>5.19+1.3+1.29</f>
        <v>7.78</v>
      </c>
      <c r="H78" s="10">
        <v>3.05</v>
      </c>
      <c r="I78" s="19">
        <v>100.1</v>
      </c>
      <c r="J78" s="19">
        <v>8.4600000000000009</v>
      </c>
      <c r="K78" s="19">
        <v>37.921117788565923</v>
      </c>
      <c r="L78" s="22">
        <v>146.48111778856591</v>
      </c>
      <c r="M78" s="22">
        <v>23.829159043019821</v>
      </c>
      <c r="N78" s="22">
        <v>1</v>
      </c>
      <c r="O78" s="22">
        <v>0</v>
      </c>
    </row>
    <row r="79" spans="1:15" x14ac:dyDescent="0.2">
      <c r="A79" s="9">
        <v>71</v>
      </c>
      <c r="B79" s="10" t="s">
        <v>30</v>
      </c>
      <c r="C79" s="10">
        <v>12</v>
      </c>
      <c r="D79" s="10">
        <v>1205</v>
      </c>
      <c r="E79" s="10" t="s">
        <v>24</v>
      </c>
      <c r="F79" s="10">
        <v>89.27</v>
      </c>
      <c r="G79" s="10">
        <f>5.19+1.3+1.29</f>
        <v>7.78</v>
      </c>
      <c r="H79" s="10">
        <v>3.05</v>
      </c>
      <c r="I79" s="19">
        <v>100.1</v>
      </c>
      <c r="J79" s="19">
        <v>8.4499999999999993</v>
      </c>
      <c r="K79" s="19">
        <v>37.921117788565923</v>
      </c>
      <c r="L79" s="22">
        <v>146.47111778856592</v>
      </c>
      <c r="M79" s="22">
        <v>23.827532269589721</v>
      </c>
      <c r="N79" s="22">
        <v>1</v>
      </c>
      <c r="O79" s="22">
        <v>0</v>
      </c>
    </row>
    <row r="80" spans="1:15" x14ac:dyDescent="0.2">
      <c r="A80" s="9">
        <v>72</v>
      </c>
      <c r="B80" s="10" t="s">
        <v>30</v>
      </c>
      <c r="C80" s="10">
        <v>12</v>
      </c>
      <c r="D80" s="10">
        <v>1206</v>
      </c>
      <c r="E80" s="10" t="s">
        <v>24</v>
      </c>
      <c r="F80" s="10">
        <v>92.9</v>
      </c>
      <c r="G80" s="10">
        <f>6.08+1.76</f>
        <v>7.84</v>
      </c>
      <c r="H80" s="10">
        <v>4.22</v>
      </c>
      <c r="I80" s="19">
        <v>104.96000000000001</v>
      </c>
      <c r="J80" s="19">
        <v>8.44</v>
      </c>
      <c r="K80" s="19">
        <v>37.921117788565923</v>
      </c>
      <c r="L80" s="22">
        <v>151.32111778856591</v>
      </c>
      <c r="M80" s="22">
        <v>24.616517383189578</v>
      </c>
      <c r="N80" s="22">
        <v>1</v>
      </c>
      <c r="O80" s="22">
        <v>0</v>
      </c>
    </row>
    <row r="81" spans="1:15" x14ac:dyDescent="0.2">
      <c r="A81" s="9">
        <v>73</v>
      </c>
      <c r="B81" s="10" t="s">
        <v>30</v>
      </c>
      <c r="C81" s="10">
        <v>13</v>
      </c>
      <c r="D81" s="10">
        <v>1301</v>
      </c>
      <c r="E81" s="10" t="s">
        <v>24</v>
      </c>
      <c r="F81" s="10">
        <v>92.2</v>
      </c>
      <c r="G81" s="10">
        <f>5.78+1.74</f>
        <v>7.5200000000000005</v>
      </c>
      <c r="H81" s="10">
        <v>4.1399999999999997</v>
      </c>
      <c r="I81" s="19">
        <v>103.86</v>
      </c>
      <c r="J81" s="19">
        <v>8.1999999999999993</v>
      </c>
      <c r="K81" s="19">
        <v>37.921117788565923</v>
      </c>
      <c r="L81" s="22">
        <v>149.98111778856594</v>
      </c>
      <c r="M81" s="22">
        <v>24.398529743555809</v>
      </c>
      <c r="N81" s="22">
        <v>1</v>
      </c>
      <c r="O81" s="22">
        <v>0</v>
      </c>
    </row>
    <row r="82" spans="1:15" x14ac:dyDescent="0.2">
      <c r="A82" s="9">
        <v>74</v>
      </c>
      <c r="B82" s="10" t="s">
        <v>30</v>
      </c>
      <c r="C82" s="10">
        <v>13</v>
      </c>
      <c r="D82" s="10">
        <v>1302</v>
      </c>
      <c r="E82" s="10" t="s">
        <v>24</v>
      </c>
      <c r="F82" s="10">
        <v>87.84</v>
      </c>
      <c r="G82" s="10">
        <f>5.17+1.37+1.38</f>
        <v>7.92</v>
      </c>
      <c r="H82" s="10">
        <v>3.04</v>
      </c>
      <c r="I82" s="19">
        <v>98.800000000000011</v>
      </c>
      <c r="J82" s="19">
        <v>8.5500000000000007</v>
      </c>
      <c r="K82" s="19">
        <v>37.921117788565923</v>
      </c>
      <c r="L82" s="22">
        <v>145.27111778856593</v>
      </c>
      <c r="M82" s="22">
        <v>23.632319457977385</v>
      </c>
      <c r="N82" s="22">
        <v>1</v>
      </c>
      <c r="O82" s="22">
        <v>0</v>
      </c>
    </row>
    <row r="83" spans="1:15" x14ac:dyDescent="0.2">
      <c r="A83" s="9">
        <v>75</v>
      </c>
      <c r="B83" s="10" t="s">
        <v>30</v>
      </c>
      <c r="C83" s="10">
        <v>13</v>
      </c>
      <c r="D83" s="10">
        <v>1303</v>
      </c>
      <c r="E83" s="10" t="s">
        <v>24</v>
      </c>
      <c r="F83" s="10">
        <v>87.84</v>
      </c>
      <c r="G83" s="10">
        <f>5.17+1.38+1.37</f>
        <v>7.92</v>
      </c>
      <c r="H83" s="10">
        <v>3.04</v>
      </c>
      <c r="I83" s="19">
        <v>98.800000000000011</v>
      </c>
      <c r="J83" s="19">
        <v>8.58</v>
      </c>
      <c r="K83" s="19">
        <v>37.921117788565923</v>
      </c>
      <c r="L83" s="22">
        <v>145.30111778856593</v>
      </c>
      <c r="M83" s="22">
        <v>23.637199778267693</v>
      </c>
      <c r="N83" s="22">
        <v>1</v>
      </c>
      <c r="O83" s="22">
        <v>0</v>
      </c>
    </row>
    <row r="84" spans="1:15" x14ac:dyDescent="0.2">
      <c r="A84" s="9">
        <v>76</v>
      </c>
      <c r="B84" s="10" t="s">
        <v>30</v>
      </c>
      <c r="C84" s="10">
        <v>13</v>
      </c>
      <c r="D84" s="10">
        <v>1304</v>
      </c>
      <c r="E84" s="10" t="s">
        <v>24</v>
      </c>
      <c r="F84" s="10">
        <v>89.27</v>
      </c>
      <c r="G84" s="10">
        <f>5.19+1.3+1.29</f>
        <v>7.78</v>
      </c>
      <c r="H84" s="10">
        <v>3.05</v>
      </c>
      <c r="I84" s="19">
        <v>100.1</v>
      </c>
      <c r="J84" s="19">
        <v>8.4600000000000009</v>
      </c>
      <c r="K84" s="19">
        <v>37.921117788565923</v>
      </c>
      <c r="L84" s="22">
        <v>146.48111778856591</v>
      </c>
      <c r="M84" s="22">
        <v>23.829159043019821</v>
      </c>
      <c r="N84" s="22">
        <v>1</v>
      </c>
      <c r="O84" s="22">
        <v>0</v>
      </c>
    </row>
    <row r="85" spans="1:15" x14ac:dyDescent="0.2">
      <c r="A85" s="9">
        <v>77</v>
      </c>
      <c r="B85" s="10" t="s">
        <v>30</v>
      </c>
      <c r="C85" s="10">
        <v>13</v>
      </c>
      <c r="D85" s="10">
        <v>1305</v>
      </c>
      <c r="E85" s="10" t="s">
        <v>24</v>
      </c>
      <c r="F85" s="10">
        <v>89.27</v>
      </c>
      <c r="G85" s="10">
        <f>5.19+1.3+1.29</f>
        <v>7.78</v>
      </c>
      <c r="H85" s="10">
        <v>3.05</v>
      </c>
      <c r="I85" s="19">
        <v>100.1</v>
      </c>
      <c r="J85" s="19">
        <v>8.4499999999999993</v>
      </c>
      <c r="K85" s="19">
        <v>37.921117788565923</v>
      </c>
      <c r="L85" s="22">
        <v>146.47111778856592</v>
      </c>
      <c r="M85" s="22">
        <v>23.827532269589721</v>
      </c>
      <c r="N85" s="22">
        <v>1</v>
      </c>
      <c r="O85" s="22">
        <v>0</v>
      </c>
    </row>
    <row r="86" spans="1:15" x14ac:dyDescent="0.2">
      <c r="A86" s="9">
        <v>78</v>
      </c>
      <c r="B86" s="10" t="s">
        <v>30</v>
      </c>
      <c r="C86" s="10">
        <v>13</v>
      </c>
      <c r="D86" s="10">
        <v>1306</v>
      </c>
      <c r="E86" s="10" t="s">
        <v>24</v>
      </c>
      <c r="F86" s="10">
        <v>92.9</v>
      </c>
      <c r="G86" s="10">
        <f>6.08+1.76</f>
        <v>7.84</v>
      </c>
      <c r="H86" s="10">
        <v>4.22</v>
      </c>
      <c r="I86" s="19">
        <v>104.96000000000001</v>
      </c>
      <c r="J86" s="19">
        <v>8.44</v>
      </c>
      <c r="K86" s="19">
        <v>37.921117788565923</v>
      </c>
      <c r="L86" s="22">
        <v>151.32111778856591</v>
      </c>
      <c r="M86" s="22">
        <v>24.616517383189578</v>
      </c>
      <c r="N86" s="22">
        <v>1</v>
      </c>
      <c r="O86" s="22">
        <v>0</v>
      </c>
    </row>
    <row r="87" spans="1:15" x14ac:dyDescent="0.2">
      <c r="A87" s="9">
        <v>79</v>
      </c>
      <c r="B87" s="10" t="s">
        <v>30</v>
      </c>
      <c r="C87" s="10">
        <v>14</v>
      </c>
      <c r="D87" s="10">
        <v>1401</v>
      </c>
      <c r="E87" s="10" t="s">
        <v>24</v>
      </c>
      <c r="F87" s="10">
        <v>92.2</v>
      </c>
      <c r="G87" s="10">
        <f>5.78+1.74</f>
        <v>7.5200000000000005</v>
      </c>
      <c r="H87" s="10">
        <v>4.1399999999999997</v>
      </c>
      <c r="I87" s="19">
        <v>103.86</v>
      </c>
      <c r="J87" s="19">
        <v>8.1999999999999993</v>
      </c>
      <c r="K87" s="19">
        <v>37.921117788565923</v>
      </c>
      <c r="L87" s="22">
        <v>149.98111778856594</v>
      </c>
      <c r="M87" s="22">
        <v>24.398529743555809</v>
      </c>
      <c r="N87" s="22">
        <v>1</v>
      </c>
      <c r="O87" s="22">
        <v>0</v>
      </c>
    </row>
    <row r="88" spans="1:15" x14ac:dyDescent="0.2">
      <c r="A88" s="9">
        <v>80</v>
      </c>
      <c r="B88" s="10" t="s">
        <v>30</v>
      </c>
      <c r="C88" s="10">
        <v>14</v>
      </c>
      <c r="D88" s="10">
        <v>1402</v>
      </c>
      <c r="E88" s="10" t="s">
        <v>24</v>
      </c>
      <c r="F88" s="10">
        <v>87.84</v>
      </c>
      <c r="G88" s="10">
        <f>5.17+1.37+1.38</f>
        <v>7.92</v>
      </c>
      <c r="H88" s="10">
        <v>3.04</v>
      </c>
      <c r="I88" s="19">
        <v>98.800000000000011</v>
      </c>
      <c r="J88" s="19">
        <v>8.5500000000000007</v>
      </c>
      <c r="K88" s="19">
        <v>37.921117788565923</v>
      </c>
      <c r="L88" s="22">
        <v>145.27111778856593</v>
      </c>
      <c r="M88" s="22">
        <v>23.632319457977385</v>
      </c>
      <c r="N88" s="22">
        <v>1</v>
      </c>
      <c r="O88" s="22">
        <v>0</v>
      </c>
    </row>
    <row r="89" spans="1:15" x14ac:dyDescent="0.2">
      <c r="A89" s="9">
        <v>81</v>
      </c>
      <c r="B89" s="10" t="s">
        <v>30</v>
      </c>
      <c r="C89" s="10">
        <v>14</v>
      </c>
      <c r="D89" s="10">
        <v>1403</v>
      </c>
      <c r="E89" s="10" t="s">
        <v>24</v>
      </c>
      <c r="F89" s="10">
        <v>87.84</v>
      </c>
      <c r="G89" s="10">
        <f>5.17+1.38+1.37</f>
        <v>7.92</v>
      </c>
      <c r="H89" s="10">
        <v>3.04</v>
      </c>
      <c r="I89" s="19">
        <v>98.800000000000011</v>
      </c>
      <c r="J89" s="19">
        <v>8.58</v>
      </c>
      <c r="K89" s="19">
        <v>37.921117788565923</v>
      </c>
      <c r="L89" s="22">
        <v>145.30111778856593</v>
      </c>
      <c r="M89" s="22">
        <v>23.637199778267693</v>
      </c>
      <c r="N89" s="22">
        <v>1</v>
      </c>
      <c r="O89" s="22">
        <v>0</v>
      </c>
    </row>
    <row r="90" spans="1:15" x14ac:dyDescent="0.2">
      <c r="A90" s="9">
        <v>82</v>
      </c>
      <c r="B90" s="10" t="s">
        <v>30</v>
      </c>
      <c r="C90" s="10">
        <v>14</v>
      </c>
      <c r="D90" s="10">
        <v>1404</v>
      </c>
      <c r="E90" s="10" t="s">
        <v>24</v>
      </c>
      <c r="F90" s="10">
        <v>89.27</v>
      </c>
      <c r="G90" s="10">
        <f>5.19+1.3+1.29</f>
        <v>7.78</v>
      </c>
      <c r="H90" s="10">
        <v>3.05</v>
      </c>
      <c r="I90" s="19">
        <v>100.1</v>
      </c>
      <c r="J90" s="19">
        <v>8.4600000000000009</v>
      </c>
      <c r="K90" s="19">
        <v>37.921117788565923</v>
      </c>
      <c r="L90" s="22">
        <v>146.48111778856591</v>
      </c>
      <c r="M90" s="22">
        <v>23.829159043019821</v>
      </c>
      <c r="N90" s="22">
        <v>1</v>
      </c>
      <c r="O90" s="22">
        <v>0</v>
      </c>
    </row>
    <row r="91" spans="1:15" x14ac:dyDescent="0.2">
      <c r="A91" s="9">
        <v>83</v>
      </c>
      <c r="B91" s="10" t="s">
        <v>30</v>
      </c>
      <c r="C91" s="10">
        <v>14</v>
      </c>
      <c r="D91" s="10">
        <v>1405</v>
      </c>
      <c r="E91" s="10" t="s">
        <v>24</v>
      </c>
      <c r="F91" s="10">
        <v>89.27</v>
      </c>
      <c r="G91" s="10">
        <f>5.19+1.3+1.29</f>
        <v>7.78</v>
      </c>
      <c r="H91" s="10">
        <v>3.05</v>
      </c>
      <c r="I91" s="19">
        <v>100.1</v>
      </c>
      <c r="J91" s="19">
        <v>8.4499999999999993</v>
      </c>
      <c r="K91" s="19">
        <v>37.921117788565923</v>
      </c>
      <c r="L91" s="22">
        <v>146.47111778856592</v>
      </c>
      <c r="M91" s="22">
        <v>23.827532269589721</v>
      </c>
      <c r="N91" s="22">
        <v>1</v>
      </c>
      <c r="O91" s="22">
        <v>0</v>
      </c>
    </row>
    <row r="92" spans="1:15" x14ac:dyDescent="0.2">
      <c r="A92" s="9">
        <v>84</v>
      </c>
      <c r="B92" s="10" t="s">
        <v>30</v>
      </c>
      <c r="C92" s="10">
        <v>14</v>
      </c>
      <c r="D92" s="10">
        <v>1406</v>
      </c>
      <c r="E92" s="10" t="s">
        <v>24</v>
      </c>
      <c r="F92" s="10">
        <v>92.9</v>
      </c>
      <c r="G92" s="10">
        <f>6.08+1.76</f>
        <v>7.84</v>
      </c>
      <c r="H92" s="10">
        <v>4.22</v>
      </c>
      <c r="I92" s="19">
        <v>104.96000000000001</v>
      </c>
      <c r="J92" s="19">
        <v>8.44</v>
      </c>
      <c r="K92" s="19">
        <v>37.921117788565923</v>
      </c>
      <c r="L92" s="22">
        <v>151.32111778856591</v>
      </c>
      <c r="M92" s="22">
        <v>24.616517383189578</v>
      </c>
      <c r="N92" s="22">
        <v>1</v>
      </c>
      <c r="O92" s="22">
        <v>0</v>
      </c>
    </row>
    <row r="93" spans="1:15" x14ac:dyDescent="0.2">
      <c r="A93" s="9">
        <v>85</v>
      </c>
      <c r="B93" s="10" t="s">
        <v>30</v>
      </c>
      <c r="C93" s="10">
        <v>15</v>
      </c>
      <c r="D93" s="10">
        <v>1501</v>
      </c>
      <c r="E93" s="10" t="s">
        <v>24</v>
      </c>
      <c r="F93" s="10">
        <v>92.2</v>
      </c>
      <c r="G93" s="10">
        <f>5.78+1.74</f>
        <v>7.5200000000000005</v>
      </c>
      <c r="H93" s="10">
        <v>4.1399999999999997</v>
      </c>
      <c r="I93" s="19">
        <v>103.86</v>
      </c>
      <c r="J93" s="19">
        <v>8.1999999999999993</v>
      </c>
      <c r="K93" s="19">
        <v>37.921117788565923</v>
      </c>
      <c r="L93" s="22">
        <v>149.98111778856594</v>
      </c>
      <c r="M93" s="22">
        <v>24.398529743555809</v>
      </c>
      <c r="N93" s="22">
        <v>1</v>
      </c>
      <c r="O93" s="22">
        <v>0</v>
      </c>
    </row>
    <row r="94" spans="1:15" x14ac:dyDescent="0.2">
      <c r="A94" s="9">
        <v>86</v>
      </c>
      <c r="B94" s="10" t="s">
        <v>30</v>
      </c>
      <c r="C94" s="10">
        <v>15</v>
      </c>
      <c r="D94" s="10">
        <v>1502</v>
      </c>
      <c r="E94" s="10" t="s">
        <v>24</v>
      </c>
      <c r="F94" s="10">
        <v>87.84</v>
      </c>
      <c r="G94" s="10">
        <f>5.17+1.37+1.38</f>
        <v>7.92</v>
      </c>
      <c r="H94" s="10">
        <v>3.04</v>
      </c>
      <c r="I94" s="19">
        <v>98.800000000000011</v>
      </c>
      <c r="J94" s="19">
        <v>8.5500000000000007</v>
      </c>
      <c r="K94" s="19">
        <v>37.921117788565923</v>
      </c>
      <c r="L94" s="22">
        <v>145.27111778856593</v>
      </c>
      <c r="M94" s="22">
        <v>23.632319457977385</v>
      </c>
      <c r="N94" s="22">
        <v>1</v>
      </c>
      <c r="O94" s="22">
        <v>0</v>
      </c>
    </row>
    <row r="95" spans="1:15" x14ac:dyDescent="0.2">
      <c r="A95" s="9">
        <v>87</v>
      </c>
      <c r="B95" s="10" t="s">
        <v>30</v>
      </c>
      <c r="C95" s="10">
        <v>15</v>
      </c>
      <c r="D95" s="10">
        <v>1503</v>
      </c>
      <c r="E95" s="10" t="s">
        <v>24</v>
      </c>
      <c r="F95" s="10">
        <v>87.84</v>
      </c>
      <c r="G95" s="10">
        <f>5.17+1.38+1.37</f>
        <v>7.92</v>
      </c>
      <c r="H95" s="10">
        <v>3.04</v>
      </c>
      <c r="I95" s="19">
        <v>98.800000000000011</v>
      </c>
      <c r="J95" s="19">
        <v>8.58</v>
      </c>
      <c r="K95" s="19">
        <v>37.921117788565923</v>
      </c>
      <c r="L95" s="22">
        <v>145.30111778856593</v>
      </c>
      <c r="M95" s="22">
        <v>23.637199778267693</v>
      </c>
      <c r="N95" s="22">
        <v>1</v>
      </c>
      <c r="O95" s="22">
        <v>0</v>
      </c>
    </row>
    <row r="96" spans="1:15" x14ac:dyDescent="0.2">
      <c r="A96" s="9">
        <v>88</v>
      </c>
      <c r="B96" s="10" t="s">
        <v>30</v>
      </c>
      <c r="C96" s="10">
        <v>15</v>
      </c>
      <c r="D96" s="10">
        <v>1504</v>
      </c>
      <c r="E96" s="10" t="s">
        <v>24</v>
      </c>
      <c r="F96" s="10">
        <v>89.27</v>
      </c>
      <c r="G96" s="10">
        <f>5.19+1.3+1.29</f>
        <v>7.78</v>
      </c>
      <c r="H96" s="10">
        <v>3.05</v>
      </c>
      <c r="I96" s="19">
        <v>100.1</v>
      </c>
      <c r="J96" s="19">
        <v>8.4600000000000009</v>
      </c>
      <c r="K96" s="19">
        <v>37.921117788565923</v>
      </c>
      <c r="L96" s="22">
        <v>146.48111778856591</v>
      </c>
      <c r="M96" s="22">
        <v>23.829159043019821</v>
      </c>
      <c r="N96" s="22">
        <v>1</v>
      </c>
      <c r="O96" s="22">
        <v>0</v>
      </c>
    </row>
    <row r="97" spans="1:15" x14ac:dyDescent="0.2">
      <c r="A97" s="9">
        <v>89</v>
      </c>
      <c r="B97" s="10" t="s">
        <v>30</v>
      </c>
      <c r="C97" s="10">
        <v>15</v>
      </c>
      <c r="D97" s="10">
        <v>1505</v>
      </c>
      <c r="E97" s="10" t="s">
        <v>24</v>
      </c>
      <c r="F97" s="10">
        <v>89.27</v>
      </c>
      <c r="G97" s="10">
        <f>5.19+1.3+1.29</f>
        <v>7.78</v>
      </c>
      <c r="H97" s="10">
        <v>3.05</v>
      </c>
      <c r="I97" s="19">
        <v>100.1</v>
      </c>
      <c r="J97" s="19">
        <v>8.4499999999999993</v>
      </c>
      <c r="K97" s="19">
        <v>37.921117788565923</v>
      </c>
      <c r="L97" s="22">
        <v>146.47111778856592</v>
      </c>
      <c r="M97" s="22">
        <v>23.827532269589721</v>
      </c>
      <c r="N97" s="22">
        <v>1</v>
      </c>
      <c r="O97" s="22">
        <v>0</v>
      </c>
    </row>
    <row r="98" spans="1:15" x14ac:dyDescent="0.2">
      <c r="A98" s="9">
        <v>90</v>
      </c>
      <c r="B98" s="10" t="s">
        <v>30</v>
      </c>
      <c r="C98" s="10">
        <v>15</v>
      </c>
      <c r="D98" s="10">
        <v>1506</v>
      </c>
      <c r="E98" s="10" t="s">
        <v>24</v>
      </c>
      <c r="F98" s="10">
        <v>92.9</v>
      </c>
      <c r="G98" s="10">
        <f>6.08+1.76</f>
        <v>7.84</v>
      </c>
      <c r="H98" s="10">
        <v>4.22</v>
      </c>
      <c r="I98" s="19">
        <v>104.96000000000001</v>
      </c>
      <c r="J98" s="19">
        <v>8.44</v>
      </c>
      <c r="K98" s="19">
        <v>37.921117788565923</v>
      </c>
      <c r="L98" s="22">
        <v>151.32111778856591</v>
      </c>
      <c r="M98" s="22">
        <v>24.616517383189578</v>
      </c>
      <c r="N98" s="22">
        <v>1</v>
      </c>
      <c r="O98" s="22">
        <v>0</v>
      </c>
    </row>
    <row r="99" spans="1:15" x14ac:dyDescent="0.2">
      <c r="A99" s="9">
        <v>91</v>
      </c>
      <c r="B99" s="10" t="s">
        <v>30</v>
      </c>
      <c r="C99" s="10">
        <v>16</v>
      </c>
      <c r="D99" s="10">
        <v>1601</v>
      </c>
      <c r="E99" s="10" t="s">
        <v>24</v>
      </c>
      <c r="F99" s="10">
        <v>92.2</v>
      </c>
      <c r="G99" s="10">
        <f>5.78+1.74</f>
        <v>7.5200000000000005</v>
      </c>
      <c r="H99" s="10">
        <v>4.1399999999999997</v>
      </c>
      <c r="I99" s="19">
        <v>103.86</v>
      </c>
      <c r="J99" s="19">
        <v>8.1999999999999993</v>
      </c>
      <c r="K99" s="19">
        <v>37.921117788565923</v>
      </c>
      <c r="L99" s="22">
        <v>149.98111778856594</v>
      </c>
      <c r="M99" s="22">
        <v>24.398529743555809</v>
      </c>
      <c r="N99" s="22">
        <v>1</v>
      </c>
      <c r="O99" s="22">
        <v>0</v>
      </c>
    </row>
    <row r="100" spans="1:15" x14ac:dyDescent="0.2">
      <c r="A100" s="9">
        <v>92</v>
      </c>
      <c r="B100" s="10" t="s">
        <v>30</v>
      </c>
      <c r="C100" s="10">
        <v>16</v>
      </c>
      <c r="D100" s="10">
        <v>1602</v>
      </c>
      <c r="E100" s="10" t="s">
        <v>24</v>
      </c>
      <c r="F100" s="10">
        <v>87.84</v>
      </c>
      <c r="G100" s="10">
        <f>5.17+1.37+1.38</f>
        <v>7.92</v>
      </c>
      <c r="H100" s="10">
        <v>3.04</v>
      </c>
      <c r="I100" s="19">
        <v>98.800000000000011</v>
      </c>
      <c r="J100" s="19">
        <v>8.5500000000000007</v>
      </c>
      <c r="K100" s="19">
        <v>37.921117788565923</v>
      </c>
      <c r="L100" s="22">
        <v>145.27111778856593</v>
      </c>
      <c r="M100" s="22">
        <v>23.632319457977385</v>
      </c>
      <c r="N100" s="22">
        <v>1</v>
      </c>
      <c r="O100" s="22">
        <v>0</v>
      </c>
    </row>
    <row r="101" spans="1:15" x14ac:dyDescent="0.2">
      <c r="A101" s="9">
        <v>93</v>
      </c>
      <c r="B101" s="10" t="s">
        <v>30</v>
      </c>
      <c r="C101" s="10">
        <v>16</v>
      </c>
      <c r="D101" s="10">
        <v>1603</v>
      </c>
      <c r="E101" s="10" t="s">
        <v>24</v>
      </c>
      <c r="F101" s="10">
        <v>87.84</v>
      </c>
      <c r="G101" s="10">
        <f>5.17+1.38+1.37</f>
        <v>7.92</v>
      </c>
      <c r="H101" s="10">
        <v>3.04</v>
      </c>
      <c r="I101" s="19">
        <v>98.800000000000011</v>
      </c>
      <c r="J101" s="19">
        <v>8.58</v>
      </c>
      <c r="K101" s="19">
        <v>37.921117788565923</v>
      </c>
      <c r="L101" s="22">
        <v>145.30111778856593</v>
      </c>
      <c r="M101" s="22">
        <v>23.637199778267693</v>
      </c>
      <c r="N101" s="22">
        <v>1</v>
      </c>
      <c r="O101" s="22">
        <v>0</v>
      </c>
    </row>
    <row r="102" spans="1:15" x14ac:dyDescent="0.2">
      <c r="A102" s="9">
        <v>94</v>
      </c>
      <c r="B102" s="10" t="s">
        <v>30</v>
      </c>
      <c r="C102" s="10">
        <v>16</v>
      </c>
      <c r="D102" s="10">
        <v>1604</v>
      </c>
      <c r="E102" s="10" t="s">
        <v>24</v>
      </c>
      <c r="F102" s="10">
        <v>89.27</v>
      </c>
      <c r="G102" s="10">
        <f>5.19+1.3+1.29</f>
        <v>7.78</v>
      </c>
      <c r="H102" s="10">
        <v>3.05</v>
      </c>
      <c r="I102" s="19">
        <v>100.1</v>
      </c>
      <c r="J102" s="19">
        <v>8.4600000000000009</v>
      </c>
      <c r="K102" s="19">
        <v>37.921117788565923</v>
      </c>
      <c r="L102" s="22">
        <v>146.48111778856591</v>
      </c>
      <c r="M102" s="22">
        <v>23.829159043019821</v>
      </c>
      <c r="N102" s="22">
        <v>1</v>
      </c>
      <c r="O102" s="22">
        <v>0</v>
      </c>
    </row>
    <row r="103" spans="1:15" x14ac:dyDescent="0.2">
      <c r="A103" s="9">
        <v>95</v>
      </c>
      <c r="B103" s="10" t="s">
        <v>30</v>
      </c>
      <c r="C103" s="10">
        <v>16</v>
      </c>
      <c r="D103" s="10">
        <v>1605</v>
      </c>
      <c r="E103" s="10" t="s">
        <v>24</v>
      </c>
      <c r="F103" s="10">
        <v>89.27</v>
      </c>
      <c r="G103" s="10">
        <f>5.19+1.3+1.29</f>
        <v>7.78</v>
      </c>
      <c r="H103" s="10">
        <v>3.05</v>
      </c>
      <c r="I103" s="19">
        <v>100.1</v>
      </c>
      <c r="J103" s="19">
        <v>8.4499999999999993</v>
      </c>
      <c r="K103" s="19">
        <v>37.921117788565923</v>
      </c>
      <c r="L103" s="22">
        <v>146.47111778856592</v>
      </c>
      <c r="M103" s="22">
        <v>23.827532269589721</v>
      </c>
      <c r="N103" s="22">
        <v>1</v>
      </c>
      <c r="O103" s="22">
        <v>0</v>
      </c>
    </row>
    <row r="104" spans="1:15" x14ac:dyDescent="0.2">
      <c r="A104" s="9">
        <v>96</v>
      </c>
      <c r="B104" s="10" t="s">
        <v>30</v>
      </c>
      <c r="C104" s="10">
        <v>16</v>
      </c>
      <c r="D104" s="10">
        <v>1606</v>
      </c>
      <c r="E104" s="10" t="s">
        <v>24</v>
      </c>
      <c r="F104" s="10">
        <v>92.9</v>
      </c>
      <c r="G104" s="10">
        <f>6.08+1.76</f>
        <v>7.84</v>
      </c>
      <c r="H104" s="10">
        <v>4.22</v>
      </c>
      <c r="I104" s="19">
        <v>104.96000000000001</v>
      </c>
      <c r="J104" s="19">
        <v>8.44</v>
      </c>
      <c r="K104" s="19">
        <v>37.921117788565923</v>
      </c>
      <c r="L104" s="22">
        <v>151.32111778856591</v>
      </c>
      <c r="M104" s="22">
        <v>24.616517383189578</v>
      </c>
      <c r="N104" s="22">
        <v>1</v>
      </c>
      <c r="O104" s="22">
        <v>0</v>
      </c>
    </row>
    <row r="105" spans="1:15" x14ac:dyDescent="0.2">
      <c r="A105" s="9">
        <v>97</v>
      </c>
      <c r="B105" s="10" t="s">
        <v>30</v>
      </c>
      <c r="C105" s="10">
        <v>17</v>
      </c>
      <c r="D105" s="10">
        <v>1701</v>
      </c>
      <c r="E105" s="10" t="s">
        <v>24</v>
      </c>
      <c r="F105" s="10">
        <v>92.2</v>
      </c>
      <c r="G105" s="10">
        <f>5.78+1.74</f>
        <v>7.5200000000000005</v>
      </c>
      <c r="H105" s="10">
        <v>4.1399999999999997</v>
      </c>
      <c r="I105" s="19">
        <v>103.86</v>
      </c>
      <c r="J105" s="19">
        <v>8.1999999999999993</v>
      </c>
      <c r="K105" s="19">
        <v>37.921117788565923</v>
      </c>
      <c r="L105" s="22">
        <v>149.98111778856594</v>
      </c>
      <c r="M105" s="22">
        <v>24.398529743555809</v>
      </c>
      <c r="N105" s="22">
        <v>1</v>
      </c>
      <c r="O105" s="22">
        <v>0</v>
      </c>
    </row>
    <row r="106" spans="1:15" x14ac:dyDescent="0.2">
      <c r="A106" s="9">
        <v>98</v>
      </c>
      <c r="B106" s="10" t="s">
        <v>30</v>
      </c>
      <c r="C106" s="10">
        <v>17</v>
      </c>
      <c r="D106" s="10">
        <v>1702</v>
      </c>
      <c r="E106" s="10" t="s">
        <v>24</v>
      </c>
      <c r="F106" s="10">
        <v>87.84</v>
      </c>
      <c r="G106" s="10">
        <f>5.17+1.37+1.38</f>
        <v>7.92</v>
      </c>
      <c r="H106" s="10">
        <v>3.04</v>
      </c>
      <c r="I106" s="19">
        <v>98.800000000000011</v>
      </c>
      <c r="J106" s="19">
        <v>8.5500000000000007</v>
      </c>
      <c r="K106" s="19">
        <v>37.921117788565923</v>
      </c>
      <c r="L106" s="22">
        <v>145.27111778856593</v>
      </c>
      <c r="M106" s="22">
        <v>23.632319457977385</v>
      </c>
      <c r="N106" s="22">
        <v>1</v>
      </c>
      <c r="O106" s="22">
        <v>0</v>
      </c>
    </row>
    <row r="107" spans="1:15" x14ac:dyDescent="0.2">
      <c r="A107" s="9">
        <v>99</v>
      </c>
      <c r="B107" s="10" t="s">
        <v>30</v>
      </c>
      <c r="C107" s="10">
        <v>17</v>
      </c>
      <c r="D107" s="10">
        <v>1703</v>
      </c>
      <c r="E107" s="10" t="s">
        <v>24</v>
      </c>
      <c r="F107" s="10">
        <v>87.84</v>
      </c>
      <c r="G107" s="10">
        <f>5.17+1.38+1.37</f>
        <v>7.92</v>
      </c>
      <c r="H107" s="10">
        <v>3.04</v>
      </c>
      <c r="I107" s="19">
        <v>98.800000000000011</v>
      </c>
      <c r="J107" s="19">
        <v>8.58</v>
      </c>
      <c r="K107" s="19">
        <v>37.921117788565923</v>
      </c>
      <c r="L107" s="22">
        <v>145.30111778856593</v>
      </c>
      <c r="M107" s="22">
        <v>23.637199778267693</v>
      </c>
      <c r="N107" s="22">
        <v>1</v>
      </c>
      <c r="O107" s="22">
        <v>0</v>
      </c>
    </row>
    <row r="108" spans="1:15" x14ac:dyDescent="0.2">
      <c r="A108" s="9">
        <v>100</v>
      </c>
      <c r="B108" s="10" t="s">
        <v>30</v>
      </c>
      <c r="C108" s="10">
        <v>17</v>
      </c>
      <c r="D108" s="10">
        <v>1704</v>
      </c>
      <c r="E108" s="10" t="s">
        <v>24</v>
      </c>
      <c r="F108" s="10">
        <v>89.27</v>
      </c>
      <c r="G108" s="10">
        <f>5.19+1.3+1.29</f>
        <v>7.78</v>
      </c>
      <c r="H108" s="10">
        <v>3.05</v>
      </c>
      <c r="I108" s="19">
        <v>100.1</v>
      </c>
      <c r="J108" s="19">
        <v>8.4600000000000009</v>
      </c>
      <c r="K108" s="19">
        <v>37.921117788565923</v>
      </c>
      <c r="L108" s="22">
        <v>146.48111778856591</v>
      </c>
      <c r="M108" s="22">
        <v>23.829159043019821</v>
      </c>
      <c r="N108" s="22">
        <v>1</v>
      </c>
      <c r="O108" s="22">
        <v>0</v>
      </c>
    </row>
    <row r="109" spans="1:15" x14ac:dyDescent="0.2">
      <c r="A109" s="9">
        <v>101</v>
      </c>
      <c r="B109" s="10" t="s">
        <v>30</v>
      </c>
      <c r="C109" s="10">
        <v>17</v>
      </c>
      <c r="D109" s="10">
        <v>1705</v>
      </c>
      <c r="E109" s="10" t="s">
        <v>24</v>
      </c>
      <c r="F109" s="10">
        <v>89.27</v>
      </c>
      <c r="G109" s="10">
        <f>5.19+1.3+1.29</f>
        <v>7.78</v>
      </c>
      <c r="H109" s="10">
        <v>3.05</v>
      </c>
      <c r="I109" s="19">
        <v>100.1</v>
      </c>
      <c r="J109" s="19">
        <v>8.4499999999999993</v>
      </c>
      <c r="K109" s="19">
        <v>37.921117788565923</v>
      </c>
      <c r="L109" s="22">
        <v>146.47111778856592</v>
      </c>
      <c r="M109" s="22">
        <v>23.827532269589721</v>
      </c>
      <c r="N109" s="22">
        <v>1</v>
      </c>
      <c r="O109" s="22">
        <v>0</v>
      </c>
    </row>
    <row r="110" spans="1:15" x14ac:dyDescent="0.2">
      <c r="A110" s="9">
        <v>102</v>
      </c>
      <c r="B110" s="10" t="s">
        <v>30</v>
      </c>
      <c r="C110" s="10">
        <v>17</v>
      </c>
      <c r="D110" s="10">
        <v>1706</v>
      </c>
      <c r="E110" s="10" t="s">
        <v>24</v>
      </c>
      <c r="F110" s="10">
        <v>92.9</v>
      </c>
      <c r="G110" s="10">
        <f>6.08+1.76</f>
        <v>7.84</v>
      </c>
      <c r="H110" s="10">
        <v>4.22</v>
      </c>
      <c r="I110" s="19">
        <v>104.96000000000001</v>
      </c>
      <c r="J110" s="19">
        <v>8.44</v>
      </c>
      <c r="K110" s="19">
        <v>37.921117788565923</v>
      </c>
      <c r="L110" s="22">
        <v>151.32111778856591</v>
      </c>
      <c r="M110" s="22">
        <v>24.616517383189578</v>
      </c>
      <c r="N110" s="22">
        <v>1</v>
      </c>
      <c r="O110" s="22">
        <v>0</v>
      </c>
    </row>
    <row r="111" spans="1:15" x14ac:dyDescent="0.2">
      <c r="A111" s="9">
        <v>103</v>
      </c>
      <c r="B111" s="10" t="s">
        <v>30</v>
      </c>
      <c r="C111" s="10">
        <v>18</v>
      </c>
      <c r="D111" s="10">
        <v>1801</v>
      </c>
      <c r="E111" s="10" t="s">
        <v>24</v>
      </c>
      <c r="F111" s="10">
        <v>92.2</v>
      </c>
      <c r="G111" s="10">
        <f>5.78+1.74</f>
        <v>7.5200000000000005</v>
      </c>
      <c r="H111" s="10">
        <v>4.1399999999999997</v>
      </c>
      <c r="I111" s="19">
        <v>103.86</v>
      </c>
      <c r="J111" s="19">
        <v>8.1999999999999993</v>
      </c>
      <c r="K111" s="19">
        <v>37.921117788565923</v>
      </c>
      <c r="L111" s="22">
        <v>149.98111778856594</v>
      </c>
      <c r="M111" s="22">
        <v>24.398529743555809</v>
      </c>
      <c r="N111" s="22">
        <v>1</v>
      </c>
      <c r="O111" s="22">
        <v>0</v>
      </c>
    </row>
    <row r="112" spans="1:15" x14ac:dyDescent="0.2">
      <c r="A112" s="9">
        <v>104</v>
      </c>
      <c r="B112" s="10" t="s">
        <v>30</v>
      </c>
      <c r="C112" s="10">
        <v>18</v>
      </c>
      <c r="D112" s="10">
        <v>1802</v>
      </c>
      <c r="E112" s="10" t="s">
        <v>24</v>
      </c>
      <c r="F112" s="10">
        <v>87.84</v>
      </c>
      <c r="G112" s="10">
        <f>5.17+1.37+1.38</f>
        <v>7.92</v>
      </c>
      <c r="H112" s="10">
        <v>3.04</v>
      </c>
      <c r="I112" s="19">
        <v>98.800000000000011</v>
      </c>
      <c r="J112" s="19">
        <v>8.5500000000000007</v>
      </c>
      <c r="K112" s="19">
        <v>37.921117788565923</v>
      </c>
      <c r="L112" s="22">
        <v>145.27111778856593</v>
      </c>
      <c r="M112" s="22">
        <v>23.632319457977385</v>
      </c>
      <c r="N112" s="22">
        <v>1</v>
      </c>
      <c r="O112" s="22">
        <v>0</v>
      </c>
    </row>
    <row r="113" spans="1:15" x14ac:dyDescent="0.2">
      <c r="A113" s="9">
        <v>105</v>
      </c>
      <c r="B113" s="10" t="s">
        <v>30</v>
      </c>
      <c r="C113" s="10">
        <v>18</v>
      </c>
      <c r="D113" s="10">
        <v>1803</v>
      </c>
      <c r="E113" s="10" t="s">
        <v>24</v>
      </c>
      <c r="F113" s="10">
        <v>87.84</v>
      </c>
      <c r="G113" s="10">
        <f>5.17+1.38+1.37</f>
        <v>7.92</v>
      </c>
      <c r="H113" s="10">
        <v>3.04</v>
      </c>
      <c r="I113" s="19">
        <v>98.800000000000011</v>
      </c>
      <c r="J113" s="19">
        <v>8.58</v>
      </c>
      <c r="K113" s="19">
        <v>37.921117788565923</v>
      </c>
      <c r="L113" s="22">
        <v>145.30111778856593</v>
      </c>
      <c r="M113" s="22">
        <v>23.637199778267693</v>
      </c>
      <c r="N113" s="22">
        <v>1</v>
      </c>
      <c r="O113" s="22">
        <v>0</v>
      </c>
    </row>
    <row r="114" spans="1:15" x14ac:dyDescent="0.2">
      <c r="A114" s="9">
        <v>106</v>
      </c>
      <c r="B114" s="10" t="s">
        <v>30</v>
      </c>
      <c r="C114" s="10">
        <v>18</v>
      </c>
      <c r="D114" s="10">
        <v>1804</v>
      </c>
      <c r="E114" s="10" t="s">
        <v>24</v>
      </c>
      <c r="F114" s="10">
        <v>89.27</v>
      </c>
      <c r="G114" s="10">
        <f>5.19+1.3+1.29</f>
        <v>7.78</v>
      </c>
      <c r="H114" s="10">
        <v>3.05</v>
      </c>
      <c r="I114" s="19">
        <v>100.1</v>
      </c>
      <c r="J114" s="19">
        <v>8.4600000000000009</v>
      </c>
      <c r="K114" s="19">
        <v>37.921117788565923</v>
      </c>
      <c r="L114" s="22">
        <v>146.48111778856591</v>
      </c>
      <c r="M114" s="22">
        <v>23.829159043019821</v>
      </c>
      <c r="N114" s="22">
        <v>1</v>
      </c>
      <c r="O114" s="22">
        <v>0</v>
      </c>
    </row>
    <row r="115" spans="1:15" x14ac:dyDescent="0.2">
      <c r="A115" s="9">
        <v>107</v>
      </c>
      <c r="B115" s="10" t="s">
        <v>30</v>
      </c>
      <c r="C115" s="10">
        <v>18</v>
      </c>
      <c r="D115" s="10">
        <v>1805</v>
      </c>
      <c r="E115" s="10" t="s">
        <v>24</v>
      </c>
      <c r="F115" s="10">
        <v>89.27</v>
      </c>
      <c r="G115" s="10">
        <f>5.19+1.3+1.29</f>
        <v>7.78</v>
      </c>
      <c r="H115" s="10">
        <v>3.05</v>
      </c>
      <c r="I115" s="19">
        <v>100.1</v>
      </c>
      <c r="J115" s="19">
        <v>8.4499999999999993</v>
      </c>
      <c r="K115" s="19">
        <v>37.921117788565923</v>
      </c>
      <c r="L115" s="22">
        <v>146.47111778856592</v>
      </c>
      <c r="M115" s="22">
        <v>23.827532269589721</v>
      </c>
      <c r="N115" s="22">
        <v>1</v>
      </c>
      <c r="O115" s="22">
        <v>0</v>
      </c>
    </row>
    <row r="116" spans="1:15" x14ac:dyDescent="0.2">
      <c r="A116" s="9">
        <v>108</v>
      </c>
      <c r="B116" s="10" t="s">
        <v>30</v>
      </c>
      <c r="C116" s="10">
        <v>18</v>
      </c>
      <c r="D116" s="10">
        <v>1806</v>
      </c>
      <c r="E116" s="10" t="s">
        <v>24</v>
      </c>
      <c r="F116" s="10">
        <v>92.9</v>
      </c>
      <c r="G116" s="10">
        <f>6.08+1.76</f>
        <v>7.84</v>
      </c>
      <c r="H116" s="10">
        <v>4.22</v>
      </c>
      <c r="I116" s="19">
        <v>104.96000000000001</v>
      </c>
      <c r="J116" s="19">
        <v>8.44</v>
      </c>
      <c r="K116" s="19">
        <v>37.921117788565923</v>
      </c>
      <c r="L116" s="22">
        <v>151.32111778856591</v>
      </c>
      <c r="M116" s="22">
        <v>24.616517383189578</v>
      </c>
      <c r="N116" s="22">
        <v>1</v>
      </c>
      <c r="O116" s="22">
        <v>0</v>
      </c>
    </row>
    <row r="117" spans="1:15" x14ac:dyDescent="0.2">
      <c r="A117" s="9">
        <v>109</v>
      </c>
      <c r="B117" s="10" t="s">
        <v>30</v>
      </c>
      <c r="C117" s="10">
        <v>19</v>
      </c>
      <c r="D117" s="10">
        <v>1901</v>
      </c>
      <c r="E117" s="10" t="s">
        <v>24</v>
      </c>
      <c r="F117" s="10">
        <v>92.2</v>
      </c>
      <c r="G117" s="10">
        <f>5.78+1.74</f>
        <v>7.5200000000000005</v>
      </c>
      <c r="H117" s="10">
        <v>4.1399999999999997</v>
      </c>
      <c r="I117" s="19">
        <v>103.86</v>
      </c>
      <c r="J117" s="19">
        <v>8.1999999999999993</v>
      </c>
      <c r="K117" s="19">
        <v>37.921117788565923</v>
      </c>
      <c r="L117" s="22">
        <v>149.98111778856594</v>
      </c>
      <c r="M117" s="22">
        <v>24.398529743555809</v>
      </c>
      <c r="N117" s="22">
        <v>1</v>
      </c>
      <c r="O117" s="22">
        <v>0</v>
      </c>
    </row>
    <row r="118" spans="1:15" x14ac:dyDescent="0.2">
      <c r="A118" s="9">
        <v>110</v>
      </c>
      <c r="B118" s="10" t="s">
        <v>30</v>
      </c>
      <c r="C118" s="10">
        <v>19</v>
      </c>
      <c r="D118" s="10">
        <v>1902</v>
      </c>
      <c r="E118" s="10" t="s">
        <v>24</v>
      </c>
      <c r="F118" s="10">
        <v>87.84</v>
      </c>
      <c r="G118" s="10">
        <f>5.17+1.37+1.38</f>
        <v>7.92</v>
      </c>
      <c r="H118" s="10">
        <v>3.04</v>
      </c>
      <c r="I118" s="19">
        <v>98.800000000000011</v>
      </c>
      <c r="J118" s="19">
        <v>8.5500000000000007</v>
      </c>
      <c r="K118" s="19">
        <v>37.921117788565923</v>
      </c>
      <c r="L118" s="22">
        <v>145.27111778856593</v>
      </c>
      <c r="M118" s="22">
        <v>23.632319457977385</v>
      </c>
      <c r="N118" s="22">
        <v>1</v>
      </c>
      <c r="O118" s="22">
        <v>0</v>
      </c>
    </row>
    <row r="119" spans="1:15" x14ac:dyDescent="0.2">
      <c r="A119" s="9">
        <v>111</v>
      </c>
      <c r="B119" s="10" t="s">
        <v>30</v>
      </c>
      <c r="C119" s="10">
        <v>19</v>
      </c>
      <c r="D119" s="10">
        <v>1903</v>
      </c>
      <c r="E119" s="10" t="s">
        <v>24</v>
      </c>
      <c r="F119" s="10">
        <v>87.84</v>
      </c>
      <c r="G119" s="10">
        <f>5.17+1.38+1.37</f>
        <v>7.92</v>
      </c>
      <c r="H119" s="10">
        <v>3.04</v>
      </c>
      <c r="I119" s="19">
        <v>98.800000000000011</v>
      </c>
      <c r="J119" s="19">
        <v>8.58</v>
      </c>
      <c r="K119" s="19">
        <v>37.921117788565923</v>
      </c>
      <c r="L119" s="22">
        <v>145.30111778856593</v>
      </c>
      <c r="M119" s="22">
        <v>23.637199778267693</v>
      </c>
      <c r="N119" s="22">
        <v>1</v>
      </c>
      <c r="O119" s="22">
        <v>0</v>
      </c>
    </row>
    <row r="120" spans="1:15" x14ac:dyDescent="0.2">
      <c r="A120" s="9">
        <v>112</v>
      </c>
      <c r="B120" s="10" t="s">
        <v>30</v>
      </c>
      <c r="C120" s="10">
        <v>19</v>
      </c>
      <c r="D120" s="10">
        <v>1904</v>
      </c>
      <c r="E120" s="10" t="s">
        <v>24</v>
      </c>
      <c r="F120" s="10">
        <v>89.27</v>
      </c>
      <c r="G120" s="10">
        <f>5.19+1.3+1.29</f>
        <v>7.78</v>
      </c>
      <c r="H120" s="10">
        <v>3.05</v>
      </c>
      <c r="I120" s="19">
        <v>100.1</v>
      </c>
      <c r="J120" s="19">
        <v>8.4600000000000009</v>
      </c>
      <c r="K120" s="19">
        <v>37.921117788565923</v>
      </c>
      <c r="L120" s="22">
        <v>146.48111778856591</v>
      </c>
      <c r="M120" s="22">
        <v>23.829159043019821</v>
      </c>
      <c r="N120" s="22">
        <v>1</v>
      </c>
      <c r="O120" s="22">
        <v>0</v>
      </c>
    </row>
    <row r="121" spans="1:15" x14ac:dyDescent="0.2">
      <c r="A121" s="9">
        <v>113</v>
      </c>
      <c r="B121" s="10" t="s">
        <v>30</v>
      </c>
      <c r="C121" s="10">
        <v>19</v>
      </c>
      <c r="D121" s="10">
        <v>1905</v>
      </c>
      <c r="E121" s="10" t="s">
        <v>24</v>
      </c>
      <c r="F121" s="10">
        <v>89.27</v>
      </c>
      <c r="G121" s="10">
        <f>5.19+1.3+1.29</f>
        <v>7.78</v>
      </c>
      <c r="H121" s="10">
        <v>3.05</v>
      </c>
      <c r="I121" s="19">
        <v>100.1</v>
      </c>
      <c r="J121" s="19">
        <v>8.4499999999999993</v>
      </c>
      <c r="K121" s="19">
        <v>37.921117788565923</v>
      </c>
      <c r="L121" s="22">
        <v>146.47111778856592</v>
      </c>
      <c r="M121" s="22">
        <v>23.827532269589721</v>
      </c>
      <c r="N121" s="22">
        <v>1</v>
      </c>
      <c r="O121" s="22">
        <v>0</v>
      </c>
    </row>
    <row r="122" spans="1:15" x14ac:dyDescent="0.2">
      <c r="A122" s="9">
        <v>114</v>
      </c>
      <c r="B122" s="10" t="s">
        <v>30</v>
      </c>
      <c r="C122" s="10">
        <v>19</v>
      </c>
      <c r="D122" s="10">
        <v>1906</v>
      </c>
      <c r="E122" s="10" t="s">
        <v>24</v>
      </c>
      <c r="F122" s="10">
        <v>92.9</v>
      </c>
      <c r="G122" s="10">
        <f>6.08+1.76</f>
        <v>7.84</v>
      </c>
      <c r="H122" s="10">
        <v>4.22</v>
      </c>
      <c r="I122" s="19">
        <v>104.96000000000001</v>
      </c>
      <c r="J122" s="19">
        <v>8.44</v>
      </c>
      <c r="K122" s="19">
        <v>37.921117788565923</v>
      </c>
      <c r="L122" s="22">
        <v>151.32111778856591</v>
      </c>
      <c r="M122" s="22">
        <v>24.616517383189578</v>
      </c>
      <c r="N122" s="22">
        <v>1</v>
      </c>
      <c r="O122" s="22">
        <v>0</v>
      </c>
    </row>
    <row r="123" spans="1:15" ht="19" x14ac:dyDescent="0.2">
      <c r="F123" s="14">
        <f t="shared" ref="F123:O123" si="0">SUM(F9:F122)</f>
        <v>10157.810000000009</v>
      </c>
      <c r="G123" s="14">
        <f t="shared" si="0"/>
        <v>880.6599999999986</v>
      </c>
      <c r="H123" s="14">
        <f t="shared" si="0"/>
        <v>387.21000000000043</v>
      </c>
      <c r="I123" s="14">
        <f t="shared" si="0"/>
        <v>11425.68</v>
      </c>
      <c r="J123" s="14">
        <f t="shared" si="0"/>
        <v>954.47000000000128</v>
      </c>
      <c r="K123" s="15">
        <f t="shared" si="0"/>
        <v>4323.0074278965139</v>
      </c>
      <c r="L123" s="14">
        <f t="shared" si="0"/>
        <v>16665.236310107943</v>
      </c>
      <c r="M123" s="14">
        <f t="shared" si="0"/>
        <v>2711.0563635668113</v>
      </c>
      <c r="N123" s="14">
        <f t="shared" si="0"/>
        <v>108</v>
      </c>
      <c r="O123" s="14">
        <f t="shared" si="0"/>
        <v>5</v>
      </c>
    </row>
    <row r="125" spans="1:15" ht="19" x14ac:dyDescent="0.2">
      <c r="M125" s="231" t="s">
        <v>25</v>
      </c>
      <c r="N125" s="231"/>
      <c r="O125" s="14">
        <f>N123+O123</f>
        <v>113</v>
      </c>
    </row>
  </sheetData>
  <mergeCells count="4">
    <mergeCell ref="A1:O1"/>
    <mergeCell ref="A2:O5"/>
    <mergeCell ref="N6:O6"/>
    <mergeCell ref="M125:N12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69"/>
  <sheetViews>
    <sheetView topLeftCell="A40" zoomScale="70" zoomScaleNormal="70" zoomScaleSheetLayoutView="25" workbookViewId="0">
      <selection activeCell="K67" sqref="K67"/>
    </sheetView>
  </sheetViews>
  <sheetFormatPr baseColWidth="10" defaultColWidth="8.83203125" defaultRowHeight="15" x14ac:dyDescent="0.2"/>
  <cols>
    <col min="2" max="2" width="25.83203125" style="33" bestFit="1" customWidth="1"/>
    <col min="3" max="3" width="13.1640625" style="33" customWidth="1"/>
    <col min="4" max="4" width="21.33203125" style="34" customWidth="1"/>
    <col min="5" max="5" width="17.5" style="35" customWidth="1"/>
    <col min="6" max="6" width="21.33203125" style="34" customWidth="1"/>
    <col min="7" max="7" width="15.5" customWidth="1"/>
    <col min="8" max="8" width="38.33203125" style="36" customWidth="1"/>
    <col min="9" max="9" width="18.6640625" style="32" customWidth="1"/>
    <col min="10" max="10" width="9.1640625" style="32"/>
    <col min="11" max="11" width="32" customWidth="1"/>
    <col min="12" max="12" width="69.5" customWidth="1"/>
  </cols>
  <sheetData>
    <row r="1" spans="2:9" s="32" customFormat="1" ht="16" thickBot="1" x14ac:dyDescent="0.25">
      <c r="B1" s="33"/>
      <c r="C1" s="33"/>
      <c r="D1" s="34"/>
      <c r="E1" s="35"/>
      <c r="F1" s="34"/>
      <c r="G1"/>
      <c r="H1" s="36"/>
    </row>
    <row r="2" spans="2:9" s="32" customFormat="1" ht="30" customHeight="1" x14ac:dyDescent="0.2">
      <c r="B2" s="235" t="s">
        <v>41</v>
      </c>
      <c r="C2" s="236"/>
      <c r="D2" s="236"/>
      <c r="E2" s="236"/>
      <c r="F2" s="237"/>
      <c r="G2"/>
      <c r="H2" s="36"/>
      <c r="I2" s="37" t="s">
        <v>42</v>
      </c>
    </row>
    <row r="3" spans="2:9" s="32" customFormat="1" ht="21.75" customHeight="1" thickBot="1" x14ac:dyDescent="0.25">
      <c r="B3" s="238"/>
      <c r="C3" s="239"/>
      <c r="D3" s="239"/>
      <c r="E3" s="239"/>
      <c r="F3" s="240"/>
      <c r="G3"/>
      <c r="H3" s="36"/>
    </row>
    <row r="5" spans="2:9" s="32" customFormat="1" ht="16" thickBot="1" x14ac:dyDescent="0.25">
      <c r="B5" s="33"/>
      <c r="C5" s="33"/>
      <c r="D5" s="34"/>
      <c r="E5" s="35"/>
      <c r="F5" s="34"/>
      <c r="G5"/>
      <c r="H5" s="36"/>
    </row>
    <row r="6" spans="2:9" s="32" customFormat="1" x14ac:dyDescent="0.2">
      <c r="B6" s="38" t="s">
        <v>43</v>
      </c>
      <c r="C6" s="39"/>
      <c r="D6" s="40"/>
      <c r="E6" s="41"/>
      <c r="F6" s="40" t="s">
        <v>44</v>
      </c>
      <c r="G6"/>
      <c r="H6" s="36"/>
    </row>
    <row r="7" spans="2:9" s="32" customFormat="1" ht="34.5" customHeight="1" x14ac:dyDescent="0.2">
      <c r="B7" s="241" t="s">
        <v>45</v>
      </c>
      <c r="C7" s="242"/>
      <c r="D7" s="42">
        <v>19294.330000000002</v>
      </c>
      <c r="E7" s="42" t="s">
        <v>46</v>
      </c>
      <c r="F7" s="42"/>
      <c r="G7"/>
      <c r="H7" s="36"/>
    </row>
    <row r="8" spans="2:9" s="32" customFormat="1" ht="30" customHeight="1" x14ac:dyDescent="0.2">
      <c r="B8" s="43" t="s">
        <v>47</v>
      </c>
      <c r="C8" s="44" t="s">
        <v>48</v>
      </c>
      <c r="D8" s="45"/>
      <c r="E8" s="45" t="s">
        <v>49</v>
      </c>
      <c r="F8" s="46" t="s">
        <v>50</v>
      </c>
      <c r="G8"/>
      <c r="H8" s="36"/>
    </row>
    <row r="9" spans="2:9" s="32" customFormat="1" x14ac:dyDescent="0.2">
      <c r="B9" s="47"/>
      <c r="C9" s="48"/>
      <c r="D9" s="49"/>
      <c r="E9" s="50"/>
      <c r="F9" s="51"/>
      <c r="G9"/>
      <c r="H9" s="36"/>
    </row>
    <row r="10" spans="2:9" s="32" customFormat="1" x14ac:dyDescent="0.2">
      <c r="B10" s="47">
        <v>1</v>
      </c>
      <c r="C10" s="48" t="s">
        <v>51</v>
      </c>
      <c r="D10" s="49"/>
      <c r="E10" s="50">
        <v>634.9</v>
      </c>
      <c r="F10" s="51">
        <f>E10*10.7639</f>
        <v>6834.000109999999</v>
      </c>
      <c r="G10"/>
      <c r="H10" s="36"/>
    </row>
    <row r="11" spans="2:9" s="32" customFormat="1" x14ac:dyDescent="0.2">
      <c r="B11" s="47">
        <v>2</v>
      </c>
      <c r="C11" s="48">
        <v>151</v>
      </c>
      <c r="D11" s="49"/>
      <c r="E11" s="50">
        <v>2836.1</v>
      </c>
      <c r="F11" s="51">
        <f t="shared" ref="F11:F24" si="0">E11*10.7639</f>
        <v>30527.496789999997</v>
      </c>
      <c r="G11"/>
      <c r="H11" s="36"/>
    </row>
    <row r="12" spans="2:9" s="32" customFormat="1" x14ac:dyDescent="0.2">
      <c r="B12" s="47">
        <v>3</v>
      </c>
      <c r="C12" s="48" t="s">
        <v>52</v>
      </c>
      <c r="D12" s="49"/>
      <c r="E12" s="50">
        <v>840.3</v>
      </c>
      <c r="F12" s="51">
        <f t="shared" si="0"/>
        <v>9044.90517</v>
      </c>
      <c r="G12"/>
      <c r="H12" s="36"/>
    </row>
    <row r="13" spans="2:9" s="32" customFormat="1" x14ac:dyDescent="0.2">
      <c r="B13" s="47">
        <v>4</v>
      </c>
      <c r="C13" s="48" t="s">
        <v>53</v>
      </c>
      <c r="D13" s="49"/>
      <c r="E13" s="50">
        <v>210.5</v>
      </c>
      <c r="F13" s="51">
        <f t="shared" si="0"/>
        <v>2265.8009499999998</v>
      </c>
      <c r="G13"/>
      <c r="H13" s="36"/>
    </row>
    <row r="14" spans="2:9" s="32" customFormat="1" x14ac:dyDescent="0.2">
      <c r="B14" s="47">
        <v>5</v>
      </c>
      <c r="C14" s="48" t="s">
        <v>54</v>
      </c>
      <c r="D14" s="49"/>
      <c r="E14" s="50">
        <v>968.8</v>
      </c>
      <c r="F14" s="51">
        <f t="shared" si="0"/>
        <v>10428.06632</v>
      </c>
      <c r="G14"/>
      <c r="H14" s="36"/>
    </row>
    <row r="15" spans="2:9" s="32" customFormat="1" ht="15" customHeight="1" x14ac:dyDescent="0.2">
      <c r="B15" s="47">
        <v>6</v>
      </c>
      <c r="C15" s="48" t="s">
        <v>55</v>
      </c>
      <c r="D15" s="49"/>
      <c r="E15" s="50">
        <v>1634.5</v>
      </c>
      <c r="F15" s="51">
        <f t="shared" si="0"/>
        <v>17593.594549999998</v>
      </c>
      <c r="G15"/>
      <c r="H15" s="36"/>
    </row>
    <row r="16" spans="2:9" s="32" customFormat="1" x14ac:dyDescent="0.2">
      <c r="B16" s="47">
        <v>7</v>
      </c>
      <c r="C16" s="48" t="s">
        <v>56</v>
      </c>
      <c r="D16" s="49"/>
      <c r="E16" s="50">
        <v>666</v>
      </c>
      <c r="F16" s="51">
        <f t="shared" si="0"/>
        <v>7168.7573999999995</v>
      </c>
      <c r="G16"/>
      <c r="H16" s="36"/>
    </row>
    <row r="17" spans="2:12" x14ac:dyDescent="0.2">
      <c r="B17" s="47">
        <v>8</v>
      </c>
      <c r="C17" s="48" t="s">
        <v>57</v>
      </c>
      <c r="D17" s="49"/>
      <c r="E17" s="50">
        <v>461.5</v>
      </c>
      <c r="F17" s="51">
        <f t="shared" si="0"/>
        <v>4967.5398500000001</v>
      </c>
    </row>
    <row r="18" spans="2:12" x14ac:dyDescent="0.2">
      <c r="B18" s="47">
        <v>9</v>
      </c>
      <c r="C18" s="48" t="s">
        <v>58</v>
      </c>
      <c r="D18" s="49"/>
      <c r="E18" s="50">
        <v>4539.6000000000004</v>
      </c>
      <c r="F18" s="51">
        <f t="shared" si="0"/>
        <v>48863.800439999999</v>
      </c>
    </row>
    <row r="19" spans="2:12" x14ac:dyDescent="0.2">
      <c r="B19" s="47">
        <v>10</v>
      </c>
      <c r="C19" s="48" t="s">
        <v>59</v>
      </c>
      <c r="D19" s="49"/>
      <c r="E19" s="50">
        <v>1557.5</v>
      </c>
      <c r="F19" s="51">
        <f t="shared" si="0"/>
        <v>16764.774249999999</v>
      </c>
    </row>
    <row r="20" spans="2:12" x14ac:dyDescent="0.2">
      <c r="B20" s="47">
        <v>11</v>
      </c>
      <c r="C20" s="48" t="s">
        <v>60</v>
      </c>
      <c r="D20" s="49"/>
      <c r="E20" s="50">
        <v>529.79999999999995</v>
      </c>
      <c r="F20" s="51">
        <f t="shared" si="0"/>
        <v>5702.7142199999989</v>
      </c>
    </row>
    <row r="21" spans="2:12" x14ac:dyDescent="0.2">
      <c r="B21" s="47">
        <v>12</v>
      </c>
      <c r="C21" s="48">
        <v>175</v>
      </c>
      <c r="D21" s="49"/>
      <c r="E21" s="50">
        <v>3819.1</v>
      </c>
      <c r="F21" s="51">
        <f t="shared" si="0"/>
        <v>41108.410489999995</v>
      </c>
    </row>
    <row r="22" spans="2:12" x14ac:dyDescent="0.2">
      <c r="B22" s="47">
        <v>13</v>
      </c>
      <c r="C22" s="48" t="s">
        <v>61</v>
      </c>
      <c r="D22" s="49"/>
      <c r="E22" s="50">
        <v>48.8</v>
      </c>
      <c r="F22" s="51">
        <f t="shared" si="0"/>
        <v>525.27831999999989</v>
      </c>
    </row>
    <row r="23" spans="2:12" x14ac:dyDescent="0.2">
      <c r="B23" s="47">
        <v>14</v>
      </c>
      <c r="C23" s="48" t="s">
        <v>62</v>
      </c>
      <c r="D23" s="49"/>
      <c r="E23" s="50">
        <v>454.23</v>
      </c>
      <c r="F23" s="51">
        <f t="shared" si="0"/>
        <v>4889.2862969999996</v>
      </c>
    </row>
    <row r="24" spans="2:12" ht="16" thickBot="1" x14ac:dyDescent="0.25">
      <c r="B24" s="52">
        <v>15</v>
      </c>
      <c r="C24" s="53" t="s">
        <v>63</v>
      </c>
      <c r="D24" s="54"/>
      <c r="E24" s="55">
        <v>92.7</v>
      </c>
      <c r="F24" s="56">
        <f t="shared" si="0"/>
        <v>997.81353000000001</v>
      </c>
    </row>
    <row r="26" spans="2:12" x14ac:dyDescent="0.2">
      <c r="E26" s="35">
        <f>SUM(E10:E25)</f>
        <v>19294.329999999998</v>
      </c>
      <c r="F26" s="34">
        <f>SUM(F10:F25)</f>
        <v>207682.238687</v>
      </c>
    </row>
    <row r="27" spans="2:12" x14ac:dyDescent="0.2">
      <c r="L27" s="57" t="s">
        <v>64</v>
      </c>
    </row>
    <row r="29" spans="2:12" x14ac:dyDescent="0.2">
      <c r="L29" s="243" t="s">
        <v>65</v>
      </c>
    </row>
    <row r="30" spans="2:12" ht="16" thickBot="1" x14ac:dyDescent="0.25">
      <c r="L30" s="244"/>
    </row>
    <row r="31" spans="2:12" ht="21" customHeight="1" x14ac:dyDescent="0.2">
      <c r="B31" s="246" t="s">
        <v>66</v>
      </c>
      <c r="C31" s="247"/>
      <c r="D31" s="247"/>
      <c r="E31" s="248"/>
      <c r="L31" s="244"/>
    </row>
    <row r="32" spans="2:12" ht="21" customHeight="1" thickBot="1" x14ac:dyDescent="0.25">
      <c r="B32" s="58" t="s">
        <v>67</v>
      </c>
      <c r="C32" s="59">
        <v>5537.92</v>
      </c>
      <c r="D32" s="59" t="s">
        <v>46</v>
      </c>
      <c r="E32" s="60"/>
      <c r="L32" s="244"/>
    </row>
    <row r="33" spans="2:12" ht="16" thickBot="1" x14ac:dyDescent="0.25">
      <c r="B33" s="61"/>
      <c r="C33" s="62" t="s">
        <v>68</v>
      </c>
      <c r="D33" s="63" t="s">
        <v>46</v>
      </c>
      <c r="E33" s="64" t="s">
        <v>69</v>
      </c>
      <c r="L33" s="244"/>
    </row>
    <row r="34" spans="2:12" x14ac:dyDescent="0.2">
      <c r="B34" s="65">
        <v>1</v>
      </c>
      <c r="C34" s="66">
        <v>151</v>
      </c>
      <c r="D34" s="67">
        <f>2663+152.17</f>
        <v>2815.17</v>
      </c>
      <c r="E34" s="68">
        <f>D34*10.7639</f>
        <v>30302.208362999998</v>
      </c>
      <c r="I34" s="36"/>
      <c r="J34" s="34"/>
      <c r="K34" s="34"/>
      <c r="L34" s="244"/>
    </row>
    <row r="35" spans="2:12" x14ac:dyDescent="0.2">
      <c r="B35" s="47">
        <v>2</v>
      </c>
      <c r="C35" s="69" t="s">
        <v>51</v>
      </c>
      <c r="D35" s="50">
        <v>634.9</v>
      </c>
      <c r="E35" s="68">
        <f t="shared" ref="E35:E38" si="1">D35*10.7639</f>
        <v>6834.000109999999</v>
      </c>
      <c r="I35" s="36"/>
      <c r="J35" s="34"/>
      <c r="K35" s="34"/>
      <c r="L35" s="244"/>
    </row>
    <row r="36" spans="2:12" x14ac:dyDescent="0.2">
      <c r="B36" s="47"/>
      <c r="C36" s="69" t="s">
        <v>52</v>
      </c>
      <c r="D36" s="50">
        <v>7.81</v>
      </c>
      <c r="E36" s="68">
        <f t="shared" si="1"/>
        <v>84.066058999999996</v>
      </c>
      <c r="I36" s="36"/>
      <c r="J36" s="34"/>
      <c r="K36" s="34"/>
      <c r="L36" s="244"/>
    </row>
    <row r="37" spans="2:12" x14ac:dyDescent="0.2">
      <c r="B37" s="47">
        <v>3</v>
      </c>
      <c r="C37" s="69" t="s">
        <v>54</v>
      </c>
      <c r="D37" s="50">
        <v>968.8</v>
      </c>
      <c r="E37" s="68">
        <f t="shared" si="1"/>
        <v>10428.06632</v>
      </c>
      <c r="I37" s="36"/>
      <c r="J37" s="34"/>
      <c r="K37" s="34"/>
      <c r="L37" s="244"/>
    </row>
    <row r="38" spans="2:12" ht="16" thickBot="1" x14ac:dyDescent="0.25">
      <c r="B38" s="70">
        <v>4</v>
      </c>
      <c r="C38" s="71" t="s">
        <v>55</v>
      </c>
      <c r="D38" s="72">
        <f>880+231.24</f>
        <v>1111.24</v>
      </c>
      <c r="E38" s="68">
        <f t="shared" si="1"/>
        <v>11961.276236</v>
      </c>
      <c r="I38" s="36"/>
      <c r="J38" s="34"/>
      <c r="K38" s="34"/>
      <c r="L38" s="244"/>
    </row>
    <row r="39" spans="2:12" ht="16" thickBot="1" x14ac:dyDescent="0.25">
      <c r="B39" s="73"/>
      <c r="C39" s="74" t="s">
        <v>70</v>
      </c>
      <c r="D39" s="75">
        <f>SUM(D34:D38)</f>
        <v>5537.92</v>
      </c>
      <c r="E39" s="76">
        <f>SUM(E34:E38)</f>
        <v>59609.617087999992</v>
      </c>
      <c r="L39" s="244"/>
    </row>
    <row r="40" spans="2:12" x14ac:dyDescent="0.2">
      <c r="L40" s="244"/>
    </row>
    <row r="41" spans="2:12" ht="16" thickBot="1" x14ac:dyDescent="0.25">
      <c r="L41" s="244"/>
    </row>
    <row r="42" spans="2:12" ht="21" customHeight="1" x14ac:dyDescent="0.2">
      <c r="B42" s="220" t="s">
        <v>71</v>
      </c>
      <c r="C42" s="221"/>
      <c r="D42" s="221"/>
      <c r="E42" s="222"/>
      <c r="I42" s="34"/>
      <c r="J42" s="34"/>
      <c r="L42" s="244"/>
    </row>
    <row r="43" spans="2:12" ht="16" thickBot="1" x14ac:dyDescent="0.25">
      <c r="B43" s="58" t="s">
        <v>67</v>
      </c>
      <c r="C43" s="59">
        <v>7454.66</v>
      </c>
      <c r="D43" s="59" t="s">
        <v>46</v>
      </c>
      <c r="E43" s="77"/>
      <c r="I43" s="34"/>
      <c r="J43" s="34"/>
      <c r="L43" s="244"/>
    </row>
    <row r="44" spans="2:12" ht="16" thickBot="1" x14ac:dyDescent="0.25">
      <c r="B44" s="61"/>
      <c r="C44" s="62" t="s">
        <v>68</v>
      </c>
      <c r="D44" s="63" t="s">
        <v>46</v>
      </c>
      <c r="E44" s="64" t="s">
        <v>69</v>
      </c>
      <c r="I44" s="34"/>
      <c r="J44" s="34"/>
      <c r="L44" s="244"/>
    </row>
    <row r="45" spans="2:12" x14ac:dyDescent="0.2">
      <c r="B45" s="65">
        <v>1</v>
      </c>
      <c r="C45" s="66">
        <v>151</v>
      </c>
      <c r="D45" s="67">
        <f>173.1-152.17</f>
        <v>20.930000000000007</v>
      </c>
      <c r="E45" s="68">
        <f>D45*10.7639</f>
        <v>225.28842700000007</v>
      </c>
      <c r="I45" s="34"/>
      <c r="J45" s="34"/>
      <c r="L45" s="244"/>
    </row>
    <row r="46" spans="2:12" x14ac:dyDescent="0.2">
      <c r="B46" s="47">
        <v>2</v>
      </c>
      <c r="C46" s="69" t="s">
        <v>52</v>
      </c>
      <c r="D46" s="50">
        <f>840.3-7.81</f>
        <v>832.49</v>
      </c>
      <c r="E46" s="68">
        <f t="shared" ref="E46:E52" si="2">D46*10.7639</f>
        <v>8960.8391109999993</v>
      </c>
      <c r="I46" s="34"/>
      <c r="J46" s="34"/>
      <c r="L46" s="244"/>
    </row>
    <row r="47" spans="2:12" x14ac:dyDescent="0.2">
      <c r="B47" s="47">
        <v>3</v>
      </c>
      <c r="C47" s="69" t="s">
        <v>53</v>
      </c>
      <c r="D47" s="50">
        <v>210.5</v>
      </c>
      <c r="E47" s="68">
        <f t="shared" si="2"/>
        <v>2265.8009499999998</v>
      </c>
      <c r="I47" s="34"/>
      <c r="J47" s="34"/>
      <c r="L47" s="245"/>
    </row>
    <row r="48" spans="2:12" x14ac:dyDescent="0.2">
      <c r="B48" s="47">
        <v>4</v>
      </c>
      <c r="C48" s="69" t="s">
        <v>55</v>
      </c>
      <c r="D48" s="67">
        <f>754.5-231.24</f>
        <v>523.26</v>
      </c>
      <c r="E48" s="68">
        <f t="shared" si="2"/>
        <v>5632.3183140000001</v>
      </c>
      <c r="I48" s="34"/>
      <c r="J48" s="34"/>
    </row>
    <row r="49" spans="2:10" x14ac:dyDescent="0.2">
      <c r="B49" s="47">
        <v>5</v>
      </c>
      <c r="C49" s="69" t="s">
        <v>56</v>
      </c>
      <c r="D49" s="50">
        <v>666</v>
      </c>
      <c r="E49" s="68">
        <f t="shared" si="2"/>
        <v>7168.7573999999995</v>
      </c>
      <c r="I49" s="34"/>
      <c r="J49" s="34"/>
    </row>
    <row r="50" spans="2:10" x14ac:dyDescent="0.2">
      <c r="B50" s="47">
        <v>6</v>
      </c>
      <c r="C50" s="69" t="s">
        <v>57</v>
      </c>
      <c r="D50" s="50">
        <v>461.5</v>
      </c>
      <c r="E50" s="68">
        <f t="shared" si="2"/>
        <v>4967.5398500000001</v>
      </c>
      <c r="I50" s="34"/>
      <c r="J50" s="34"/>
    </row>
    <row r="51" spans="2:10" x14ac:dyDescent="0.2">
      <c r="B51" s="47">
        <v>7</v>
      </c>
      <c r="C51" s="69" t="s">
        <v>58</v>
      </c>
      <c r="D51" s="49">
        <f>4120.9-80.02</f>
        <v>4040.8799999999997</v>
      </c>
      <c r="E51" s="68">
        <f t="shared" si="2"/>
        <v>43495.628231999995</v>
      </c>
      <c r="I51" s="34"/>
      <c r="J51" s="34"/>
    </row>
    <row r="52" spans="2:10" ht="16" thickBot="1" x14ac:dyDescent="0.25">
      <c r="B52" s="47">
        <v>8</v>
      </c>
      <c r="C52" s="69">
        <v>175</v>
      </c>
      <c r="D52" s="49">
        <v>699.1</v>
      </c>
      <c r="E52" s="68">
        <f t="shared" si="2"/>
        <v>7525.0424899999998</v>
      </c>
      <c r="I52" s="34"/>
      <c r="J52" s="34"/>
    </row>
    <row r="53" spans="2:10" ht="16" thickBot="1" x14ac:dyDescent="0.25">
      <c r="B53" s="73"/>
      <c r="C53" s="74" t="s">
        <v>70</v>
      </c>
      <c r="D53" s="75">
        <f>SUM(D45:D52)</f>
        <v>7454.66</v>
      </c>
      <c r="E53" s="76">
        <f>SUM(E45:E52)</f>
        <v>80241.214773999993</v>
      </c>
      <c r="I53" s="34"/>
      <c r="J53" s="34"/>
    </row>
    <row r="54" spans="2:10" x14ac:dyDescent="0.2">
      <c r="I54" s="34"/>
      <c r="J54" s="34"/>
    </row>
    <row r="55" spans="2:10" ht="16" thickBot="1" x14ac:dyDescent="0.25"/>
    <row r="56" spans="2:10" ht="21" customHeight="1" x14ac:dyDescent="0.2">
      <c r="B56" s="232" t="s">
        <v>72</v>
      </c>
      <c r="C56" s="233"/>
      <c r="D56" s="233"/>
      <c r="E56" s="234"/>
    </row>
    <row r="57" spans="2:10" ht="16" thickBot="1" x14ac:dyDescent="0.25">
      <c r="B57" s="58" t="s">
        <v>67</v>
      </c>
      <c r="C57" s="59">
        <v>6301.75</v>
      </c>
      <c r="D57" s="59" t="s">
        <v>46</v>
      </c>
      <c r="E57" s="77"/>
    </row>
    <row r="58" spans="2:10" ht="16" thickBot="1" x14ac:dyDescent="0.25">
      <c r="B58" s="61"/>
      <c r="C58" s="78" t="s">
        <v>68</v>
      </c>
      <c r="D58" s="63" t="s">
        <v>46</v>
      </c>
      <c r="E58" s="64" t="s">
        <v>69</v>
      </c>
    </row>
    <row r="59" spans="2:10" x14ac:dyDescent="0.2">
      <c r="B59" s="65">
        <v>1</v>
      </c>
      <c r="C59" s="79" t="s">
        <v>58</v>
      </c>
      <c r="D59" s="67">
        <f>418.7+80.02</f>
        <v>498.71999999999997</v>
      </c>
      <c r="E59" s="68">
        <f>D59*10.7639</f>
        <v>5368.172207999999</v>
      </c>
    </row>
    <row r="60" spans="2:10" x14ac:dyDescent="0.2">
      <c r="B60" s="65">
        <v>2</v>
      </c>
      <c r="C60" s="48" t="s">
        <v>59</v>
      </c>
      <c r="D60" s="50">
        <v>1557.5</v>
      </c>
      <c r="E60" s="80">
        <f t="shared" ref="E60:E65" si="3">D60*10.7639</f>
        <v>16764.774249999999</v>
      </c>
    </row>
    <row r="61" spans="2:10" x14ac:dyDescent="0.2">
      <c r="B61" s="65">
        <v>3</v>
      </c>
      <c r="C61" s="48" t="s">
        <v>60</v>
      </c>
      <c r="D61" s="50">
        <v>529.79999999999995</v>
      </c>
      <c r="E61" s="80">
        <f t="shared" si="3"/>
        <v>5702.7142199999989</v>
      </c>
    </row>
    <row r="62" spans="2:10" x14ac:dyDescent="0.2">
      <c r="B62" s="65">
        <v>4</v>
      </c>
      <c r="C62" s="48">
        <v>175</v>
      </c>
      <c r="D62" s="50">
        <v>3120</v>
      </c>
      <c r="E62" s="80">
        <f t="shared" si="3"/>
        <v>33583.368000000002</v>
      </c>
    </row>
    <row r="63" spans="2:10" x14ac:dyDescent="0.2">
      <c r="B63" s="65">
        <v>5</v>
      </c>
      <c r="C63" s="48" t="s">
        <v>61</v>
      </c>
      <c r="D63" s="50">
        <v>48.8</v>
      </c>
      <c r="E63" s="80">
        <f t="shared" si="3"/>
        <v>525.27831999999989</v>
      </c>
    </row>
    <row r="64" spans="2:10" x14ac:dyDescent="0.2">
      <c r="B64" s="65">
        <v>6</v>
      </c>
      <c r="C64" s="48" t="s">
        <v>62</v>
      </c>
      <c r="D64" s="50">
        <v>454.23</v>
      </c>
      <c r="E64" s="80">
        <f t="shared" si="3"/>
        <v>4889.2862969999996</v>
      </c>
    </row>
    <row r="65" spans="2:10" s="34" customFormat="1" ht="16" thickBot="1" x14ac:dyDescent="0.25">
      <c r="B65" s="65">
        <v>7</v>
      </c>
      <c r="C65" s="53" t="s">
        <v>63</v>
      </c>
      <c r="D65" s="55">
        <v>92.7</v>
      </c>
      <c r="E65" s="80">
        <f t="shared" si="3"/>
        <v>997.81353000000001</v>
      </c>
      <c r="G65"/>
      <c r="H65" s="36"/>
      <c r="I65" s="32"/>
      <c r="J65" s="32"/>
    </row>
    <row r="66" spans="2:10" s="34" customFormat="1" ht="16" thickBot="1" x14ac:dyDescent="0.25">
      <c r="B66" s="73"/>
      <c r="C66" s="81" t="s">
        <v>70</v>
      </c>
      <c r="D66" s="75">
        <f>SUM(D59:D65)</f>
        <v>6301.7499999999991</v>
      </c>
      <c r="E66" s="76">
        <f>SUM(E59:E65)</f>
        <v>67831.406824999998</v>
      </c>
      <c r="G66"/>
      <c r="H66" s="36"/>
      <c r="I66" s="32"/>
      <c r="J66" s="32"/>
    </row>
    <row r="68" spans="2:10" s="34" customFormat="1" x14ac:dyDescent="0.2">
      <c r="B68" s="33" t="s">
        <v>73</v>
      </c>
      <c r="C68" s="33"/>
      <c r="D68" s="34">
        <f>D66+D53+D39</f>
        <v>19294.330000000002</v>
      </c>
      <c r="E68" s="35">
        <f>E66+E53+E39</f>
        <v>207682.238687</v>
      </c>
      <c r="G68"/>
      <c r="H68" s="36"/>
      <c r="I68" s="32"/>
      <c r="J68" s="32"/>
    </row>
    <row r="69" spans="2:10" s="34" customFormat="1" x14ac:dyDescent="0.2">
      <c r="B69" s="33"/>
      <c r="C69" s="33"/>
      <c r="D69" s="34" t="s">
        <v>46</v>
      </c>
      <c r="E69" s="35" t="s">
        <v>69</v>
      </c>
      <c r="G69"/>
      <c r="H69" s="36"/>
      <c r="I69" s="32"/>
      <c r="J69" s="32"/>
    </row>
  </sheetData>
  <mergeCells count="6">
    <mergeCell ref="B56:E56"/>
    <mergeCell ref="B2:F3"/>
    <mergeCell ref="B7:C7"/>
    <mergeCell ref="L29:L47"/>
    <mergeCell ref="B31:E31"/>
    <mergeCell ref="B42:E42"/>
  </mergeCells>
  <pageMargins left="0.7" right="0.7" top="0.75" bottom="0.75" header="0.3" footer="0.3"/>
  <pageSetup paperSize="9" scale="40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6D31-F91C-466D-BE6C-9D186DC500D7}">
  <dimension ref="A1:I667"/>
  <sheetViews>
    <sheetView topLeftCell="A150" workbookViewId="0">
      <selection activeCell="J161" sqref="J161"/>
    </sheetView>
  </sheetViews>
  <sheetFormatPr baseColWidth="10" defaultColWidth="8.83203125" defaultRowHeight="15" x14ac:dyDescent="0.2"/>
  <cols>
    <col min="6" max="6" width="17.5" customWidth="1"/>
    <col min="7" max="7" width="10.6640625" customWidth="1"/>
    <col min="8" max="8" width="11.5" customWidth="1"/>
  </cols>
  <sheetData>
    <row r="1" spans="1:9" ht="21" x14ac:dyDescent="0.2">
      <c r="A1" s="249" t="s">
        <v>122</v>
      </c>
      <c r="B1" s="250"/>
      <c r="C1" s="250"/>
      <c r="D1" s="250"/>
      <c r="E1" s="250"/>
      <c r="F1" s="250"/>
      <c r="G1" s="250"/>
      <c r="H1" s="250"/>
      <c r="I1" s="250"/>
    </row>
    <row r="2" spans="1:9" ht="88" x14ac:dyDescent="0.2">
      <c r="A2" s="148" t="s">
        <v>123</v>
      </c>
      <c r="B2" s="148" t="s">
        <v>2</v>
      </c>
      <c r="C2" s="148" t="s">
        <v>4</v>
      </c>
      <c r="D2" s="148" t="s">
        <v>124</v>
      </c>
      <c r="E2" s="148" t="s">
        <v>3</v>
      </c>
      <c r="F2" s="148" t="s">
        <v>125</v>
      </c>
      <c r="G2" s="148" t="s">
        <v>126</v>
      </c>
      <c r="H2" s="251" t="s">
        <v>127</v>
      </c>
      <c r="I2" s="251"/>
    </row>
    <row r="3" spans="1:9" ht="21" x14ac:dyDescent="0.2">
      <c r="A3" s="148"/>
      <c r="B3" s="148"/>
      <c r="C3" s="148"/>
      <c r="D3" s="148"/>
      <c r="E3" s="148"/>
      <c r="F3" s="148"/>
      <c r="G3" s="148"/>
      <c r="H3" s="149" t="s">
        <v>16</v>
      </c>
      <c r="I3" s="149" t="s">
        <v>17</v>
      </c>
    </row>
    <row r="4" spans="1:9" ht="16" x14ac:dyDescent="0.2">
      <c r="A4" s="150">
        <v>1</v>
      </c>
      <c r="B4" s="151" t="s">
        <v>128</v>
      </c>
      <c r="C4" s="152">
        <v>101</v>
      </c>
      <c r="D4" s="151" t="s">
        <v>129</v>
      </c>
      <c r="E4" s="152">
        <v>1</v>
      </c>
      <c r="F4" s="151" t="s">
        <v>130</v>
      </c>
      <c r="G4" s="153">
        <v>32.53</v>
      </c>
      <c r="H4" s="154">
        <v>2</v>
      </c>
      <c r="I4" s="154">
        <v>0</v>
      </c>
    </row>
    <row r="5" spans="1:9" ht="16" x14ac:dyDescent="0.2">
      <c r="A5" s="155">
        <v>2</v>
      </c>
      <c r="B5" s="156" t="s">
        <v>128</v>
      </c>
      <c r="C5" s="157">
        <v>102</v>
      </c>
      <c r="D5" s="156" t="s">
        <v>131</v>
      </c>
      <c r="E5" s="157">
        <v>1</v>
      </c>
      <c r="F5" s="156" t="s">
        <v>130</v>
      </c>
      <c r="G5" s="158">
        <v>32.99</v>
      </c>
      <c r="H5" s="154">
        <v>2</v>
      </c>
      <c r="I5" s="154">
        <v>0</v>
      </c>
    </row>
    <row r="6" spans="1:9" ht="16" x14ac:dyDescent="0.2">
      <c r="A6" s="155">
        <v>3</v>
      </c>
      <c r="B6" s="156" t="s">
        <v>128</v>
      </c>
      <c r="C6" s="157">
        <v>103</v>
      </c>
      <c r="D6" s="156" t="s">
        <v>132</v>
      </c>
      <c r="E6" s="157">
        <v>1</v>
      </c>
      <c r="F6" s="156" t="s">
        <v>130</v>
      </c>
      <c r="G6" s="158">
        <v>33.090000000000003</v>
      </c>
      <c r="H6" s="154">
        <v>2</v>
      </c>
      <c r="I6" s="154">
        <v>0</v>
      </c>
    </row>
    <row r="7" spans="1:9" ht="16" x14ac:dyDescent="0.2">
      <c r="A7" s="155">
        <v>4</v>
      </c>
      <c r="B7" s="156" t="s">
        <v>128</v>
      </c>
      <c r="C7" s="157">
        <v>104</v>
      </c>
      <c r="D7" s="156" t="s">
        <v>133</v>
      </c>
      <c r="E7" s="157">
        <v>1</v>
      </c>
      <c r="F7" s="156" t="s">
        <v>130</v>
      </c>
      <c r="G7" s="158">
        <v>32.53</v>
      </c>
      <c r="H7" s="154">
        <v>2</v>
      </c>
      <c r="I7" s="154">
        <v>0</v>
      </c>
    </row>
    <row r="8" spans="1:9" ht="16" x14ac:dyDescent="0.2">
      <c r="A8" s="155">
        <v>5</v>
      </c>
      <c r="B8" s="156" t="s">
        <v>128</v>
      </c>
      <c r="C8" s="157">
        <v>105</v>
      </c>
      <c r="D8" s="156" t="s">
        <v>134</v>
      </c>
      <c r="E8" s="157">
        <v>1</v>
      </c>
      <c r="F8" s="156" t="s">
        <v>130</v>
      </c>
      <c r="G8" s="158">
        <v>25.93</v>
      </c>
      <c r="H8" s="154">
        <v>1</v>
      </c>
      <c r="I8" s="154">
        <v>0</v>
      </c>
    </row>
    <row r="9" spans="1:9" ht="16" x14ac:dyDescent="0.2">
      <c r="A9" s="155">
        <v>6</v>
      </c>
      <c r="B9" s="156" t="s">
        <v>128</v>
      </c>
      <c r="C9" s="157">
        <v>106</v>
      </c>
      <c r="D9" s="156" t="s">
        <v>135</v>
      </c>
      <c r="E9" s="157">
        <v>1</v>
      </c>
      <c r="F9" s="156" t="s">
        <v>130</v>
      </c>
      <c r="G9" s="158">
        <v>26.02</v>
      </c>
      <c r="H9" s="154">
        <v>1</v>
      </c>
      <c r="I9" s="154">
        <v>0</v>
      </c>
    </row>
    <row r="10" spans="1:9" ht="16" x14ac:dyDescent="0.2">
      <c r="A10" s="155">
        <v>7</v>
      </c>
      <c r="B10" s="156" t="s">
        <v>128</v>
      </c>
      <c r="C10" s="157">
        <v>107</v>
      </c>
      <c r="D10" s="156" t="s">
        <v>136</v>
      </c>
      <c r="E10" s="157">
        <v>1</v>
      </c>
      <c r="F10" s="156" t="s">
        <v>130</v>
      </c>
      <c r="G10" s="158">
        <v>25.84</v>
      </c>
      <c r="H10" s="154">
        <v>0</v>
      </c>
      <c r="I10" s="154">
        <v>1</v>
      </c>
    </row>
    <row r="11" spans="1:9" ht="16" x14ac:dyDescent="0.2">
      <c r="A11" s="155">
        <v>8</v>
      </c>
      <c r="B11" s="156" t="s">
        <v>128</v>
      </c>
      <c r="C11" s="157">
        <v>108</v>
      </c>
      <c r="D11" s="156" t="s">
        <v>137</v>
      </c>
      <c r="E11" s="157">
        <v>1</v>
      </c>
      <c r="F11" s="156" t="s">
        <v>130</v>
      </c>
      <c r="G11" s="158">
        <v>25.93</v>
      </c>
      <c r="H11" s="154">
        <v>1</v>
      </c>
      <c r="I11" s="154">
        <v>0</v>
      </c>
    </row>
    <row r="12" spans="1:9" ht="16" x14ac:dyDescent="0.2">
      <c r="A12" s="155">
        <v>9</v>
      </c>
      <c r="B12" s="156" t="s">
        <v>128</v>
      </c>
      <c r="C12" s="157">
        <v>109</v>
      </c>
      <c r="D12" s="156" t="s">
        <v>138</v>
      </c>
      <c r="E12" s="157">
        <v>1</v>
      </c>
      <c r="F12" s="156" t="s">
        <v>130</v>
      </c>
      <c r="G12" s="158">
        <v>25.93</v>
      </c>
      <c r="H12" s="154">
        <v>0</v>
      </c>
      <c r="I12" s="154">
        <v>1</v>
      </c>
    </row>
    <row r="13" spans="1:9" ht="16" x14ac:dyDescent="0.2">
      <c r="A13" s="155">
        <v>10</v>
      </c>
      <c r="B13" s="156" t="s">
        <v>128</v>
      </c>
      <c r="C13" s="157">
        <v>110</v>
      </c>
      <c r="D13" s="156" t="s">
        <v>139</v>
      </c>
      <c r="E13" s="157">
        <v>1</v>
      </c>
      <c r="F13" s="156" t="s">
        <v>130</v>
      </c>
      <c r="G13" s="158">
        <v>25.93</v>
      </c>
      <c r="H13" s="154">
        <v>1</v>
      </c>
      <c r="I13" s="154">
        <v>0</v>
      </c>
    </row>
    <row r="14" spans="1:9" ht="16" x14ac:dyDescent="0.2">
      <c r="A14" s="155">
        <v>11</v>
      </c>
      <c r="B14" s="156" t="s">
        <v>128</v>
      </c>
      <c r="C14" s="157">
        <v>201</v>
      </c>
      <c r="D14" s="156" t="s">
        <v>140</v>
      </c>
      <c r="E14" s="157">
        <v>2</v>
      </c>
      <c r="F14" s="156" t="s">
        <v>130</v>
      </c>
      <c r="G14" s="158">
        <v>32.53</v>
      </c>
      <c r="H14" s="154">
        <v>2</v>
      </c>
      <c r="I14" s="154">
        <v>0</v>
      </c>
    </row>
    <row r="15" spans="1:9" ht="16" x14ac:dyDescent="0.2">
      <c r="A15" s="155">
        <v>12</v>
      </c>
      <c r="B15" s="156" t="s">
        <v>128</v>
      </c>
      <c r="C15" s="157">
        <v>202</v>
      </c>
      <c r="D15" s="156" t="s">
        <v>141</v>
      </c>
      <c r="E15" s="157">
        <v>2</v>
      </c>
      <c r="F15" s="156" t="s">
        <v>130</v>
      </c>
      <c r="G15" s="158">
        <v>32.99</v>
      </c>
      <c r="H15" s="154">
        <v>2</v>
      </c>
      <c r="I15" s="154">
        <v>0</v>
      </c>
    </row>
    <row r="16" spans="1:9" ht="16" x14ac:dyDescent="0.2">
      <c r="A16" s="155">
        <v>13</v>
      </c>
      <c r="B16" s="156" t="s">
        <v>128</v>
      </c>
      <c r="C16" s="157">
        <v>203</v>
      </c>
      <c r="D16" s="156" t="s">
        <v>142</v>
      </c>
      <c r="E16" s="157">
        <v>2</v>
      </c>
      <c r="F16" s="156" t="s">
        <v>130</v>
      </c>
      <c r="G16" s="158">
        <v>33.090000000000003</v>
      </c>
      <c r="H16" s="154">
        <v>2</v>
      </c>
      <c r="I16" s="154">
        <v>0</v>
      </c>
    </row>
    <row r="17" spans="1:9" ht="16" x14ac:dyDescent="0.2">
      <c r="A17" s="155">
        <v>14</v>
      </c>
      <c r="B17" s="156" t="s">
        <v>128</v>
      </c>
      <c r="C17" s="157">
        <v>204</v>
      </c>
      <c r="D17" s="156" t="s">
        <v>143</v>
      </c>
      <c r="E17" s="157">
        <v>2</v>
      </c>
      <c r="F17" s="156" t="s">
        <v>130</v>
      </c>
      <c r="G17" s="158">
        <v>32.53</v>
      </c>
      <c r="H17" s="154">
        <v>2</v>
      </c>
      <c r="I17" s="154">
        <v>0</v>
      </c>
    </row>
    <row r="18" spans="1:9" ht="16" x14ac:dyDescent="0.2">
      <c r="A18" s="155">
        <v>15</v>
      </c>
      <c r="B18" s="156" t="s">
        <v>128</v>
      </c>
      <c r="C18" s="157">
        <v>205</v>
      </c>
      <c r="D18" s="156" t="s">
        <v>144</v>
      </c>
      <c r="E18" s="157">
        <v>2</v>
      </c>
      <c r="F18" s="156" t="s">
        <v>130</v>
      </c>
      <c r="G18" s="158">
        <v>25.93</v>
      </c>
      <c r="H18" s="154">
        <v>1</v>
      </c>
      <c r="I18" s="154">
        <v>0</v>
      </c>
    </row>
    <row r="19" spans="1:9" ht="16" x14ac:dyDescent="0.2">
      <c r="A19" s="155">
        <v>16</v>
      </c>
      <c r="B19" s="156" t="s">
        <v>128</v>
      </c>
      <c r="C19" s="157">
        <v>206</v>
      </c>
      <c r="D19" s="156" t="s">
        <v>145</v>
      </c>
      <c r="E19" s="157">
        <v>2</v>
      </c>
      <c r="F19" s="156" t="s">
        <v>130</v>
      </c>
      <c r="G19" s="158">
        <v>26.02</v>
      </c>
      <c r="H19" s="154">
        <v>1</v>
      </c>
      <c r="I19" s="154">
        <v>0</v>
      </c>
    </row>
    <row r="20" spans="1:9" ht="16" x14ac:dyDescent="0.2">
      <c r="A20" s="155">
        <v>17</v>
      </c>
      <c r="B20" s="156" t="s">
        <v>128</v>
      </c>
      <c r="C20" s="157">
        <v>207</v>
      </c>
      <c r="D20" s="156" t="s">
        <v>146</v>
      </c>
      <c r="E20" s="157">
        <v>2</v>
      </c>
      <c r="F20" s="156" t="s">
        <v>130</v>
      </c>
      <c r="G20" s="158">
        <v>25.84</v>
      </c>
      <c r="H20" s="154">
        <v>0</v>
      </c>
      <c r="I20" s="154">
        <v>1</v>
      </c>
    </row>
    <row r="21" spans="1:9" ht="16" x14ac:dyDescent="0.2">
      <c r="A21" s="155">
        <v>18</v>
      </c>
      <c r="B21" s="156" t="s">
        <v>128</v>
      </c>
      <c r="C21" s="157">
        <v>208</v>
      </c>
      <c r="D21" s="156" t="s">
        <v>147</v>
      </c>
      <c r="E21" s="157">
        <v>2</v>
      </c>
      <c r="F21" s="156" t="s">
        <v>130</v>
      </c>
      <c r="G21" s="158">
        <v>25.93</v>
      </c>
      <c r="H21" s="154">
        <v>1</v>
      </c>
      <c r="I21" s="154">
        <v>0</v>
      </c>
    </row>
    <row r="22" spans="1:9" ht="16" x14ac:dyDescent="0.2">
      <c r="A22" s="155">
        <v>19</v>
      </c>
      <c r="B22" s="156" t="s">
        <v>128</v>
      </c>
      <c r="C22" s="157">
        <v>209</v>
      </c>
      <c r="D22" s="156" t="s">
        <v>148</v>
      </c>
      <c r="E22" s="157">
        <v>2</v>
      </c>
      <c r="F22" s="156" t="s">
        <v>130</v>
      </c>
      <c r="G22" s="158">
        <v>25.84</v>
      </c>
      <c r="H22" s="154">
        <v>0</v>
      </c>
      <c r="I22" s="154">
        <v>1</v>
      </c>
    </row>
    <row r="23" spans="1:9" ht="16" x14ac:dyDescent="0.2">
      <c r="A23" s="155">
        <v>20</v>
      </c>
      <c r="B23" s="156" t="s">
        <v>128</v>
      </c>
      <c r="C23" s="157">
        <v>210</v>
      </c>
      <c r="D23" s="156" t="s">
        <v>149</v>
      </c>
      <c r="E23" s="157">
        <v>2</v>
      </c>
      <c r="F23" s="156" t="s">
        <v>130</v>
      </c>
      <c r="G23" s="158">
        <v>25.93</v>
      </c>
      <c r="H23" s="154">
        <v>1</v>
      </c>
      <c r="I23" s="154">
        <v>0</v>
      </c>
    </row>
    <row r="24" spans="1:9" ht="16" x14ac:dyDescent="0.2">
      <c r="A24" s="155">
        <v>21</v>
      </c>
      <c r="B24" s="156" t="s">
        <v>128</v>
      </c>
      <c r="C24" s="157">
        <v>301</v>
      </c>
      <c r="D24" s="156" t="s">
        <v>150</v>
      </c>
      <c r="E24" s="157">
        <v>3</v>
      </c>
      <c r="F24" s="156" t="s">
        <v>130</v>
      </c>
      <c r="G24" s="158">
        <v>32.53</v>
      </c>
      <c r="H24" s="154">
        <v>2</v>
      </c>
      <c r="I24" s="154">
        <v>0</v>
      </c>
    </row>
    <row r="25" spans="1:9" ht="16" x14ac:dyDescent="0.2">
      <c r="A25" s="155">
        <v>22</v>
      </c>
      <c r="B25" s="156" t="s">
        <v>128</v>
      </c>
      <c r="C25" s="157">
        <v>302</v>
      </c>
      <c r="D25" s="156" t="s">
        <v>151</v>
      </c>
      <c r="E25" s="157">
        <v>3</v>
      </c>
      <c r="F25" s="156" t="s">
        <v>130</v>
      </c>
      <c r="G25" s="158">
        <v>32.99</v>
      </c>
      <c r="H25" s="154">
        <v>2</v>
      </c>
      <c r="I25" s="154">
        <v>0</v>
      </c>
    </row>
    <row r="26" spans="1:9" ht="16" x14ac:dyDescent="0.2">
      <c r="A26" s="155">
        <v>23</v>
      </c>
      <c r="B26" s="156" t="s">
        <v>128</v>
      </c>
      <c r="C26" s="157">
        <v>303</v>
      </c>
      <c r="D26" s="156" t="s">
        <v>152</v>
      </c>
      <c r="E26" s="157">
        <v>3</v>
      </c>
      <c r="F26" s="156" t="s">
        <v>130</v>
      </c>
      <c r="G26" s="158">
        <v>33.090000000000003</v>
      </c>
      <c r="H26" s="154">
        <v>2</v>
      </c>
      <c r="I26" s="154">
        <v>0</v>
      </c>
    </row>
    <row r="27" spans="1:9" ht="16" x14ac:dyDescent="0.2">
      <c r="A27" s="155">
        <v>24</v>
      </c>
      <c r="B27" s="156" t="s">
        <v>128</v>
      </c>
      <c r="C27" s="157">
        <v>304</v>
      </c>
      <c r="D27" s="156" t="s">
        <v>153</v>
      </c>
      <c r="E27" s="157">
        <v>3</v>
      </c>
      <c r="F27" s="156" t="s">
        <v>130</v>
      </c>
      <c r="G27" s="158">
        <v>32.53</v>
      </c>
      <c r="H27" s="154">
        <v>2</v>
      </c>
      <c r="I27" s="154">
        <v>0</v>
      </c>
    </row>
    <row r="28" spans="1:9" ht="16" x14ac:dyDescent="0.2">
      <c r="A28" s="155">
        <v>25</v>
      </c>
      <c r="B28" s="156" t="s">
        <v>128</v>
      </c>
      <c r="C28" s="157">
        <v>305</v>
      </c>
      <c r="D28" s="156" t="s">
        <v>154</v>
      </c>
      <c r="E28" s="157">
        <v>3</v>
      </c>
      <c r="F28" s="156" t="s">
        <v>130</v>
      </c>
      <c r="G28" s="158">
        <v>25.93</v>
      </c>
      <c r="H28" s="154">
        <v>1</v>
      </c>
      <c r="I28" s="154">
        <v>0</v>
      </c>
    </row>
    <row r="29" spans="1:9" ht="16" x14ac:dyDescent="0.2">
      <c r="A29" s="155">
        <v>26</v>
      </c>
      <c r="B29" s="156" t="s">
        <v>128</v>
      </c>
      <c r="C29" s="157">
        <v>306</v>
      </c>
      <c r="D29" s="156" t="s">
        <v>155</v>
      </c>
      <c r="E29" s="157">
        <v>3</v>
      </c>
      <c r="F29" s="156" t="s">
        <v>130</v>
      </c>
      <c r="G29" s="158">
        <v>25.93</v>
      </c>
      <c r="H29" s="154">
        <v>0</v>
      </c>
      <c r="I29" s="154">
        <v>1</v>
      </c>
    </row>
    <row r="30" spans="1:9" ht="16" x14ac:dyDescent="0.2">
      <c r="A30" s="155">
        <v>27</v>
      </c>
      <c r="B30" s="156" t="s">
        <v>128</v>
      </c>
      <c r="C30" s="157">
        <v>307</v>
      </c>
      <c r="D30" s="156" t="s">
        <v>156</v>
      </c>
      <c r="E30" s="157">
        <v>3</v>
      </c>
      <c r="F30" s="156" t="s">
        <v>130</v>
      </c>
      <c r="G30" s="158">
        <v>25.84</v>
      </c>
      <c r="H30" s="154">
        <v>0</v>
      </c>
      <c r="I30" s="154">
        <v>1</v>
      </c>
    </row>
    <row r="31" spans="1:9" ht="16" x14ac:dyDescent="0.2">
      <c r="A31" s="155">
        <v>28</v>
      </c>
      <c r="B31" s="156" t="s">
        <v>128</v>
      </c>
      <c r="C31" s="157">
        <v>308</v>
      </c>
      <c r="D31" s="156" t="s">
        <v>157</v>
      </c>
      <c r="E31" s="157">
        <v>3</v>
      </c>
      <c r="F31" s="156" t="s">
        <v>130</v>
      </c>
      <c r="G31" s="158">
        <v>25.93</v>
      </c>
      <c r="H31" s="154">
        <v>1</v>
      </c>
      <c r="I31" s="154">
        <v>0</v>
      </c>
    </row>
    <row r="32" spans="1:9" ht="16" x14ac:dyDescent="0.2">
      <c r="A32" s="155">
        <v>29</v>
      </c>
      <c r="B32" s="156" t="s">
        <v>128</v>
      </c>
      <c r="C32" s="157">
        <v>309</v>
      </c>
      <c r="D32" s="156" t="s">
        <v>158</v>
      </c>
      <c r="E32" s="157">
        <v>3</v>
      </c>
      <c r="F32" s="156" t="s">
        <v>130</v>
      </c>
      <c r="G32" s="158">
        <v>25.84</v>
      </c>
      <c r="H32" s="154">
        <v>1</v>
      </c>
      <c r="I32" s="154">
        <v>0</v>
      </c>
    </row>
    <row r="33" spans="1:9" ht="16" x14ac:dyDescent="0.2">
      <c r="A33" s="155">
        <v>30</v>
      </c>
      <c r="B33" s="156" t="s">
        <v>128</v>
      </c>
      <c r="C33" s="157">
        <v>310</v>
      </c>
      <c r="D33" s="156" t="s">
        <v>159</v>
      </c>
      <c r="E33" s="157">
        <v>3</v>
      </c>
      <c r="F33" s="156" t="s">
        <v>130</v>
      </c>
      <c r="G33" s="158">
        <v>25.93</v>
      </c>
      <c r="H33" s="154">
        <v>1</v>
      </c>
      <c r="I33" s="154">
        <v>0</v>
      </c>
    </row>
    <row r="34" spans="1:9" ht="16" x14ac:dyDescent="0.2">
      <c r="A34" s="155">
        <v>31</v>
      </c>
      <c r="B34" s="156" t="s">
        <v>128</v>
      </c>
      <c r="C34" s="157">
        <v>401</v>
      </c>
      <c r="D34" s="156" t="s">
        <v>160</v>
      </c>
      <c r="E34" s="157">
        <v>4</v>
      </c>
      <c r="F34" s="156" t="s">
        <v>130</v>
      </c>
      <c r="G34" s="158">
        <v>32.53</v>
      </c>
      <c r="H34" s="154">
        <v>2</v>
      </c>
      <c r="I34" s="154">
        <v>0</v>
      </c>
    </row>
    <row r="35" spans="1:9" ht="16" x14ac:dyDescent="0.2">
      <c r="A35" s="155">
        <v>32</v>
      </c>
      <c r="B35" s="156" t="s">
        <v>128</v>
      </c>
      <c r="C35" s="157">
        <v>402</v>
      </c>
      <c r="D35" s="156" t="s">
        <v>161</v>
      </c>
      <c r="E35" s="157">
        <v>4</v>
      </c>
      <c r="F35" s="156" t="s">
        <v>130</v>
      </c>
      <c r="G35" s="158">
        <v>32.99</v>
      </c>
      <c r="H35" s="154">
        <v>2</v>
      </c>
      <c r="I35" s="154">
        <v>0</v>
      </c>
    </row>
    <row r="36" spans="1:9" ht="16" x14ac:dyDescent="0.2">
      <c r="A36" s="155">
        <v>33</v>
      </c>
      <c r="B36" s="156" t="s">
        <v>128</v>
      </c>
      <c r="C36" s="157">
        <v>403</v>
      </c>
      <c r="D36" s="156" t="s">
        <v>162</v>
      </c>
      <c r="E36" s="157">
        <v>4</v>
      </c>
      <c r="F36" s="156" t="s">
        <v>130</v>
      </c>
      <c r="G36" s="158">
        <v>33.090000000000003</v>
      </c>
      <c r="H36" s="154">
        <v>2</v>
      </c>
      <c r="I36" s="154">
        <v>0</v>
      </c>
    </row>
    <row r="37" spans="1:9" ht="16" x14ac:dyDescent="0.2">
      <c r="A37" s="155">
        <v>34</v>
      </c>
      <c r="B37" s="156" t="s">
        <v>128</v>
      </c>
      <c r="C37" s="157">
        <v>404</v>
      </c>
      <c r="D37" s="156" t="s">
        <v>163</v>
      </c>
      <c r="E37" s="157">
        <v>4</v>
      </c>
      <c r="F37" s="156" t="s">
        <v>130</v>
      </c>
      <c r="G37" s="158">
        <v>32.53</v>
      </c>
      <c r="H37" s="154">
        <v>2</v>
      </c>
      <c r="I37" s="154">
        <v>0</v>
      </c>
    </row>
    <row r="38" spans="1:9" ht="16" x14ac:dyDescent="0.2">
      <c r="A38" s="155">
        <v>35</v>
      </c>
      <c r="B38" s="156" t="s">
        <v>128</v>
      </c>
      <c r="C38" s="157">
        <v>405</v>
      </c>
      <c r="D38" s="156" t="s">
        <v>164</v>
      </c>
      <c r="E38" s="157">
        <v>4</v>
      </c>
      <c r="F38" s="156" t="s">
        <v>130</v>
      </c>
      <c r="G38" s="158">
        <v>25.93</v>
      </c>
      <c r="H38" s="154">
        <v>1</v>
      </c>
      <c r="I38" s="154">
        <v>0</v>
      </c>
    </row>
    <row r="39" spans="1:9" ht="16" x14ac:dyDescent="0.2">
      <c r="A39" s="155">
        <v>36</v>
      </c>
      <c r="B39" s="156" t="s">
        <v>128</v>
      </c>
      <c r="C39" s="157">
        <v>406</v>
      </c>
      <c r="D39" s="156" t="s">
        <v>165</v>
      </c>
      <c r="E39" s="157">
        <v>4</v>
      </c>
      <c r="F39" s="156" t="s">
        <v>130</v>
      </c>
      <c r="G39" s="158">
        <v>25.93</v>
      </c>
      <c r="H39" s="154">
        <v>1</v>
      </c>
      <c r="I39" s="154">
        <v>0</v>
      </c>
    </row>
    <row r="40" spans="1:9" ht="16" x14ac:dyDescent="0.2">
      <c r="A40" s="155">
        <v>37</v>
      </c>
      <c r="B40" s="156" t="s">
        <v>128</v>
      </c>
      <c r="C40" s="157">
        <v>407</v>
      </c>
      <c r="D40" s="156" t="s">
        <v>166</v>
      </c>
      <c r="E40" s="157">
        <v>4</v>
      </c>
      <c r="F40" s="156" t="s">
        <v>130</v>
      </c>
      <c r="G40" s="158">
        <v>25.84</v>
      </c>
      <c r="H40" s="154">
        <v>1</v>
      </c>
      <c r="I40" s="154">
        <v>0</v>
      </c>
    </row>
    <row r="41" spans="1:9" ht="16" x14ac:dyDescent="0.2">
      <c r="A41" s="155">
        <v>38</v>
      </c>
      <c r="B41" s="156" t="s">
        <v>128</v>
      </c>
      <c r="C41" s="157">
        <v>408</v>
      </c>
      <c r="D41" s="156" t="s">
        <v>167</v>
      </c>
      <c r="E41" s="157">
        <v>4</v>
      </c>
      <c r="F41" s="156" t="s">
        <v>130</v>
      </c>
      <c r="G41" s="158">
        <v>25.93</v>
      </c>
      <c r="H41" s="154">
        <v>1</v>
      </c>
      <c r="I41" s="154">
        <v>0</v>
      </c>
    </row>
    <row r="42" spans="1:9" ht="16" x14ac:dyDescent="0.2">
      <c r="A42" s="155">
        <v>39</v>
      </c>
      <c r="B42" s="156" t="s">
        <v>128</v>
      </c>
      <c r="C42" s="157">
        <v>409</v>
      </c>
      <c r="D42" s="156" t="s">
        <v>168</v>
      </c>
      <c r="E42" s="157">
        <v>4</v>
      </c>
      <c r="F42" s="156" t="s">
        <v>130</v>
      </c>
      <c r="G42" s="158">
        <v>25.93</v>
      </c>
      <c r="H42" s="154">
        <v>1</v>
      </c>
      <c r="I42" s="154">
        <v>0</v>
      </c>
    </row>
    <row r="43" spans="1:9" ht="16" x14ac:dyDescent="0.2">
      <c r="A43" s="155">
        <v>40</v>
      </c>
      <c r="B43" s="156" t="s">
        <v>128</v>
      </c>
      <c r="C43" s="157">
        <v>410</v>
      </c>
      <c r="D43" s="156" t="s">
        <v>169</v>
      </c>
      <c r="E43" s="157">
        <v>4</v>
      </c>
      <c r="F43" s="156" t="s">
        <v>130</v>
      </c>
      <c r="G43" s="158">
        <v>25.93</v>
      </c>
      <c r="H43" s="154">
        <v>1</v>
      </c>
      <c r="I43" s="154">
        <v>0</v>
      </c>
    </row>
    <row r="44" spans="1:9" ht="16" x14ac:dyDescent="0.2">
      <c r="A44" s="155">
        <v>41</v>
      </c>
      <c r="B44" s="156" t="s">
        <v>128</v>
      </c>
      <c r="C44" s="157">
        <v>501</v>
      </c>
      <c r="D44" s="156" t="s">
        <v>170</v>
      </c>
      <c r="E44" s="157">
        <v>5</v>
      </c>
      <c r="F44" s="156" t="s">
        <v>130</v>
      </c>
      <c r="G44" s="158">
        <v>32.53</v>
      </c>
      <c r="H44" s="154">
        <v>2</v>
      </c>
      <c r="I44" s="154">
        <v>0</v>
      </c>
    </row>
    <row r="45" spans="1:9" ht="16" x14ac:dyDescent="0.2">
      <c r="A45" s="155">
        <v>42</v>
      </c>
      <c r="B45" s="156" t="s">
        <v>128</v>
      </c>
      <c r="C45" s="157">
        <v>502</v>
      </c>
      <c r="D45" s="156" t="s">
        <v>171</v>
      </c>
      <c r="E45" s="157">
        <v>5</v>
      </c>
      <c r="F45" s="156" t="s">
        <v>130</v>
      </c>
      <c r="G45" s="158">
        <v>32.99</v>
      </c>
      <c r="H45" s="154">
        <v>2</v>
      </c>
      <c r="I45" s="154">
        <v>0</v>
      </c>
    </row>
    <row r="46" spans="1:9" ht="16" x14ac:dyDescent="0.2">
      <c r="A46" s="155">
        <v>43</v>
      </c>
      <c r="B46" s="156" t="s">
        <v>128</v>
      </c>
      <c r="C46" s="157">
        <v>503</v>
      </c>
      <c r="D46" s="156" t="s">
        <v>172</v>
      </c>
      <c r="E46" s="157">
        <v>5</v>
      </c>
      <c r="F46" s="156" t="s">
        <v>130</v>
      </c>
      <c r="G46" s="158">
        <v>33.090000000000003</v>
      </c>
      <c r="H46" s="154">
        <v>2</v>
      </c>
      <c r="I46" s="154">
        <v>0</v>
      </c>
    </row>
    <row r="47" spans="1:9" ht="16" x14ac:dyDescent="0.2">
      <c r="A47" s="155">
        <v>44</v>
      </c>
      <c r="B47" s="156" t="s">
        <v>128</v>
      </c>
      <c r="C47" s="157">
        <v>504</v>
      </c>
      <c r="D47" s="156" t="s">
        <v>173</v>
      </c>
      <c r="E47" s="157">
        <v>5</v>
      </c>
      <c r="F47" s="156" t="s">
        <v>130</v>
      </c>
      <c r="G47" s="158">
        <v>32.53</v>
      </c>
      <c r="H47" s="154">
        <v>2</v>
      </c>
      <c r="I47" s="154">
        <v>0</v>
      </c>
    </row>
    <row r="48" spans="1:9" ht="16" x14ac:dyDescent="0.2">
      <c r="A48" s="155">
        <v>45</v>
      </c>
      <c r="B48" s="156" t="s">
        <v>128</v>
      </c>
      <c r="C48" s="157">
        <v>505</v>
      </c>
      <c r="D48" s="156" t="s">
        <v>174</v>
      </c>
      <c r="E48" s="157">
        <v>5</v>
      </c>
      <c r="F48" s="156" t="s">
        <v>130</v>
      </c>
      <c r="G48" s="158">
        <v>25.93</v>
      </c>
      <c r="H48" s="154">
        <v>1</v>
      </c>
      <c r="I48" s="154">
        <v>0</v>
      </c>
    </row>
    <row r="49" spans="1:9" ht="16" x14ac:dyDescent="0.2">
      <c r="A49" s="155">
        <v>46</v>
      </c>
      <c r="B49" s="156" t="s">
        <v>128</v>
      </c>
      <c r="C49" s="157">
        <v>506</v>
      </c>
      <c r="D49" s="156" t="s">
        <v>175</v>
      </c>
      <c r="E49" s="157">
        <v>5</v>
      </c>
      <c r="F49" s="156" t="s">
        <v>130</v>
      </c>
      <c r="G49" s="158">
        <v>26.02</v>
      </c>
      <c r="H49" s="154">
        <v>1</v>
      </c>
      <c r="I49" s="154">
        <v>0</v>
      </c>
    </row>
    <row r="50" spans="1:9" ht="16" x14ac:dyDescent="0.2">
      <c r="A50" s="155">
        <v>47</v>
      </c>
      <c r="B50" s="156" t="s">
        <v>128</v>
      </c>
      <c r="C50" s="157">
        <v>507</v>
      </c>
      <c r="D50" s="156" t="s">
        <v>176</v>
      </c>
      <c r="E50" s="157">
        <v>5</v>
      </c>
      <c r="F50" s="156" t="s">
        <v>130</v>
      </c>
      <c r="G50" s="158">
        <v>25.84</v>
      </c>
      <c r="H50" s="154">
        <v>1</v>
      </c>
      <c r="I50" s="154">
        <v>0</v>
      </c>
    </row>
    <row r="51" spans="1:9" ht="16" x14ac:dyDescent="0.2">
      <c r="A51" s="155">
        <v>48</v>
      </c>
      <c r="B51" s="156" t="s">
        <v>128</v>
      </c>
      <c r="C51" s="157">
        <v>508</v>
      </c>
      <c r="D51" s="156" t="s">
        <v>177</v>
      </c>
      <c r="E51" s="157">
        <v>5</v>
      </c>
      <c r="F51" s="156" t="s">
        <v>130</v>
      </c>
      <c r="G51" s="158">
        <v>25.93</v>
      </c>
      <c r="H51" s="154">
        <v>1</v>
      </c>
      <c r="I51" s="154">
        <v>0</v>
      </c>
    </row>
    <row r="52" spans="1:9" ht="16" x14ac:dyDescent="0.2">
      <c r="A52" s="155">
        <v>49</v>
      </c>
      <c r="B52" s="156" t="s">
        <v>128</v>
      </c>
      <c r="C52" s="157">
        <v>509</v>
      </c>
      <c r="D52" s="156" t="s">
        <v>178</v>
      </c>
      <c r="E52" s="157">
        <v>5</v>
      </c>
      <c r="F52" s="156" t="s">
        <v>130</v>
      </c>
      <c r="G52" s="158">
        <v>25.84</v>
      </c>
      <c r="H52" s="154">
        <v>1</v>
      </c>
      <c r="I52" s="154">
        <v>0</v>
      </c>
    </row>
    <row r="53" spans="1:9" ht="16" x14ac:dyDescent="0.2">
      <c r="A53" s="155">
        <v>50</v>
      </c>
      <c r="B53" s="156" t="s">
        <v>128</v>
      </c>
      <c r="C53" s="157">
        <v>510</v>
      </c>
      <c r="D53" s="156" t="s">
        <v>179</v>
      </c>
      <c r="E53" s="157">
        <v>5</v>
      </c>
      <c r="F53" s="156" t="s">
        <v>130</v>
      </c>
      <c r="G53" s="158">
        <v>25.93</v>
      </c>
      <c r="H53" s="154">
        <v>1</v>
      </c>
      <c r="I53" s="154">
        <v>0</v>
      </c>
    </row>
    <row r="54" spans="1:9" ht="16" x14ac:dyDescent="0.2">
      <c r="A54" s="155">
        <v>51</v>
      </c>
      <c r="B54" s="156" t="s">
        <v>128</v>
      </c>
      <c r="C54" s="157">
        <v>601</v>
      </c>
      <c r="D54" s="156" t="s">
        <v>180</v>
      </c>
      <c r="E54" s="157">
        <v>6</v>
      </c>
      <c r="F54" s="156" t="s">
        <v>130</v>
      </c>
      <c r="G54" s="158">
        <v>32.53</v>
      </c>
      <c r="H54" s="154">
        <v>2</v>
      </c>
      <c r="I54" s="154">
        <v>0</v>
      </c>
    </row>
    <row r="55" spans="1:9" ht="16" x14ac:dyDescent="0.2">
      <c r="A55" s="155">
        <v>52</v>
      </c>
      <c r="B55" s="156" t="s">
        <v>128</v>
      </c>
      <c r="C55" s="157">
        <v>602</v>
      </c>
      <c r="D55" s="156" t="s">
        <v>181</v>
      </c>
      <c r="E55" s="157">
        <v>6</v>
      </c>
      <c r="F55" s="156" t="s">
        <v>130</v>
      </c>
      <c r="G55" s="158">
        <v>32.99</v>
      </c>
      <c r="H55" s="154">
        <v>2</v>
      </c>
      <c r="I55" s="154">
        <v>0</v>
      </c>
    </row>
    <row r="56" spans="1:9" ht="16" x14ac:dyDescent="0.2">
      <c r="A56" s="155">
        <v>53</v>
      </c>
      <c r="B56" s="156" t="s">
        <v>128</v>
      </c>
      <c r="C56" s="157">
        <v>603</v>
      </c>
      <c r="D56" s="156" t="s">
        <v>182</v>
      </c>
      <c r="E56" s="157">
        <v>6</v>
      </c>
      <c r="F56" s="156" t="s">
        <v>130</v>
      </c>
      <c r="G56" s="158">
        <v>33.090000000000003</v>
      </c>
      <c r="H56" s="154">
        <v>2</v>
      </c>
      <c r="I56" s="154">
        <v>0</v>
      </c>
    </row>
    <row r="57" spans="1:9" ht="16" x14ac:dyDescent="0.2">
      <c r="A57" s="155">
        <v>54</v>
      </c>
      <c r="B57" s="156" t="s">
        <v>128</v>
      </c>
      <c r="C57" s="157">
        <v>604</v>
      </c>
      <c r="D57" s="156" t="s">
        <v>183</v>
      </c>
      <c r="E57" s="157">
        <v>6</v>
      </c>
      <c r="F57" s="156" t="s">
        <v>130</v>
      </c>
      <c r="G57" s="158">
        <v>32.53</v>
      </c>
      <c r="H57" s="154">
        <v>2</v>
      </c>
      <c r="I57" s="154">
        <v>0</v>
      </c>
    </row>
    <row r="58" spans="1:9" ht="16" x14ac:dyDescent="0.2">
      <c r="A58" s="155">
        <v>55</v>
      </c>
      <c r="B58" s="156" t="s">
        <v>128</v>
      </c>
      <c r="C58" s="157">
        <v>605</v>
      </c>
      <c r="D58" s="156" t="s">
        <v>184</v>
      </c>
      <c r="E58" s="157">
        <v>6</v>
      </c>
      <c r="F58" s="156" t="s">
        <v>130</v>
      </c>
      <c r="G58" s="158">
        <v>25.93</v>
      </c>
      <c r="H58" s="154">
        <v>1</v>
      </c>
      <c r="I58" s="154">
        <v>0</v>
      </c>
    </row>
    <row r="59" spans="1:9" ht="16" x14ac:dyDescent="0.2">
      <c r="A59" s="155">
        <v>56</v>
      </c>
      <c r="B59" s="156" t="s">
        <v>128</v>
      </c>
      <c r="C59" s="157">
        <v>606</v>
      </c>
      <c r="D59" s="156" t="s">
        <v>185</v>
      </c>
      <c r="E59" s="157">
        <v>6</v>
      </c>
      <c r="F59" s="156" t="s">
        <v>130</v>
      </c>
      <c r="G59" s="158">
        <v>26.02</v>
      </c>
      <c r="H59" s="154">
        <v>0</v>
      </c>
      <c r="I59" s="154">
        <v>1</v>
      </c>
    </row>
    <row r="60" spans="1:9" ht="16" x14ac:dyDescent="0.2">
      <c r="A60" s="155">
        <v>57</v>
      </c>
      <c r="B60" s="156" t="s">
        <v>128</v>
      </c>
      <c r="C60" s="157">
        <v>607</v>
      </c>
      <c r="D60" s="156" t="s">
        <v>186</v>
      </c>
      <c r="E60" s="157">
        <v>6</v>
      </c>
      <c r="F60" s="156" t="s">
        <v>130</v>
      </c>
      <c r="G60" s="158">
        <v>25.84</v>
      </c>
      <c r="H60" s="154">
        <v>1</v>
      </c>
      <c r="I60" s="154">
        <v>0</v>
      </c>
    </row>
    <row r="61" spans="1:9" ht="16" x14ac:dyDescent="0.2">
      <c r="A61" s="155">
        <v>58</v>
      </c>
      <c r="B61" s="156" t="s">
        <v>128</v>
      </c>
      <c r="C61" s="157">
        <v>608</v>
      </c>
      <c r="D61" s="156" t="s">
        <v>187</v>
      </c>
      <c r="E61" s="157">
        <v>6</v>
      </c>
      <c r="F61" s="156" t="s">
        <v>130</v>
      </c>
      <c r="G61" s="158">
        <v>25.93</v>
      </c>
      <c r="H61" s="154">
        <v>1</v>
      </c>
      <c r="I61" s="154">
        <v>0</v>
      </c>
    </row>
    <row r="62" spans="1:9" ht="16" x14ac:dyDescent="0.2">
      <c r="A62" s="155">
        <v>59</v>
      </c>
      <c r="B62" s="156" t="s">
        <v>128</v>
      </c>
      <c r="C62" s="157">
        <v>609</v>
      </c>
      <c r="D62" s="156" t="s">
        <v>188</v>
      </c>
      <c r="E62" s="157">
        <v>6</v>
      </c>
      <c r="F62" s="156" t="s">
        <v>130</v>
      </c>
      <c r="G62" s="158">
        <v>25.84</v>
      </c>
      <c r="H62" s="154">
        <v>1</v>
      </c>
      <c r="I62" s="154">
        <v>0</v>
      </c>
    </row>
    <row r="63" spans="1:9" ht="16" x14ac:dyDescent="0.2">
      <c r="A63" s="155">
        <v>60</v>
      </c>
      <c r="B63" s="156" t="s">
        <v>128</v>
      </c>
      <c r="C63" s="157">
        <v>610</v>
      </c>
      <c r="D63" s="156" t="s">
        <v>189</v>
      </c>
      <c r="E63" s="157">
        <v>6</v>
      </c>
      <c r="F63" s="156" t="s">
        <v>130</v>
      </c>
      <c r="G63" s="158">
        <v>25.93</v>
      </c>
      <c r="H63" s="154">
        <v>1</v>
      </c>
      <c r="I63" s="154">
        <v>0</v>
      </c>
    </row>
    <row r="64" spans="1:9" ht="16" x14ac:dyDescent="0.2">
      <c r="A64" s="155">
        <v>61</v>
      </c>
      <c r="B64" s="156" t="s">
        <v>128</v>
      </c>
      <c r="C64" s="157">
        <v>701</v>
      </c>
      <c r="D64" s="156" t="s">
        <v>190</v>
      </c>
      <c r="E64" s="157">
        <v>7</v>
      </c>
      <c r="F64" s="156" t="s">
        <v>130</v>
      </c>
      <c r="G64" s="158">
        <v>32.53</v>
      </c>
      <c r="H64" s="154">
        <v>2</v>
      </c>
      <c r="I64" s="154">
        <v>0</v>
      </c>
    </row>
    <row r="65" spans="1:9" ht="16" x14ac:dyDescent="0.2">
      <c r="A65" s="155">
        <v>62</v>
      </c>
      <c r="B65" s="156" t="s">
        <v>128</v>
      </c>
      <c r="C65" s="157">
        <v>702</v>
      </c>
      <c r="D65" s="156" t="s">
        <v>191</v>
      </c>
      <c r="E65" s="157">
        <v>7</v>
      </c>
      <c r="F65" s="156" t="s">
        <v>130</v>
      </c>
      <c r="G65" s="158">
        <v>32.99</v>
      </c>
      <c r="H65" s="154">
        <v>2</v>
      </c>
      <c r="I65" s="154">
        <v>0</v>
      </c>
    </row>
    <row r="66" spans="1:9" ht="16" x14ac:dyDescent="0.2">
      <c r="A66" s="155">
        <v>63</v>
      </c>
      <c r="B66" s="156" t="s">
        <v>128</v>
      </c>
      <c r="C66" s="157">
        <v>703</v>
      </c>
      <c r="D66" s="156" t="s">
        <v>192</v>
      </c>
      <c r="E66" s="157">
        <v>7</v>
      </c>
      <c r="F66" s="156" t="s">
        <v>130</v>
      </c>
      <c r="G66" s="158">
        <v>33.090000000000003</v>
      </c>
      <c r="H66" s="154">
        <v>2</v>
      </c>
      <c r="I66" s="154">
        <v>0</v>
      </c>
    </row>
    <row r="67" spans="1:9" ht="16" x14ac:dyDescent="0.2">
      <c r="A67" s="155">
        <v>64</v>
      </c>
      <c r="B67" s="156" t="s">
        <v>128</v>
      </c>
      <c r="C67" s="157">
        <v>704</v>
      </c>
      <c r="D67" s="156" t="s">
        <v>193</v>
      </c>
      <c r="E67" s="157">
        <v>7</v>
      </c>
      <c r="F67" s="156" t="s">
        <v>130</v>
      </c>
      <c r="G67" s="158">
        <v>32.53</v>
      </c>
      <c r="H67" s="154">
        <v>2</v>
      </c>
      <c r="I67" s="154">
        <v>0</v>
      </c>
    </row>
    <row r="68" spans="1:9" ht="16" x14ac:dyDescent="0.2">
      <c r="A68" s="155">
        <v>65</v>
      </c>
      <c r="B68" s="156" t="s">
        <v>128</v>
      </c>
      <c r="C68" s="157">
        <v>705</v>
      </c>
      <c r="D68" s="156" t="s">
        <v>194</v>
      </c>
      <c r="E68" s="157">
        <v>7</v>
      </c>
      <c r="F68" s="156" t="s">
        <v>130</v>
      </c>
      <c r="G68" s="158">
        <v>25.93</v>
      </c>
      <c r="H68" s="154">
        <v>1</v>
      </c>
      <c r="I68" s="154">
        <v>0</v>
      </c>
    </row>
    <row r="69" spans="1:9" ht="16" x14ac:dyDescent="0.2">
      <c r="A69" s="155">
        <v>66</v>
      </c>
      <c r="B69" s="156" t="s">
        <v>128</v>
      </c>
      <c r="C69" s="157">
        <v>706</v>
      </c>
      <c r="D69" s="156" t="s">
        <v>195</v>
      </c>
      <c r="E69" s="157">
        <v>7</v>
      </c>
      <c r="F69" s="156" t="s">
        <v>130</v>
      </c>
      <c r="G69" s="158">
        <v>26.02</v>
      </c>
      <c r="H69" s="154">
        <v>0</v>
      </c>
      <c r="I69" s="154">
        <v>1</v>
      </c>
    </row>
    <row r="70" spans="1:9" ht="16" x14ac:dyDescent="0.2">
      <c r="A70" s="155">
        <v>67</v>
      </c>
      <c r="B70" s="156" t="s">
        <v>128</v>
      </c>
      <c r="C70" s="157">
        <v>707</v>
      </c>
      <c r="D70" s="156" t="s">
        <v>196</v>
      </c>
      <c r="E70" s="157">
        <v>7</v>
      </c>
      <c r="F70" s="156" t="s">
        <v>130</v>
      </c>
      <c r="G70" s="158">
        <v>25.84</v>
      </c>
      <c r="H70" s="154">
        <v>1</v>
      </c>
      <c r="I70" s="154">
        <v>0</v>
      </c>
    </row>
    <row r="71" spans="1:9" ht="16" x14ac:dyDescent="0.2">
      <c r="A71" s="155">
        <v>68</v>
      </c>
      <c r="B71" s="156" t="s">
        <v>128</v>
      </c>
      <c r="C71" s="157">
        <v>708</v>
      </c>
      <c r="D71" s="156" t="s">
        <v>197</v>
      </c>
      <c r="E71" s="157">
        <v>7</v>
      </c>
      <c r="F71" s="156" t="s">
        <v>130</v>
      </c>
      <c r="G71" s="158">
        <v>25.93</v>
      </c>
      <c r="H71" s="154">
        <v>1</v>
      </c>
      <c r="I71" s="154">
        <v>0</v>
      </c>
    </row>
    <row r="72" spans="1:9" ht="16" x14ac:dyDescent="0.2">
      <c r="A72" s="155">
        <v>69</v>
      </c>
      <c r="B72" s="156" t="s">
        <v>128</v>
      </c>
      <c r="C72" s="157">
        <v>709</v>
      </c>
      <c r="D72" s="156" t="s">
        <v>198</v>
      </c>
      <c r="E72" s="157">
        <v>7</v>
      </c>
      <c r="F72" s="156" t="s">
        <v>130</v>
      </c>
      <c r="G72" s="158">
        <v>25.93</v>
      </c>
      <c r="H72" s="154">
        <v>1</v>
      </c>
      <c r="I72" s="154">
        <v>0</v>
      </c>
    </row>
    <row r="73" spans="1:9" ht="16" x14ac:dyDescent="0.2">
      <c r="A73" s="155">
        <v>70</v>
      </c>
      <c r="B73" s="156" t="s">
        <v>128</v>
      </c>
      <c r="C73" s="157">
        <v>710</v>
      </c>
      <c r="D73" s="156" t="s">
        <v>199</v>
      </c>
      <c r="E73" s="157">
        <v>7</v>
      </c>
      <c r="F73" s="156" t="s">
        <v>130</v>
      </c>
      <c r="G73" s="158">
        <v>25.93</v>
      </c>
      <c r="H73" s="154">
        <v>0</v>
      </c>
      <c r="I73" s="154">
        <v>1</v>
      </c>
    </row>
    <row r="74" spans="1:9" ht="16" x14ac:dyDescent="0.2">
      <c r="A74" s="155">
        <v>71</v>
      </c>
      <c r="B74" s="156" t="s">
        <v>128</v>
      </c>
      <c r="C74" s="157">
        <v>801</v>
      </c>
      <c r="D74" s="156" t="s">
        <v>200</v>
      </c>
      <c r="E74" s="157">
        <v>8</v>
      </c>
      <c r="F74" s="156" t="s">
        <v>130</v>
      </c>
      <c r="G74" s="158">
        <v>32.53</v>
      </c>
      <c r="H74" s="154">
        <v>2</v>
      </c>
      <c r="I74" s="154">
        <v>0</v>
      </c>
    </row>
    <row r="75" spans="1:9" ht="16" x14ac:dyDescent="0.2">
      <c r="A75" s="155">
        <v>72</v>
      </c>
      <c r="B75" s="156" t="s">
        <v>128</v>
      </c>
      <c r="C75" s="157">
        <v>802</v>
      </c>
      <c r="D75" s="156" t="s">
        <v>201</v>
      </c>
      <c r="E75" s="157">
        <v>8</v>
      </c>
      <c r="F75" s="156" t="s">
        <v>130</v>
      </c>
      <c r="G75" s="158">
        <v>32.99</v>
      </c>
      <c r="H75" s="154">
        <v>2</v>
      </c>
      <c r="I75" s="154">
        <v>0</v>
      </c>
    </row>
    <row r="76" spans="1:9" ht="16" x14ac:dyDescent="0.2">
      <c r="A76" s="155">
        <v>73</v>
      </c>
      <c r="B76" s="156" t="s">
        <v>128</v>
      </c>
      <c r="C76" s="157">
        <v>803</v>
      </c>
      <c r="D76" s="156" t="s">
        <v>202</v>
      </c>
      <c r="E76" s="157">
        <v>8</v>
      </c>
      <c r="F76" s="156" t="s">
        <v>130</v>
      </c>
      <c r="G76" s="158">
        <v>33.090000000000003</v>
      </c>
      <c r="H76" s="154">
        <v>2</v>
      </c>
      <c r="I76" s="154">
        <v>0</v>
      </c>
    </row>
    <row r="77" spans="1:9" ht="16" x14ac:dyDescent="0.2">
      <c r="A77" s="155">
        <v>74</v>
      </c>
      <c r="B77" s="156" t="s">
        <v>128</v>
      </c>
      <c r="C77" s="157">
        <v>804</v>
      </c>
      <c r="D77" s="156" t="s">
        <v>203</v>
      </c>
      <c r="E77" s="157">
        <v>8</v>
      </c>
      <c r="F77" s="156" t="s">
        <v>130</v>
      </c>
      <c r="G77" s="158">
        <v>32.53</v>
      </c>
      <c r="H77" s="154">
        <v>2</v>
      </c>
      <c r="I77" s="154">
        <v>0</v>
      </c>
    </row>
    <row r="78" spans="1:9" ht="16" x14ac:dyDescent="0.2">
      <c r="A78" s="155">
        <v>75</v>
      </c>
      <c r="B78" s="156" t="s">
        <v>128</v>
      </c>
      <c r="C78" s="157">
        <v>805</v>
      </c>
      <c r="D78" s="156" t="s">
        <v>204</v>
      </c>
      <c r="E78" s="157">
        <v>8</v>
      </c>
      <c r="F78" s="156" t="s">
        <v>130</v>
      </c>
      <c r="G78" s="158">
        <v>25.93</v>
      </c>
      <c r="H78" s="154">
        <v>0</v>
      </c>
      <c r="I78" s="154">
        <v>1</v>
      </c>
    </row>
    <row r="79" spans="1:9" ht="16" x14ac:dyDescent="0.2">
      <c r="A79" s="155">
        <v>76</v>
      </c>
      <c r="B79" s="156" t="s">
        <v>128</v>
      </c>
      <c r="C79" s="157">
        <v>806</v>
      </c>
      <c r="D79" s="156" t="s">
        <v>205</v>
      </c>
      <c r="E79" s="157">
        <v>8</v>
      </c>
      <c r="F79" s="156" t="s">
        <v>130</v>
      </c>
      <c r="G79" s="158">
        <v>25.93</v>
      </c>
      <c r="H79" s="154">
        <v>1</v>
      </c>
      <c r="I79" s="154">
        <v>0</v>
      </c>
    </row>
    <row r="80" spans="1:9" ht="16" x14ac:dyDescent="0.2">
      <c r="A80" s="155">
        <v>77</v>
      </c>
      <c r="B80" s="156" t="s">
        <v>128</v>
      </c>
      <c r="C80" s="157">
        <v>807</v>
      </c>
      <c r="D80" s="156" t="s">
        <v>206</v>
      </c>
      <c r="E80" s="157">
        <v>8</v>
      </c>
      <c r="F80" s="156" t="s">
        <v>130</v>
      </c>
      <c r="G80" s="158">
        <v>25.84</v>
      </c>
      <c r="H80" s="154">
        <v>2</v>
      </c>
      <c r="I80" s="154">
        <v>0</v>
      </c>
    </row>
    <row r="81" spans="1:9" ht="16" x14ac:dyDescent="0.2">
      <c r="A81" s="155">
        <v>78</v>
      </c>
      <c r="B81" s="156" t="s">
        <v>128</v>
      </c>
      <c r="C81" s="157">
        <v>808</v>
      </c>
      <c r="D81" s="156" t="s">
        <v>207</v>
      </c>
      <c r="E81" s="157">
        <v>8</v>
      </c>
      <c r="F81" s="156" t="s">
        <v>130</v>
      </c>
      <c r="G81" s="158">
        <v>25.93</v>
      </c>
      <c r="H81" s="154">
        <v>1</v>
      </c>
      <c r="I81" s="154">
        <v>0</v>
      </c>
    </row>
    <row r="82" spans="1:9" ht="16" x14ac:dyDescent="0.2">
      <c r="A82" s="155">
        <v>79</v>
      </c>
      <c r="B82" s="156" t="s">
        <v>128</v>
      </c>
      <c r="C82" s="157">
        <v>809</v>
      </c>
      <c r="D82" s="156" t="s">
        <v>208</v>
      </c>
      <c r="E82" s="157">
        <v>8</v>
      </c>
      <c r="F82" s="156" t="s">
        <v>130</v>
      </c>
      <c r="G82" s="158">
        <v>25.84</v>
      </c>
      <c r="H82" s="154">
        <v>1</v>
      </c>
      <c r="I82" s="154">
        <v>0</v>
      </c>
    </row>
    <row r="83" spans="1:9" ht="16" x14ac:dyDescent="0.2">
      <c r="A83" s="155">
        <v>80</v>
      </c>
      <c r="B83" s="156" t="s">
        <v>128</v>
      </c>
      <c r="C83" s="157">
        <v>810</v>
      </c>
      <c r="D83" s="156" t="s">
        <v>209</v>
      </c>
      <c r="E83" s="157">
        <v>8</v>
      </c>
      <c r="F83" s="156" t="s">
        <v>130</v>
      </c>
      <c r="G83" s="158">
        <v>25.93</v>
      </c>
      <c r="H83" s="154">
        <v>1</v>
      </c>
      <c r="I83" s="154">
        <v>0</v>
      </c>
    </row>
    <row r="84" spans="1:9" ht="16" x14ac:dyDescent="0.2">
      <c r="A84" s="155">
        <v>81</v>
      </c>
      <c r="B84" s="156" t="s">
        <v>128</v>
      </c>
      <c r="C84" s="157">
        <v>901</v>
      </c>
      <c r="D84" s="156" t="s">
        <v>210</v>
      </c>
      <c r="E84" s="157">
        <v>9</v>
      </c>
      <c r="F84" s="156" t="s">
        <v>130</v>
      </c>
      <c r="G84" s="158">
        <v>32.53</v>
      </c>
      <c r="H84" s="154">
        <v>2</v>
      </c>
      <c r="I84" s="154">
        <v>0</v>
      </c>
    </row>
    <row r="85" spans="1:9" ht="16" x14ac:dyDescent="0.2">
      <c r="A85" s="155">
        <v>82</v>
      </c>
      <c r="B85" s="156" t="s">
        <v>128</v>
      </c>
      <c r="C85" s="157">
        <v>902</v>
      </c>
      <c r="D85" s="156" t="s">
        <v>211</v>
      </c>
      <c r="E85" s="157">
        <v>9</v>
      </c>
      <c r="F85" s="156" t="s">
        <v>130</v>
      </c>
      <c r="G85" s="158">
        <v>32.99</v>
      </c>
      <c r="H85" s="154">
        <v>2</v>
      </c>
      <c r="I85" s="154">
        <v>0</v>
      </c>
    </row>
    <row r="86" spans="1:9" ht="16" x14ac:dyDescent="0.2">
      <c r="A86" s="155">
        <v>83</v>
      </c>
      <c r="B86" s="156" t="s">
        <v>128</v>
      </c>
      <c r="C86" s="157">
        <v>903</v>
      </c>
      <c r="D86" s="156" t="s">
        <v>212</v>
      </c>
      <c r="E86" s="157">
        <v>9</v>
      </c>
      <c r="F86" s="156" t="s">
        <v>130</v>
      </c>
      <c r="G86" s="158">
        <v>33.090000000000003</v>
      </c>
      <c r="H86" s="154">
        <v>2</v>
      </c>
      <c r="I86" s="154">
        <v>0</v>
      </c>
    </row>
    <row r="87" spans="1:9" ht="16" x14ac:dyDescent="0.2">
      <c r="A87" s="155">
        <v>84</v>
      </c>
      <c r="B87" s="156" t="s">
        <v>128</v>
      </c>
      <c r="C87" s="157">
        <v>904</v>
      </c>
      <c r="D87" s="156" t="s">
        <v>213</v>
      </c>
      <c r="E87" s="157">
        <v>9</v>
      </c>
      <c r="F87" s="156" t="s">
        <v>130</v>
      </c>
      <c r="G87" s="158">
        <v>32.53</v>
      </c>
      <c r="H87" s="154">
        <v>2</v>
      </c>
      <c r="I87" s="154">
        <v>0</v>
      </c>
    </row>
    <row r="88" spans="1:9" ht="16" x14ac:dyDescent="0.2">
      <c r="A88" s="155">
        <v>85</v>
      </c>
      <c r="B88" s="156" t="s">
        <v>128</v>
      </c>
      <c r="C88" s="157">
        <v>905</v>
      </c>
      <c r="D88" s="156" t="s">
        <v>214</v>
      </c>
      <c r="E88" s="157">
        <v>9</v>
      </c>
      <c r="F88" s="156" t="s">
        <v>130</v>
      </c>
      <c r="G88" s="158">
        <v>25.93</v>
      </c>
      <c r="H88" s="154">
        <v>1</v>
      </c>
      <c r="I88" s="154">
        <v>0</v>
      </c>
    </row>
    <row r="89" spans="1:9" ht="16" x14ac:dyDescent="0.2">
      <c r="A89" s="155">
        <v>86</v>
      </c>
      <c r="B89" s="156" t="s">
        <v>128</v>
      </c>
      <c r="C89" s="157">
        <v>906</v>
      </c>
      <c r="D89" s="156" t="s">
        <v>215</v>
      </c>
      <c r="E89" s="157">
        <v>9</v>
      </c>
      <c r="F89" s="156" t="s">
        <v>130</v>
      </c>
      <c r="G89" s="158">
        <v>25.93</v>
      </c>
      <c r="H89" s="154">
        <v>1</v>
      </c>
      <c r="I89" s="154">
        <v>0</v>
      </c>
    </row>
    <row r="90" spans="1:9" ht="16" x14ac:dyDescent="0.2">
      <c r="A90" s="155">
        <v>87</v>
      </c>
      <c r="B90" s="156" t="s">
        <v>128</v>
      </c>
      <c r="C90" s="157">
        <v>907</v>
      </c>
      <c r="D90" s="156" t="s">
        <v>216</v>
      </c>
      <c r="E90" s="157">
        <v>9</v>
      </c>
      <c r="F90" s="156" t="s">
        <v>130</v>
      </c>
      <c r="G90" s="158">
        <v>25.84</v>
      </c>
      <c r="H90" s="154">
        <v>1</v>
      </c>
      <c r="I90" s="154">
        <v>0</v>
      </c>
    </row>
    <row r="91" spans="1:9" ht="16" x14ac:dyDescent="0.2">
      <c r="A91" s="155">
        <v>88</v>
      </c>
      <c r="B91" s="156" t="s">
        <v>128</v>
      </c>
      <c r="C91" s="157">
        <v>908</v>
      </c>
      <c r="D91" s="156" t="s">
        <v>217</v>
      </c>
      <c r="E91" s="157">
        <v>9</v>
      </c>
      <c r="F91" s="156" t="s">
        <v>130</v>
      </c>
      <c r="G91" s="158">
        <v>25.93</v>
      </c>
      <c r="H91" s="154">
        <v>1</v>
      </c>
      <c r="I91" s="154">
        <v>0</v>
      </c>
    </row>
    <row r="92" spans="1:9" ht="16" x14ac:dyDescent="0.2">
      <c r="A92" s="155">
        <v>89</v>
      </c>
      <c r="B92" s="156" t="s">
        <v>128</v>
      </c>
      <c r="C92" s="157">
        <v>909</v>
      </c>
      <c r="D92" s="156" t="s">
        <v>218</v>
      </c>
      <c r="E92" s="157">
        <v>9</v>
      </c>
      <c r="F92" s="156" t="s">
        <v>130</v>
      </c>
      <c r="G92" s="158">
        <v>25.84</v>
      </c>
      <c r="H92" s="154">
        <v>1</v>
      </c>
      <c r="I92" s="154">
        <v>0</v>
      </c>
    </row>
    <row r="93" spans="1:9" ht="16" x14ac:dyDescent="0.2">
      <c r="A93" s="155">
        <v>90</v>
      </c>
      <c r="B93" s="156" t="s">
        <v>128</v>
      </c>
      <c r="C93" s="157">
        <v>910</v>
      </c>
      <c r="D93" s="156" t="s">
        <v>219</v>
      </c>
      <c r="E93" s="157">
        <v>9</v>
      </c>
      <c r="F93" s="156" t="s">
        <v>130</v>
      </c>
      <c r="G93" s="158">
        <v>25.93</v>
      </c>
      <c r="H93" s="154">
        <v>0</v>
      </c>
      <c r="I93" s="154">
        <v>1</v>
      </c>
    </row>
    <row r="94" spans="1:9" ht="16" x14ac:dyDescent="0.2">
      <c r="A94" s="155">
        <v>91</v>
      </c>
      <c r="B94" s="156" t="s">
        <v>128</v>
      </c>
      <c r="C94" s="157">
        <v>1001</v>
      </c>
      <c r="D94" s="156" t="s">
        <v>220</v>
      </c>
      <c r="E94" s="157">
        <v>10</v>
      </c>
      <c r="F94" s="156" t="s">
        <v>130</v>
      </c>
      <c r="G94" s="158">
        <v>32.53</v>
      </c>
      <c r="H94" s="154">
        <v>2</v>
      </c>
      <c r="I94" s="154">
        <v>0</v>
      </c>
    </row>
    <row r="95" spans="1:9" ht="16" x14ac:dyDescent="0.2">
      <c r="A95" s="155">
        <v>92</v>
      </c>
      <c r="B95" s="156" t="s">
        <v>128</v>
      </c>
      <c r="C95" s="157">
        <v>1002</v>
      </c>
      <c r="D95" s="156" t="s">
        <v>221</v>
      </c>
      <c r="E95" s="157">
        <v>10</v>
      </c>
      <c r="F95" s="156" t="s">
        <v>130</v>
      </c>
      <c r="G95" s="158">
        <v>32.99</v>
      </c>
      <c r="H95" s="154">
        <v>2</v>
      </c>
      <c r="I95" s="154">
        <v>2</v>
      </c>
    </row>
    <row r="96" spans="1:9" ht="16" x14ac:dyDescent="0.2">
      <c r="A96" s="155">
        <v>93</v>
      </c>
      <c r="B96" s="156" t="s">
        <v>128</v>
      </c>
      <c r="C96" s="157">
        <v>1003</v>
      </c>
      <c r="D96" s="156" t="s">
        <v>222</v>
      </c>
      <c r="E96" s="157">
        <v>10</v>
      </c>
      <c r="F96" s="156" t="s">
        <v>130</v>
      </c>
      <c r="G96" s="158">
        <v>33.090000000000003</v>
      </c>
      <c r="H96" s="154">
        <v>2</v>
      </c>
      <c r="I96" s="154">
        <v>0</v>
      </c>
    </row>
    <row r="97" spans="1:9" ht="16" x14ac:dyDescent="0.2">
      <c r="A97" s="155">
        <v>94</v>
      </c>
      <c r="B97" s="156" t="s">
        <v>128</v>
      </c>
      <c r="C97" s="157">
        <v>1004</v>
      </c>
      <c r="D97" s="156" t="s">
        <v>223</v>
      </c>
      <c r="E97" s="157">
        <v>10</v>
      </c>
      <c r="F97" s="156" t="s">
        <v>130</v>
      </c>
      <c r="G97" s="158">
        <v>32.53</v>
      </c>
      <c r="H97" s="154">
        <v>2</v>
      </c>
      <c r="I97" s="154">
        <v>0</v>
      </c>
    </row>
    <row r="98" spans="1:9" ht="16" x14ac:dyDescent="0.2">
      <c r="A98" s="155">
        <v>95</v>
      </c>
      <c r="B98" s="156" t="s">
        <v>128</v>
      </c>
      <c r="C98" s="157">
        <v>1005</v>
      </c>
      <c r="D98" s="156" t="s">
        <v>224</v>
      </c>
      <c r="E98" s="157">
        <v>10</v>
      </c>
      <c r="F98" s="156" t="s">
        <v>130</v>
      </c>
      <c r="G98" s="158">
        <v>25.93</v>
      </c>
      <c r="H98" s="154">
        <v>1</v>
      </c>
      <c r="I98" s="154">
        <v>0</v>
      </c>
    </row>
    <row r="99" spans="1:9" ht="16" x14ac:dyDescent="0.2">
      <c r="A99" s="155">
        <v>96</v>
      </c>
      <c r="B99" s="156" t="s">
        <v>128</v>
      </c>
      <c r="C99" s="157">
        <v>1006</v>
      </c>
      <c r="D99" s="156" t="s">
        <v>225</v>
      </c>
      <c r="E99" s="157">
        <v>10</v>
      </c>
      <c r="F99" s="156" t="s">
        <v>130</v>
      </c>
      <c r="G99" s="158">
        <v>25.93</v>
      </c>
      <c r="H99" s="154">
        <v>1</v>
      </c>
      <c r="I99" s="154">
        <v>0</v>
      </c>
    </row>
    <row r="100" spans="1:9" ht="16" x14ac:dyDescent="0.2">
      <c r="A100" s="155">
        <v>97</v>
      </c>
      <c r="B100" s="156" t="s">
        <v>128</v>
      </c>
      <c r="C100" s="157">
        <v>1007</v>
      </c>
      <c r="D100" s="156" t="s">
        <v>226</v>
      </c>
      <c r="E100" s="157">
        <v>10</v>
      </c>
      <c r="F100" s="156" t="s">
        <v>130</v>
      </c>
      <c r="G100" s="158">
        <v>25.84</v>
      </c>
      <c r="H100" s="154">
        <v>1</v>
      </c>
      <c r="I100" s="154">
        <v>0</v>
      </c>
    </row>
    <row r="101" spans="1:9" ht="16" x14ac:dyDescent="0.2">
      <c r="A101" s="155">
        <v>98</v>
      </c>
      <c r="B101" s="156" t="s">
        <v>128</v>
      </c>
      <c r="C101" s="157">
        <v>1008</v>
      </c>
      <c r="D101" s="156" t="s">
        <v>227</v>
      </c>
      <c r="E101" s="157">
        <v>10</v>
      </c>
      <c r="F101" s="156" t="s">
        <v>130</v>
      </c>
      <c r="G101" s="158">
        <v>25.93</v>
      </c>
      <c r="H101" s="154">
        <v>1</v>
      </c>
      <c r="I101" s="154">
        <v>0</v>
      </c>
    </row>
    <row r="102" spans="1:9" ht="16" x14ac:dyDescent="0.2">
      <c r="A102" s="155">
        <v>99</v>
      </c>
      <c r="B102" s="156" t="s">
        <v>128</v>
      </c>
      <c r="C102" s="157">
        <v>1009</v>
      </c>
      <c r="D102" s="156" t="s">
        <v>228</v>
      </c>
      <c r="E102" s="157">
        <v>10</v>
      </c>
      <c r="F102" s="156" t="s">
        <v>130</v>
      </c>
      <c r="G102" s="158">
        <v>25.84</v>
      </c>
      <c r="H102" s="154">
        <v>1</v>
      </c>
      <c r="I102" s="154">
        <v>0</v>
      </c>
    </row>
    <row r="103" spans="1:9" ht="16" x14ac:dyDescent="0.2">
      <c r="A103" s="155">
        <v>100</v>
      </c>
      <c r="B103" s="156" t="s">
        <v>128</v>
      </c>
      <c r="C103" s="157">
        <v>1010</v>
      </c>
      <c r="D103" s="156" t="s">
        <v>229</v>
      </c>
      <c r="E103" s="157">
        <v>10</v>
      </c>
      <c r="F103" s="156" t="s">
        <v>130</v>
      </c>
      <c r="G103" s="158">
        <v>25.93</v>
      </c>
      <c r="H103" s="154">
        <v>0</v>
      </c>
      <c r="I103" s="154">
        <v>1</v>
      </c>
    </row>
    <row r="104" spans="1:9" ht="16" x14ac:dyDescent="0.2">
      <c r="A104" s="155">
        <v>101</v>
      </c>
      <c r="B104" s="156" t="s">
        <v>128</v>
      </c>
      <c r="C104" s="157">
        <v>1101</v>
      </c>
      <c r="D104" s="156" t="s">
        <v>230</v>
      </c>
      <c r="E104" s="157">
        <v>11</v>
      </c>
      <c r="F104" s="156" t="s">
        <v>130</v>
      </c>
      <c r="G104" s="158">
        <v>32.53</v>
      </c>
      <c r="H104" s="154">
        <v>0</v>
      </c>
      <c r="I104" s="154">
        <v>2</v>
      </c>
    </row>
    <row r="105" spans="1:9" ht="16" x14ac:dyDescent="0.2">
      <c r="A105" s="155">
        <v>102</v>
      </c>
      <c r="B105" s="156" t="s">
        <v>128</v>
      </c>
      <c r="C105" s="157">
        <v>1102</v>
      </c>
      <c r="D105" s="156" t="s">
        <v>231</v>
      </c>
      <c r="E105" s="157">
        <v>11</v>
      </c>
      <c r="F105" s="156" t="s">
        <v>130</v>
      </c>
      <c r="G105" s="158">
        <v>32.99</v>
      </c>
      <c r="H105" s="154">
        <v>0</v>
      </c>
      <c r="I105" s="154">
        <v>2</v>
      </c>
    </row>
    <row r="106" spans="1:9" ht="16" x14ac:dyDescent="0.2">
      <c r="A106" s="155">
        <v>103</v>
      </c>
      <c r="B106" s="156" t="s">
        <v>128</v>
      </c>
      <c r="C106" s="157">
        <v>1103</v>
      </c>
      <c r="D106" s="156" t="s">
        <v>232</v>
      </c>
      <c r="E106" s="157">
        <v>11</v>
      </c>
      <c r="F106" s="156" t="s">
        <v>130</v>
      </c>
      <c r="G106" s="158">
        <v>33.090000000000003</v>
      </c>
      <c r="H106" s="154">
        <v>0</v>
      </c>
      <c r="I106" s="154">
        <v>2</v>
      </c>
    </row>
    <row r="107" spans="1:9" ht="16" x14ac:dyDescent="0.2">
      <c r="A107" s="155">
        <v>104</v>
      </c>
      <c r="B107" s="156" t="s">
        <v>128</v>
      </c>
      <c r="C107" s="157">
        <v>1104</v>
      </c>
      <c r="D107" s="156" t="s">
        <v>233</v>
      </c>
      <c r="E107" s="157">
        <v>11</v>
      </c>
      <c r="F107" s="156" t="s">
        <v>130</v>
      </c>
      <c r="G107" s="158">
        <v>32.53</v>
      </c>
      <c r="H107" s="154">
        <v>0</v>
      </c>
      <c r="I107" s="154">
        <v>2</v>
      </c>
    </row>
    <row r="108" spans="1:9" ht="16" x14ac:dyDescent="0.2">
      <c r="A108" s="155">
        <v>105</v>
      </c>
      <c r="B108" s="156" t="s">
        <v>128</v>
      </c>
      <c r="C108" s="157">
        <v>1105</v>
      </c>
      <c r="D108" s="156" t="s">
        <v>234</v>
      </c>
      <c r="E108" s="157">
        <v>11</v>
      </c>
      <c r="F108" s="156" t="s">
        <v>130</v>
      </c>
      <c r="G108" s="158">
        <v>25.93</v>
      </c>
      <c r="H108" s="154">
        <v>1</v>
      </c>
      <c r="I108" s="154">
        <v>0</v>
      </c>
    </row>
    <row r="109" spans="1:9" ht="16" x14ac:dyDescent="0.2">
      <c r="A109" s="155">
        <v>106</v>
      </c>
      <c r="B109" s="156" t="s">
        <v>128</v>
      </c>
      <c r="C109" s="157">
        <v>1106</v>
      </c>
      <c r="D109" s="156" t="s">
        <v>235</v>
      </c>
      <c r="E109" s="157">
        <v>11</v>
      </c>
      <c r="F109" s="156" t="s">
        <v>130</v>
      </c>
      <c r="G109" s="158">
        <v>25.93</v>
      </c>
      <c r="H109" s="154">
        <v>0</v>
      </c>
      <c r="I109" s="154">
        <v>1</v>
      </c>
    </row>
    <row r="110" spans="1:9" ht="16" x14ac:dyDescent="0.2">
      <c r="A110" s="155">
        <v>107</v>
      </c>
      <c r="B110" s="156" t="s">
        <v>128</v>
      </c>
      <c r="C110" s="157">
        <v>1107</v>
      </c>
      <c r="D110" s="156" t="s">
        <v>236</v>
      </c>
      <c r="E110" s="157">
        <v>11</v>
      </c>
      <c r="F110" s="156" t="s">
        <v>130</v>
      </c>
      <c r="G110" s="158">
        <v>25.84</v>
      </c>
      <c r="H110" s="154">
        <v>1</v>
      </c>
      <c r="I110" s="154">
        <v>0</v>
      </c>
    </row>
    <row r="111" spans="1:9" ht="16" x14ac:dyDescent="0.2">
      <c r="A111" s="155">
        <v>108</v>
      </c>
      <c r="B111" s="156" t="s">
        <v>128</v>
      </c>
      <c r="C111" s="157">
        <v>1108</v>
      </c>
      <c r="D111" s="156" t="s">
        <v>237</v>
      </c>
      <c r="E111" s="157">
        <v>11</v>
      </c>
      <c r="F111" s="156" t="s">
        <v>130</v>
      </c>
      <c r="G111" s="158">
        <v>25.93</v>
      </c>
      <c r="H111" s="154">
        <v>0</v>
      </c>
      <c r="I111" s="154">
        <v>1</v>
      </c>
    </row>
    <row r="112" spans="1:9" ht="16" x14ac:dyDescent="0.2">
      <c r="A112" s="155">
        <v>109</v>
      </c>
      <c r="B112" s="156" t="s">
        <v>128</v>
      </c>
      <c r="C112" s="157">
        <v>1109</v>
      </c>
      <c r="D112" s="156" t="s">
        <v>238</v>
      </c>
      <c r="E112" s="157">
        <v>11</v>
      </c>
      <c r="F112" s="156" t="s">
        <v>130</v>
      </c>
      <c r="G112" s="158">
        <v>25.84</v>
      </c>
      <c r="H112" s="154">
        <v>1</v>
      </c>
      <c r="I112" s="154">
        <v>0</v>
      </c>
    </row>
    <row r="113" spans="1:9" ht="16" x14ac:dyDescent="0.2">
      <c r="A113" s="155">
        <v>110</v>
      </c>
      <c r="B113" s="156" t="s">
        <v>128</v>
      </c>
      <c r="C113" s="157">
        <v>1110</v>
      </c>
      <c r="D113" s="156" t="s">
        <v>239</v>
      </c>
      <c r="E113" s="157">
        <v>11</v>
      </c>
      <c r="F113" s="156" t="s">
        <v>130</v>
      </c>
      <c r="G113" s="158">
        <v>25.93</v>
      </c>
      <c r="H113" s="154">
        <v>0</v>
      </c>
      <c r="I113" s="154">
        <v>1</v>
      </c>
    </row>
    <row r="114" spans="1:9" ht="16" x14ac:dyDescent="0.2">
      <c r="A114" s="155">
        <v>111</v>
      </c>
      <c r="B114" s="156" t="s">
        <v>128</v>
      </c>
      <c r="C114" s="157">
        <v>1201</v>
      </c>
      <c r="D114" s="156" t="s">
        <v>240</v>
      </c>
      <c r="E114" s="157">
        <v>12</v>
      </c>
      <c r="F114" s="156" t="s">
        <v>130</v>
      </c>
      <c r="G114" s="158">
        <v>32.53</v>
      </c>
      <c r="H114" s="154">
        <v>2</v>
      </c>
      <c r="I114" s="154">
        <v>0</v>
      </c>
    </row>
    <row r="115" spans="1:9" ht="16" x14ac:dyDescent="0.2">
      <c r="A115" s="155">
        <v>112</v>
      </c>
      <c r="B115" s="156" t="s">
        <v>128</v>
      </c>
      <c r="C115" s="157">
        <v>1202</v>
      </c>
      <c r="D115" s="156" t="s">
        <v>241</v>
      </c>
      <c r="E115" s="157">
        <v>12</v>
      </c>
      <c r="F115" s="156" t="s">
        <v>130</v>
      </c>
      <c r="G115" s="158">
        <v>32.99</v>
      </c>
      <c r="H115" s="154">
        <v>2</v>
      </c>
      <c r="I115" s="154">
        <v>0</v>
      </c>
    </row>
    <row r="116" spans="1:9" ht="16" x14ac:dyDescent="0.2">
      <c r="A116" s="155">
        <v>113</v>
      </c>
      <c r="B116" s="156" t="s">
        <v>128</v>
      </c>
      <c r="C116" s="157">
        <v>1203</v>
      </c>
      <c r="D116" s="156" t="s">
        <v>242</v>
      </c>
      <c r="E116" s="157">
        <v>12</v>
      </c>
      <c r="F116" s="156" t="s">
        <v>130</v>
      </c>
      <c r="G116" s="158">
        <v>33.090000000000003</v>
      </c>
      <c r="H116" s="154">
        <v>0</v>
      </c>
      <c r="I116" s="154">
        <v>2</v>
      </c>
    </row>
    <row r="117" spans="1:9" ht="16" x14ac:dyDescent="0.2">
      <c r="A117" s="155">
        <v>114</v>
      </c>
      <c r="B117" s="156" t="s">
        <v>128</v>
      </c>
      <c r="C117" s="157">
        <v>1204</v>
      </c>
      <c r="D117" s="156" t="s">
        <v>243</v>
      </c>
      <c r="E117" s="157">
        <v>12</v>
      </c>
      <c r="F117" s="156" t="s">
        <v>130</v>
      </c>
      <c r="G117" s="158">
        <v>32.53</v>
      </c>
      <c r="H117" s="154">
        <v>0</v>
      </c>
      <c r="I117" s="154">
        <v>2</v>
      </c>
    </row>
    <row r="118" spans="1:9" ht="16" x14ac:dyDescent="0.2">
      <c r="A118" s="155">
        <v>115</v>
      </c>
      <c r="B118" s="156" t="s">
        <v>128</v>
      </c>
      <c r="C118" s="157">
        <v>1205</v>
      </c>
      <c r="D118" s="156" t="s">
        <v>244</v>
      </c>
      <c r="E118" s="157">
        <v>12</v>
      </c>
      <c r="F118" s="156" t="s">
        <v>130</v>
      </c>
      <c r="G118" s="158">
        <v>25.93</v>
      </c>
      <c r="H118" s="154">
        <v>1</v>
      </c>
      <c r="I118" s="154">
        <v>0</v>
      </c>
    </row>
    <row r="119" spans="1:9" ht="16" x14ac:dyDescent="0.2">
      <c r="A119" s="155">
        <v>116</v>
      </c>
      <c r="B119" s="156" t="s">
        <v>128</v>
      </c>
      <c r="C119" s="157">
        <v>1206</v>
      </c>
      <c r="D119" s="156" t="s">
        <v>245</v>
      </c>
      <c r="E119" s="157">
        <v>12</v>
      </c>
      <c r="F119" s="156" t="s">
        <v>130</v>
      </c>
      <c r="G119" s="158">
        <v>25.93</v>
      </c>
      <c r="H119" s="154">
        <v>1</v>
      </c>
      <c r="I119" s="154">
        <v>0</v>
      </c>
    </row>
    <row r="120" spans="1:9" ht="16" x14ac:dyDescent="0.2">
      <c r="A120" s="155">
        <v>117</v>
      </c>
      <c r="B120" s="156" t="s">
        <v>128</v>
      </c>
      <c r="C120" s="157">
        <v>1207</v>
      </c>
      <c r="D120" s="156" t="s">
        <v>246</v>
      </c>
      <c r="E120" s="157">
        <v>12</v>
      </c>
      <c r="F120" s="156" t="s">
        <v>130</v>
      </c>
      <c r="G120" s="158">
        <v>25.93</v>
      </c>
      <c r="H120" s="154">
        <v>0</v>
      </c>
      <c r="I120" s="154">
        <v>1</v>
      </c>
    </row>
    <row r="121" spans="1:9" ht="16" x14ac:dyDescent="0.2">
      <c r="A121" s="155">
        <v>118</v>
      </c>
      <c r="B121" s="156" t="s">
        <v>128</v>
      </c>
      <c r="C121" s="157">
        <v>1208</v>
      </c>
      <c r="D121" s="156" t="s">
        <v>247</v>
      </c>
      <c r="E121" s="157">
        <v>12</v>
      </c>
      <c r="F121" s="156" t="s">
        <v>130</v>
      </c>
      <c r="G121" s="158">
        <v>25.93</v>
      </c>
      <c r="H121" s="154">
        <v>1</v>
      </c>
      <c r="I121" s="154">
        <v>0</v>
      </c>
    </row>
    <row r="122" spans="1:9" ht="16" x14ac:dyDescent="0.2">
      <c r="A122" s="155">
        <v>119</v>
      </c>
      <c r="B122" s="156" t="s">
        <v>128</v>
      </c>
      <c r="C122" s="157">
        <v>1209</v>
      </c>
      <c r="D122" s="156" t="s">
        <v>248</v>
      </c>
      <c r="E122" s="157">
        <v>12</v>
      </c>
      <c r="F122" s="156" t="s">
        <v>130</v>
      </c>
      <c r="G122" s="158">
        <v>25.84</v>
      </c>
      <c r="H122" s="154">
        <v>0</v>
      </c>
      <c r="I122" s="154">
        <v>1</v>
      </c>
    </row>
    <row r="123" spans="1:9" ht="16" x14ac:dyDescent="0.2">
      <c r="A123" s="155">
        <v>120</v>
      </c>
      <c r="B123" s="156" t="s">
        <v>128</v>
      </c>
      <c r="C123" s="157">
        <v>1210</v>
      </c>
      <c r="D123" s="156" t="s">
        <v>249</v>
      </c>
      <c r="E123" s="157">
        <v>12</v>
      </c>
      <c r="F123" s="156" t="s">
        <v>130</v>
      </c>
      <c r="G123" s="158">
        <v>25.93</v>
      </c>
      <c r="H123" s="154">
        <v>0</v>
      </c>
      <c r="I123" s="154">
        <v>1</v>
      </c>
    </row>
    <row r="124" spans="1:9" ht="16" x14ac:dyDescent="0.2">
      <c r="A124" s="155">
        <v>121</v>
      </c>
      <c r="B124" s="156" t="s">
        <v>128</v>
      </c>
      <c r="C124" s="157">
        <v>1301</v>
      </c>
      <c r="D124" s="156" t="s">
        <v>250</v>
      </c>
      <c r="E124" s="157">
        <v>13</v>
      </c>
      <c r="F124" s="156" t="s">
        <v>130</v>
      </c>
      <c r="G124" s="158">
        <v>32.53</v>
      </c>
      <c r="H124" s="154">
        <v>0</v>
      </c>
      <c r="I124" s="154">
        <v>2</v>
      </c>
    </row>
    <row r="125" spans="1:9" ht="16" x14ac:dyDescent="0.2">
      <c r="A125" s="155">
        <v>122</v>
      </c>
      <c r="B125" s="156" t="s">
        <v>128</v>
      </c>
      <c r="C125" s="157">
        <v>1302</v>
      </c>
      <c r="D125" s="156" t="s">
        <v>251</v>
      </c>
      <c r="E125" s="157">
        <v>13</v>
      </c>
      <c r="F125" s="156" t="s">
        <v>130</v>
      </c>
      <c r="G125" s="158">
        <v>32.99</v>
      </c>
      <c r="H125" s="154">
        <v>2</v>
      </c>
      <c r="I125" s="154">
        <v>0</v>
      </c>
    </row>
    <row r="126" spans="1:9" ht="16" x14ac:dyDescent="0.2">
      <c r="A126" s="155">
        <v>123</v>
      </c>
      <c r="B126" s="156" t="s">
        <v>128</v>
      </c>
      <c r="C126" s="157">
        <v>1303</v>
      </c>
      <c r="D126" s="156" t="s">
        <v>252</v>
      </c>
      <c r="E126" s="157">
        <v>13</v>
      </c>
      <c r="F126" s="156" t="s">
        <v>130</v>
      </c>
      <c r="G126" s="158">
        <v>33.090000000000003</v>
      </c>
      <c r="H126" s="154">
        <v>2</v>
      </c>
      <c r="I126" s="154">
        <v>0</v>
      </c>
    </row>
    <row r="127" spans="1:9" ht="16" x14ac:dyDescent="0.2">
      <c r="A127" s="155">
        <v>124</v>
      </c>
      <c r="B127" s="156" t="s">
        <v>128</v>
      </c>
      <c r="C127" s="157">
        <v>1304</v>
      </c>
      <c r="D127" s="156" t="s">
        <v>253</v>
      </c>
      <c r="E127" s="157">
        <v>13</v>
      </c>
      <c r="F127" s="156" t="s">
        <v>130</v>
      </c>
      <c r="G127" s="158">
        <v>32.53</v>
      </c>
      <c r="H127" s="154">
        <v>2</v>
      </c>
      <c r="I127" s="154">
        <v>0</v>
      </c>
    </row>
    <row r="128" spans="1:9" ht="16" x14ac:dyDescent="0.2">
      <c r="A128" s="155">
        <v>125</v>
      </c>
      <c r="B128" s="156" t="s">
        <v>128</v>
      </c>
      <c r="C128" s="157">
        <v>1305</v>
      </c>
      <c r="D128" s="156" t="s">
        <v>254</v>
      </c>
      <c r="E128" s="157">
        <v>13</v>
      </c>
      <c r="F128" s="156" t="s">
        <v>130</v>
      </c>
      <c r="G128" s="158">
        <v>25.93</v>
      </c>
      <c r="H128" s="154">
        <v>1</v>
      </c>
      <c r="I128" s="154">
        <v>0</v>
      </c>
    </row>
    <row r="129" spans="1:9" ht="16" x14ac:dyDescent="0.2">
      <c r="A129" s="155">
        <v>126</v>
      </c>
      <c r="B129" s="156" t="s">
        <v>128</v>
      </c>
      <c r="C129" s="157">
        <v>1306</v>
      </c>
      <c r="D129" s="156" t="s">
        <v>255</v>
      </c>
      <c r="E129" s="157">
        <v>13</v>
      </c>
      <c r="F129" s="156" t="s">
        <v>130</v>
      </c>
      <c r="G129" s="158">
        <v>25.93</v>
      </c>
      <c r="H129" s="154">
        <v>1</v>
      </c>
      <c r="I129" s="154">
        <v>0</v>
      </c>
    </row>
    <row r="130" spans="1:9" ht="16" x14ac:dyDescent="0.2">
      <c r="A130" s="155">
        <v>127</v>
      </c>
      <c r="B130" s="156" t="s">
        <v>128</v>
      </c>
      <c r="C130" s="157">
        <v>1307</v>
      </c>
      <c r="D130" s="156" t="s">
        <v>256</v>
      </c>
      <c r="E130" s="157">
        <v>13</v>
      </c>
      <c r="F130" s="156" t="s">
        <v>130</v>
      </c>
      <c r="G130" s="158">
        <v>25.84</v>
      </c>
      <c r="H130" s="154">
        <v>1</v>
      </c>
      <c r="I130" s="154">
        <v>0</v>
      </c>
    </row>
    <row r="131" spans="1:9" ht="16" x14ac:dyDescent="0.2">
      <c r="A131" s="155">
        <v>128</v>
      </c>
      <c r="B131" s="156" t="s">
        <v>128</v>
      </c>
      <c r="C131" s="157">
        <v>1308</v>
      </c>
      <c r="D131" s="156" t="s">
        <v>257</v>
      </c>
      <c r="E131" s="157">
        <v>13</v>
      </c>
      <c r="F131" s="156" t="s">
        <v>130</v>
      </c>
      <c r="G131" s="158">
        <v>25.93</v>
      </c>
      <c r="H131" s="154">
        <v>1</v>
      </c>
      <c r="I131" s="154">
        <v>0</v>
      </c>
    </row>
    <row r="132" spans="1:9" ht="16" x14ac:dyDescent="0.2">
      <c r="A132" s="155">
        <v>129</v>
      </c>
      <c r="B132" s="156" t="s">
        <v>128</v>
      </c>
      <c r="C132" s="157">
        <v>1309</v>
      </c>
      <c r="D132" s="156" t="s">
        <v>258</v>
      </c>
      <c r="E132" s="157">
        <v>13</v>
      </c>
      <c r="F132" s="156" t="s">
        <v>130</v>
      </c>
      <c r="G132" s="158">
        <v>25.84</v>
      </c>
      <c r="H132" s="154">
        <v>0</v>
      </c>
      <c r="I132" s="154">
        <v>1</v>
      </c>
    </row>
    <row r="133" spans="1:9" ht="16" x14ac:dyDescent="0.2">
      <c r="A133" s="155">
        <v>130</v>
      </c>
      <c r="B133" s="156" t="s">
        <v>128</v>
      </c>
      <c r="C133" s="157">
        <v>1310</v>
      </c>
      <c r="D133" s="156" t="s">
        <v>259</v>
      </c>
      <c r="E133" s="157">
        <v>13</v>
      </c>
      <c r="F133" s="156" t="s">
        <v>130</v>
      </c>
      <c r="G133" s="158">
        <v>25.93</v>
      </c>
      <c r="H133" s="154">
        <v>0</v>
      </c>
      <c r="I133" s="154">
        <v>1</v>
      </c>
    </row>
    <row r="134" spans="1:9" ht="16" x14ac:dyDescent="0.2">
      <c r="A134" s="155">
        <v>131</v>
      </c>
      <c r="B134" s="156" t="s">
        <v>128</v>
      </c>
      <c r="C134" s="157">
        <v>1401</v>
      </c>
      <c r="D134" s="156" t="s">
        <v>260</v>
      </c>
      <c r="E134" s="157">
        <v>14</v>
      </c>
      <c r="F134" s="156" t="s">
        <v>130</v>
      </c>
      <c r="G134" s="158">
        <v>32.53</v>
      </c>
      <c r="H134" s="154">
        <v>2</v>
      </c>
      <c r="I134" s="154">
        <v>0</v>
      </c>
    </row>
    <row r="135" spans="1:9" ht="16" x14ac:dyDescent="0.2">
      <c r="A135" s="155">
        <v>132</v>
      </c>
      <c r="B135" s="156" t="s">
        <v>128</v>
      </c>
      <c r="C135" s="157">
        <v>1402</v>
      </c>
      <c r="D135" s="156" t="s">
        <v>261</v>
      </c>
      <c r="E135" s="157">
        <v>14</v>
      </c>
      <c r="F135" s="156" t="s">
        <v>130</v>
      </c>
      <c r="G135" s="158">
        <v>32.99</v>
      </c>
      <c r="H135" s="154">
        <v>2</v>
      </c>
      <c r="I135" s="154">
        <v>0</v>
      </c>
    </row>
    <row r="136" spans="1:9" ht="16" x14ac:dyDescent="0.2">
      <c r="A136" s="155">
        <v>133</v>
      </c>
      <c r="B136" s="156" t="s">
        <v>128</v>
      </c>
      <c r="C136" s="157">
        <v>1403</v>
      </c>
      <c r="D136" s="156" t="s">
        <v>262</v>
      </c>
      <c r="E136" s="157">
        <v>14</v>
      </c>
      <c r="F136" s="156" t="s">
        <v>130</v>
      </c>
      <c r="G136" s="158">
        <v>33.090000000000003</v>
      </c>
      <c r="H136" s="154">
        <v>2</v>
      </c>
      <c r="I136" s="154">
        <v>0</v>
      </c>
    </row>
    <row r="137" spans="1:9" ht="16" x14ac:dyDescent="0.2">
      <c r="A137" s="155">
        <v>134</v>
      </c>
      <c r="B137" s="156" t="s">
        <v>128</v>
      </c>
      <c r="C137" s="157">
        <v>1404</v>
      </c>
      <c r="D137" s="156" t="s">
        <v>263</v>
      </c>
      <c r="E137" s="157">
        <v>14</v>
      </c>
      <c r="F137" s="156" t="s">
        <v>130</v>
      </c>
      <c r="G137" s="158">
        <v>32.53</v>
      </c>
      <c r="H137" s="154">
        <v>2</v>
      </c>
      <c r="I137" s="154">
        <v>0</v>
      </c>
    </row>
    <row r="138" spans="1:9" ht="16" x14ac:dyDescent="0.2">
      <c r="A138" s="155">
        <v>135</v>
      </c>
      <c r="B138" s="156" t="s">
        <v>128</v>
      </c>
      <c r="C138" s="157">
        <v>1405</v>
      </c>
      <c r="D138" s="156" t="s">
        <v>264</v>
      </c>
      <c r="E138" s="157">
        <v>14</v>
      </c>
      <c r="F138" s="156" t="s">
        <v>130</v>
      </c>
      <c r="G138" s="158">
        <v>25.93</v>
      </c>
      <c r="H138" s="154">
        <v>1</v>
      </c>
      <c r="I138" s="154">
        <v>0</v>
      </c>
    </row>
    <row r="139" spans="1:9" ht="16" x14ac:dyDescent="0.2">
      <c r="A139" s="155">
        <v>136</v>
      </c>
      <c r="B139" s="156" t="s">
        <v>128</v>
      </c>
      <c r="C139" s="157">
        <v>1406</v>
      </c>
      <c r="D139" s="156" t="s">
        <v>265</v>
      </c>
      <c r="E139" s="157">
        <v>14</v>
      </c>
      <c r="F139" s="156" t="s">
        <v>130</v>
      </c>
      <c r="G139" s="158">
        <v>25.93</v>
      </c>
      <c r="H139" s="154">
        <v>0</v>
      </c>
      <c r="I139" s="154">
        <v>1</v>
      </c>
    </row>
    <row r="140" spans="1:9" ht="16" x14ac:dyDescent="0.2">
      <c r="A140" s="155">
        <v>137</v>
      </c>
      <c r="B140" s="156" t="s">
        <v>128</v>
      </c>
      <c r="C140" s="157">
        <v>1407</v>
      </c>
      <c r="D140" s="156" t="s">
        <v>266</v>
      </c>
      <c r="E140" s="157">
        <v>14</v>
      </c>
      <c r="F140" s="156" t="s">
        <v>130</v>
      </c>
      <c r="G140" s="158">
        <v>25.93</v>
      </c>
      <c r="H140" s="154">
        <v>1</v>
      </c>
      <c r="I140" s="154">
        <v>0</v>
      </c>
    </row>
    <row r="141" spans="1:9" ht="16" x14ac:dyDescent="0.2">
      <c r="A141" s="155">
        <v>138</v>
      </c>
      <c r="B141" s="156" t="s">
        <v>128</v>
      </c>
      <c r="C141" s="157">
        <v>1408</v>
      </c>
      <c r="D141" s="156" t="s">
        <v>267</v>
      </c>
      <c r="E141" s="157">
        <v>14</v>
      </c>
      <c r="F141" s="156" t="s">
        <v>130</v>
      </c>
      <c r="G141" s="158">
        <v>25.93</v>
      </c>
      <c r="H141" s="154">
        <v>0</v>
      </c>
      <c r="I141" s="154">
        <v>1</v>
      </c>
    </row>
    <row r="142" spans="1:9" ht="16" x14ac:dyDescent="0.2">
      <c r="A142" s="155">
        <v>139</v>
      </c>
      <c r="B142" s="156" t="s">
        <v>128</v>
      </c>
      <c r="C142" s="157">
        <v>1409</v>
      </c>
      <c r="D142" s="156" t="s">
        <v>268</v>
      </c>
      <c r="E142" s="157">
        <v>14</v>
      </c>
      <c r="F142" s="156" t="s">
        <v>130</v>
      </c>
      <c r="G142" s="158">
        <v>25.84</v>
      </c>
      <c r="H142" s="154">
        <v>1</v>
      </c>
      <c r="I142" s="154">
        <v>0</v>
      </c>
    </row>
    <row r="143" spans="1:9" ht="16" x14ac:dyDescent="0.2">
      <c r="A143" s="155">
        <v>140</v>
      </c>
      <c r="B143" s="156" t="s">
        <v>128</v>
      </c>
      <c r="C143" s="157">
        <v>1410</v>
      </c>
      <c r="D143" s="156" t="s">
        <v>269</v>
      </c>
      <c r="E143" s="157">
        <v>14</v>
      </c>
      <c r="F143" s="156" t="s">
        <v>130</v>
      </c>
      <c r="G143" s="158">
        <v>25.93</v>
      </c>
      <c r="H143" s="154">
        <v>0</v>
      </c>
      <c r="I143" s="154">
        <v>1</v>
      </c>
    </row>
    <row r="144" spans="1:9" ht="16" x14ac:dyDescent="0.2">
      <c r="A144" s="155">
        <v>141</v>
      </c>
      <c r="B144" s="156" t="s">
        <v>128</v>
      </c>
      <c r="C144" s="157">
        <v>1501</v>
      </c>
      <c r="D144" s="156" t="s">
        <v>270</v>
      </c>
      <c r="E144" s="157">
        <v>15</v>
      </c>
      <c r="F144" s="156" t="s">
        <v>130</v>
      </c>
      <c r="G144" s="158">
        <v>32.53</v>
      </c>
      <c r="H144" s="154">
        <v>2</v>
      </c>
      <c r="I144" s="154">
        <v>0</v>
      </c>
    </row>
    <row r="145" spans="1:9" ht="16" x14ac:dyDescent="0.2">
      <c r="A145" s="155">
        <v>142</v>
      </c>
      <c r="B145" s="156" t="s">
        <v>128</v>
      </c>
      <c r="C145" s="157">
        <v>1502</v>
      </c>
      <c r="D145" s="156" t="s">
        <v>271</v>
      </c>
      <c r="E145" s="157">
        <v>15</v>
      </c>
      <c r="F145" s="156" t="s">
        <v>130</v>
      </c>
      <c r="G145" s="158">
        <v>32.99</v>
      </c>
      <c r="H145" s="154">
        <v>2</v>
      </c>
      <c r="I145" s="154">
        <v>0</v>
      </c>
    </row>
    <row r="146" spans="1:9" ht="16" x14ac:dyDescent="0.2">
      <c r="A146" s="155">
        <v>143</v>
      </c>
      <c r="B146" s="156" t="s">
        <v>128</v>
      </c>
      <c r="C146" s="157">
        <v>1503</v>
      </c>
      <c r="D146" s="156" t="s">
        <v>272</v>
      </c>
      <c r="E146" s="157">
        <v>15</v>
      </c>
      <c r="F146" s="156" t="s">
        <v>130</v>
      </c>
      <c r="G146" s="158">
        <v>33.090000000000003</v>
      </c>
      <c r="H146" s="154">
        <v>2</v>
      </c>
      <c r="I146" s="154">
        <v>0</v>
      </c>
    </row>
    <row r="147" spans="1:9" ht="16" x14ac:dyDescent="0.2">
      <c r="A147" s="155">
        <v>144</v>
      </c>
      <c r="B147" s="156" t="s">
        <v>128</v>
      </c>
      <c r="C147" s="157">
        <v>1504</v>
      </c>
      <c r="D147" s="156" t="s">
        <v>273</v>
      </c>
      <c r="E147" s="157">
        <v>15</v>
      </c>
      <c r="F147" s="156" t="s">
        <v>130</v>
      </c>
      <c r="G147" s="158">
        <v>32.53</v>
      </c>
      <c r="H147" s="154">
        <v>2</v>
      </c>
      <c r="I147" s="154">
        <v>0</v>
      </c>
    </row>
    <row r="148" spans="1:9" ht="16" x14ac:dyDescent="0.2">
      <c r="A148" s="155">
        <v>145</v>
      </c>
      <c r="B148" s="156" t="s">
        <v>128</v>
      </c>
      <c r="C148" s="157">
        <v>1505</v>
      </c>
      <c r="D148" s="156" t="s">
        <v>274</v>
      </c>
      <c r="E148" s="157">
        <v>15</v>
      </c>
      <c r="F148" s="156" t="s">
        <v>130</v>
      </c>
      <c r="G148" s="158">
        <v>25.93</v>
      </c>
      <c r="H148" s="154">
        <v>1</v>
      </c>
      <c r="I148" s="154">
        <v>0</v>
      </c>
    </row>
    <row r="149" spans="1:9" ht="16" x14ac:dyDescent="0.2">
      <c r="A149" s="155">
        <v>146</v>
      </c>
      <c r="B149" s="156" t="s">
        <v>128</v>
      </c>
      <c r="C149" s="157">
        <v>1506</v>
      </c>
      <c r="D149" s="156" t="s">
        <v>275</v>
      </c>
      <c r="E149" s="157">
        <v>15</v>
      </c>
      <c r="F149" s="156" t="s">
        <v>130</v>
      </c>
      <c r="G149" s="158">
        <v>25.93</v>
      </c>
      <c r="H149" s="154">
        <v>1</v>
      </c>
      <c r="I149" s="154">
        <v>0</v>
      </c>
    </row>
    <row r="150" spans="1:9" ht="16" x14ac:dyDescent="0.2">
      <c r="A150" s="155">
        <v>147</v>
      </c>
      <c r="B150" s="156" t="s">
        <v>128</v>
      </c>
      <c r="C150" s="157">
        <v>1507</v>
      </c>
      <c r="D150" s="156" t="s">
        <v>276</v>
      </c>
      <c r="E150" s="157">
        <v>15</v>
      </c>
      <c r="F150" s="156" t="s">
        <v>130</v>
      </c>
      <c r="G150" s="158">
        <v>25.93</v>
      </c>
      <c r="H150" s="154">
        <v>0</v>
      </c>
      <c r="I150" s="154">
        <v>1</v>
      </c>
    </row>
    <row r="151" spans="1:9" ht="16" x14ac:dyDescent="0.2">
      <c r="A151" s="155">
        <v>148</v>
      </c>
      <c r="B151" s="156" t="s">
        <v>128</v>
      </c>
      <c r="C151" s="157">
        <v>1508</v>
      </c>
      <c r="D151" s="156" t="s">
        <v>277</v>
      </c>
      <c r="E151" s="157">
        <v>15</v>
      </c>
      <c r="F151" s="156" t="s">
        <v>130</v>
      </c>
      <c r="G151" s="158">
        <v>25.93</v>
      </c>
      <c r="H151" s="154">
        <v>0</v>
      </c>
      <c r="I151" s="154">
        <v>1</v>
      </c>
    </row>
    <row r="152" spans="1:9" ht="16" x14ac:dyDescent="0.2">
      <c r="A152" s="155">
        <v>149</v>
      </c>
      <c r="B152" s="156" t="s">
        <v>128</v>
      </c>
      <c r="C152" s="157">
        <v>1509</v>
      </c>
      <c r="D152" s="156" t="s">
        <v>278</v>
      </c>
      <c r="E152" s="157">
        <v>15</v>
      </c>
      <c r="F152" s="156" t="s">
        <v>130</v>
      </c>
      <c r="G152" s="158">
        <v>25.84</v>
      </c>
      <c r="H152" s="154">
        <v>0</v>
      </c>
      <c r="I152" s="154">
        <v>1</v>
      </c>
    </row>
    <row r="153" spans="1:9" ht="16" x14ac:dyDescent="0.2">
      <c r="A153" s="155">
        <v>150</v>
      </c>
      <c r="B153" s="156" t="s">
        <v>128</v>
      </c>
      <c r="C153" s="157">
        <v>1510</v>
      </c>
      <c r="D153" s="156" t="s">
        <v>279</v>
      </c>
      <c r="E153" s="157">
        <v>15</v>
      </c>
      <c r="F153" s="156" t="s">
        <v>130</v>
      </c>
      <c r="G153" s="158">
        <v>25.93</v>
      </c>
      <c r="H153" s="154">
        <v>0</v>
      </c>
      <c r="I153" s="154">
        <v>1</v>
      </c>
    </row>
    <row r="154" spans="1:9" ht="16" x14ac:dyDescent="0.2">
      <c r="A154" s="155">
        <v>151</v>
      </c>
      <c r="B154" s="156" t="s">
        <v>128</v>
      </c>
      <c r="C154" s="157">
        <v>1601</v>
      </c>
      <c r="D154" s="156" t="s">
        <v>280</v>
      </c>
      <c r="E154" s="157">
        <v>16</v>
      </c>
      <c r="F154" s="156" t="s">
        <v>130</v>
      </c>
      <c r="G154" s="158">
        <v>32.53</v>
      </c>
      <c r="H154" s="154">
        <v>2</v>
      </c>
      <c r="I154" s="154">
        <v>0</v>
      </c>
    </row>
    <row r="155" spans="1:9" ht="16" x14ac:dyDescent="0.2">
      <c r="A155" s="155">
        <v>152</v>
      </c>
      <c r="B155" s="156" t="s">
        <v>128</v>
      </c>
      <c r="C155" s="157">
        <v>1602</v>
      </c>
      <c r="D155" s="156" t="s">
        <v>281</v>
      </c>
      <c r="E155" s="157">
        <v>16</v>
      </c>
      <c r="F155" s="156" t="s">
        <v>130</v>
      </c>
      <c r="G155" s="158">
        <v>32.99</v>
      </c>
      <c r="H155" s="154">
        <v>2</v>
      </c>
      <c r="I155" s="154">
        <v>0</v>
      </c>
    </row>
    <row r="156" spans="1:9" ht="16" x14ac:dyDescent="0.2">
      <c r="A156" s="155">
        <v>153</v>
      </c>
      <c r="B156" s="156" t="s">
        <v>128</v>
      </c>
      <c r="C156" s="157">
        <v>1603</v>
      </c>
      <c r="D156" s="156" t="s">
        <v>282</v>
      </c>
      <c r="E156" s="157">
        <v>16</v>
      </c>
      <c r="F156" s="156" t="s">
        <v>130</v>
      </c>
      <c r="G156" s="158">
        <v>33.090000000000003</v>
      </c>
      <c r="H156" s="154">
        <v>2</v>
      </c>
      <c r="I156" s="154">
        <v>0</v>
      </c>
    </row>
    <row r="157" spans="1:9" ht="16" x14ac:dyDescent="0.2">
      <c r="A157" s="155">
        <v>154</v>
      </c>
      <c r="B157" s="156" t="s">
        <v>128</v>
      </c>
      <c r="C157" s="157">
        <v>1604</v>
      </c>
      <c r="D157" s="156" t="s">
        <v>283</v>
      </c>
      <c r="E157" s="157">
        <v>16</v>
      </c>
      <c r="F157" s="156" t="s">
        <v>130</v>
      </c>
      <c r="G157" s="158">
        <v>32.53</v>
      </c>
      <c r="H157" s="154">
        <v>1</v>
      </c>
      <c r="I157" s="154">
        <v>1</v>
      </c>
    </row>
    <row r="158" spans="1:9" ht="16" x14ac:dyDescent="0.2">
      <c r="A158" s="155">
        <v>155</v>
      </c>
      <c r="B158" s="156" t="s">
        <v>128</v>
      </c>
      <c r="C158" s="157">
        <v>1605</v>
      </c>
      <c r="D158" s="156" t="s">
        <v>284</v>
      </c>
      <c r="E158" s="157">
        <v>16</v>
      </c>
      <c r="F158" s="156" t="s">
        <v>130</v>
      </c>
      <c r="G158" s="158">
        <v>25.93</v>
      </c>
      <c r="H158" s="154">
        <v>1</v>
      </c>
      <c r="I158" s="154">
        <v>0</v>
      </c>
    </row>
    <row r="159" spans="1:9" ht="16" x14ac:dyDescent="0.2">
      <c r="A159" s="155">
        <v>156</v>
      </c>
      <c r="B159" s="156" t="s">
        <v>128</v>
      </c>
      <c r="C159" s="157">
        <v>1606</v>
      </c>
      <c r="D159" s="156" t="s">
        <v>285</v>
      </c>
      <c r="E159" s="157">
        <v>16</v>
      </c>
      <c r="F159" s="156" t="s">
        <v>130</v>
      </c>
      <c r="G159" s="158">
        <v>26.02</v>
      </c>
      <c r="H159" s="154">
        <v>0</v>
      </c>
      <c r="I159" s="154">
        <v>1</v>
      </c>
    </row>
    <row r="160" spans="1:9" ht="16" x14ac:dyDescent="0.2">
      <c r="A160" s="155">
        <v>157</v>
      </c>
      <c r="B160" s="156" t="s">
        <v>128</v>
      </c>
      <c r="C160" s="157">
        <v>1607</v>
      </c>
      <c r="D160" s="156" t="s">
        <v>286</v>
      </c>
      <c r="E160" s="157">
        <v>16</v>
      </c>
      <c r="F160" s="156" t="s">
        <v>130</v>
      </c>
      <c r="G160" s="158">
        <v>25.84</v>
      </c>
      <c r="H160" s="154">
        <v>1</v>
      </c>
      <c r="I160" s="154">
        <v>0</v>
      </c>
    </row>
    <row r="161" spans="1:9" ht="16" x14ac:dyDescent="0.2">
      <c r="A161" s="155">
        <v>158</v>
      </c>
      <c r="B161" s="156" t="s">
        <v>128</v>
      </c>
      <c r="C161" s="157">
        <v>1608</v>
      </c>
      <c r="D161" s="156" t="s">
        <v>287</v>
      </c>
      <c r="E161" s="157">
        <v>16</v>
      </c>
      <c r="F161" s="156" t="s">
        <v>130</v>
      </c>
      <c r="G161" s="158">
        <v>25.93</v>
      </c>
      <c r="H161" s="154">
        <v>1</v>
      </c>
      <c r="I161" s="154">
        <v>0</v>
      </c>
    </row>
    <row r="162" spans="1:9" ht="16" x14ac:dyDescent="0.2">
      <c r="A162" s="155">
        <v>159</v>
      </c>
      <c r="B162" s="156" t="s">
        <v>128</v>
      </c>
      <c r="C162" s="157">
        <v>1609</v>
      </c>
      <c r="D162" s="156" t="s">
        <v>288</v>
      </c>
      <c r="E162" s="157">
        <v>16</v>
      </c>
      <c r="F162" s="156" t="s">
        <v>130</v>
      </c>
      <c r="G162" s="158">
        <v>25.93</v>
      </c>
      <c r="H162" s="154">
        <v>0</v>
      </c>
      <c r="I162" s="154">
        <v>1</v>
      </c>
    </row>
    <row r="163" spans="1:9" ht="16" x14ac:dyDescent="0.2">
      <c r="A163" s="155">
        <v>160</v>
      </c>
      <c r="B163" s="156" t="s">
        <v>128</v>
      </c>
      <c r="C163" s="157">
        <v>1610</v>
      </c>
      <c r="D163" s="156" t="s">
        <v>289</v>
      </c>
      <c r="E163" s="157">
        <v>16</v>
      </c>
      <c r="F163" s="156" t="s">
        <v>130</v>
      </c>
      <c r="G163" s="158">
        <v>25.93</v>
      </c>
      <c r="H163" s="154">
        <v>0</v>
      </c>
      <c r="I163" s="154">
        <v>1</v>
      </c>
    </row>
    <row r="164" spans="1:9" ht="16" x14ac:dyDescent="0.2">
      <c r="A164" s="155">
        <v>161</v>
      </c>
      <c r="B164" s="156" t="s">
        <v>128</v>
      </c>
      <c r="C164" s="157">
        <v>1701</v>
      </c>
      <c r="D164" s="156" t="s">
        <v>290</v>
      </c>
      <c r="E164" s="157">
        <v>17</v>
      </c>
      <c r="F164" s="156" t="s">
        <v>130</v>
      </c>
      <c r="G164" s="158">
        <v>32.53</v>
      </c>
      <c r="H164" s="154">
        <v>2</v>
      </c>
      <c r="I164" s="154">
        <v>0</v>
      </c>
    </row>
    <row r="165" spans="1:9" ht="16" x14ac:dyDescent="0.2">
      <c r="A165" s="155">
        <v>162</v>
      </c>
      <c r="B165" s="156" t="s">
        <v>128</v>
      </c>
      <c r="C165" s="157">
        <v>1702</v>
      </c>
      <c r="D165" s="156" t="s">
        <v>291</v>
      </c>
      <c r="E165" s="157">
        <v>17</v>
      </c>
      <c r="F165" s="156" t="s">
        <v>130</v>
      </c>
      <c r="G165" s="158">
        <v>32.99</v>
      </c>
      <c r="H165" s="154">
        <v>2</v>
      </c>
      <c r="I165" s="154">
        <v>0</v>
      </c>
    </row>
    <row r="166" spans="1:9" ht="16" x14ac:dyDescent="0.2">
      <c r="A166" s="155">
        <v>163</v>
      </c>
      <c r="B166" s="156" t="s">
        <v>128</v>
      </c>
      <c r="C166" s="157">
        <v>1703</v>
      </c>
      <c r="D166" s="156" t="s">
        <v>292</v>
      </c>
      <c r="E166" s="157">
        <v>17</v>
      </c>
      <c r="F166" s="156" t="s">
        <v>130</v>
      </c>
      <c r="G166" s="158">
        <v>33.090000000000003</v>
      </c>
      <c r="H166" s="154">
        <v>2</v>
      </c>
      <c r="I166" s="154">
        <v>0</v>
      </c>
    </row>
    <row r="167" spans="1:9" ht="16" x14ac:dyDescent="0.2">
      <c r="A167" s="155">
        <v>164</v>
      </c>
      <c r="B167" s="156" t="s">
        <v>128</v>
      </c>
      <c r="C167" s="157">
        <v>1704</v>
      </c>
      <c r="D167" s="156" t="s">
        <v>293</v>
      </c>
      <c r="E167" s="157">
        <v>17</v>
      </c>
      <c r="F167" s="156" t="s">
        <v>130</v>
      </c>
      <c r="G167" s="158">
        <v>32.53</v>
      </c>
      <c r="H167" s="154">
        <v>2</v>
      </c>
      <c r="I167" s="154">
        <v>0</v>
      </c>
    </row>
    <row r="168" spans="1:9" ht="16" x14ac:dyDescent="0.2">
      <c r="A168" s="155">
        <v>165</v>
      </c>
      <c r="B168" s="156" t="s">
        <v>128</v>
      </c>
      <c r="C168" s="157">
        <v>1705</v>
      </c>
      <c r="D168" s="156" t="s">
        <v>294</v>
      </c>
      <c r="E168" s="157">
        <v>17</v>
      </c>
      <c r="F168" s="156" t="s">
        <v>130</v>
      </c>
      <c r="G168" s="158">
        <v>25.93</v>
      </c>
      <c r="H168" s="154">
        <v>1</v>
      </c>
      <c r="I168" s="154">
        <v>0</v>
      </c>
    </row>
    <row r="169" spans="1:9" ht="16" x14ac:dyDescent="0.2">
      <c r="A169" s="155">
        <v>166</v>
      </c>
      <c r="B169" s="156" t="s">
        <v>128</v>
      </c>
      <c r="C169" s="157">
        <v>1706</v>
      </c>
      <c r="D169" s="156" t="s">
        <v>295</v>
      </c>
      <c r="E169" s="157">
        <v>17</v>
      </c>
      <c r="F169" s="156" t="s">
        <v>130</v>
      </c>
      <c r="G169" s="158">
        <v>26.02</v>
      </c>
      <c r="H169" s="154">
        <v>0</v>
      </c>
      <c r="I169" s="154">
        <v>1</v>
      </c>
    </row>
    <row r="170" spans="1:9" ht="16" x14ac:dyDescent="0.2">
      <c r="A170" s="155">
        <v>167</v>
      </c>
      <c r="B170" s="156" t="s">
        <v>128</v>
      </c>
      <c r="C170" s="157">
        <v>1707</v>
      </c>
      <c r="D170" s="156" t="s">
        <v>296</v>
      </c>
      <c r="E170" s="157">
        <v>17</v>
      </c>
      <c r="F170" s="156" t="s">
        <v>130</v>
      </c>
      <c r="G170" s="158">
        <v>25.84</v>
      </c>
      <c r="H170" s="154">
        <v>1</v>
      </c>
      <c r="I170" s="154">
        <v>0</v>
      </c>
    </row>
    <row r="171" spans="1:9" ht="16" x14ac:dyDescent="0.2">
      <c r="A171" s="155">
        <v>168</v>
      </c>
      <c r="B171" s="156" t="s">
        <v>128</v>
      </c>
      <c r="C171" s="157">
        <v>1708</v>
      </c>
      <c r="D171" s="156" t="s">
        <v>297</v>
      </c>
      <c r="E171" s="157">
        <v>17</v>
      </c>
      <c r="F171" s="156" t="s">
        <v>130</v>
      </c>
      <c r="G171" s="158">
        <v>25.93</v>
      </c>
      <c r="H171" s="154">
        <v>0</v>
      </c>
      <c r="I171" s="154">
        <v>1</v>
      </c>
    </row>
    <row r="172" spans="1:9" ht="16" x14ac:dyDescent="0.2">
      <c r="A172" s="155">
        <v>169</v>
      </c>
      <c r="B172" s="156" t="s">
        <v>128</v>
      </c>
      <c r="C172" s="157">
        <v>1709</v>
      </c>
      <c r="D172" s="156" t="s">
        <v>298</v>
      </c>
      <c r="E172" s="157">
        <v>17</v>
      </c>
      <c r="F172" s="156" t="s">
        <v>130</v>
      </c>
      <c r="G172" s="158">
        <v>25.84</v>
      </c>
      <c r="H172" s="154">
        <v>1</v>
      </c>
      <c r="I172" s="154">
        <v>0</v>
      </c>
    </row>
    <row r="173" spans="1:9" ht="16" x14ac:dyDescent="0.2">
      <c r="A173" s="155">
        <v>170</v>
      </c>
      <c r="B173" s="156" t="s">
        <v>128</v>
      </c>
      <c r="C173" s="157">
        <v>1710</v>
      </c>
      <c r="D173" s="156" t="s">
        <v>299</v>
      </c>
      <c r="E173" s="157">
        <v>17</v>
      </c>
      <c r="F173" s="156" t="s">
        <v>130</v>
      </c>
      <c r="G173" s="158">
        <v>25.93</v>
      </c>
      <c r="H173" s="154">
        <v>0</v>
      </c>
      <c r="I173" s="154">
        <v>1</v>
      </c>
    </row>
    <row r="174" spans="1:9" ht="16" x14ac:dyDescent="0.2">
      <c r="A174" s="155">
        <v>171</v>
      </c>
      <c r="B174" s="156" t="s">
        <v>128</v>
      </c>
      <c r="C174" s="157">
        <v>1801</v>
      </c>
      <c r="D174" s="156" t="s">
        <v>300</v>
      </c>
      <c r="E174" s="157">
        <v>18</v>
      </c>
      <c r="F174" s="156" t="s">
        <v>130</v>
      </c>
      <c r="G174" s="158">
        <v>32.53</v>
      </c>
      <c r="H174" s="154">
        <v>2</v>
      </c>
      <c r="I174" s="154">
        <v>0</v>
      </c>
    </row>
    <row r="175" spans="1:9" ht="16" x14ac:dyDescent="0.2">
      <c r="A175" s="155">
        <v>172</v>
      </c>
      <c r="B175" s="156" t="s">
        <v>128</v>
      </c>
      <c r="C175" s="157">
        <v>1802</v>
      </c>
      <c r="D175" s="156" t="s">
        <v>301</v>
      </c>
      <c r="E175" s="157">
        <v>18</v>
      </c>
      <c r="F175" s="156" t="s">
        <v>130</v>
      </c>
      <c r="G175" s="158">
        <v>32.9</v>
      </c>
      <c r="H175" s="154">
        <v>2</v>
      </c>
      <c r="I175" s="154">
        <v>0</v>
      </c>
    </row>
    <row r="176" spans="1:9" ht="16" x14ac:dyDescent="0.2">
      <c r="A176" s="155">
        <v>173</v>
      </c>
      <c r="B176" s="156" t="s">
        <v>128</v>
      </c>
      <c r="C176" s="157">
        <v>1803</v>
      </c>
      <c r="D176" s="156" t="s">
        <v>302</v>
      </c>
      <c r="E176" s="157">
        <v>18</v>
      </c>
      <c r="F176" s="156" t="s">
        <v>130</v>
      </c>
      <c r="G176" s="158">
        <v>33.090000000000003</v>
      </c>
      <c r="H176" s="154">
        <v>2</v>
      </c>
      <c r="I176" s="154">
        <v>0</v>
      </c>
    </row>
    <row r="177" spans="1:9" ht="16" x14ac:dyDescent="0.2">
      <c r="A177" s="155">
        <v>174</v>
      </c>
      <c r="B177" s="156" t="s">
        <v>128</v>
      </c>
      <c r="C177" s="157">
        <v>1804</v>
      </c>
      <c r="D177" s="156" t="s">
        <v>303</v>
      </c>
      <c r="E177" s="157">
        <v>18</v>
      </c>
      <c r="F177" s="156" t="s">
        <v>130</v>
      </c>
      <c r="G177" s="158">
        <v>32.53</v>
      </c>
      <c r="H177" s="154">
        <v>2</v>
      </c>
      <c r="I177" s="154">
        <v>0</v>
      </c>
    </row>
    <row r="178" spans="1:9" ht="16" x14ac:dyDescent="0.2">
      <c r="A178" s="155">
        <v>175</v>
      </c>
      <c r="B178" s="156" t="s">
        <v>128</v>
      </c>
      <c r="C178" s="157">
        <v>1805</v>
      </c>
      <c r="D178" s="156" t="s">
        <v>304</v>
      </c>
      <c r="E178" s="157">
        <v>18</v>
      </c>
      <c r="F178" s="156" t="s">
        <v>130</v>
      </c>
      <c r="G178" s="158">
        <v>25.93</v>
      </c>
      <c r="H178" s="154">
        <v>1</v>
      </c>
      <c r="I178" s="154">
        <v>0</v>
      </c>
    </row>
    <row r="179" spans="1:9" ht="16" x14ac:dyDescent="0.2">
      <c r="A179" s="155">
        <v>176</v>
      </c>
      <c r="B179" s="156" t="s">
        <v>128</v>
      </c>
      <c r="C179" s="157">
        <v>1806</v>
      </c>
      <c r="D179" s="156" t="s">
        <v>305</v>
      </c>
      <c r="E179" s="157">
        <v>18</v>
      </c>
      <c r="F179" s="156" t="s">
        <v>130</v>
      </c>
      <c r="G179" s="158">
        <v>26.02</v>
      </c>
      <c r="H179" s="154">
        <v>0</v>
      </c>
      <c r="I179" s="154">
        <v>1</v>
      </c>
    </row>
    <row r="180" spans="1:9" ht="16" x14ac:dyDescent="0.2">
      <c r="A180" s="155">
        <v>177</v>
      </c>
      <c r="B180" s="156" t="s">
        <v>128</v>
      </c>
      <c r="C180" s="157">
        <v>1807</v>
      </c>
      <c r="D180" s="156" t="s">
        <v>306</v>
      </c>
      <c r="E180" s="157">
        <v>18</v>
      </c>
      <c r="F180" s="156" t="s">
        <v>130</v>
      </c>
      <c r="G180" s="158">
        <v>25.84</v>
      </c>
      <c r="H180" s="154">
        <v>0</v>
      </c>
      <c r="I180" s="154">
        <v>1</v>
      </c>
    </row>
    <row r="181" spans="1:9" ht="16" x14ac:dyDescent="0.2">
      <c r="A181" s="155">
        <v>178</v>
      </c>
      <c r="B181" s="156" t="s">
        <v>128</v>
      </c>
      <c r="C181" s="157">
        <v>1808</v>
      </c>
      <c r="D181" s="156" t="s">
        <v>307</v>
      </c>
      <c r="E181" s="157">
        <v>18</v>
      </c>
      <c r="F181" s="156" t="s">
        <v>130</v>
      </c>
      <c r="G181" s="158">
        <v>25.93</v>
      </c>
      <c r="H181" s="154">
        <v>0</v>
      </c>
      <c r="I181" s="154">
        <v>1</v>
      </c>
    </row>
    <row r="182" spans="1:9" ht="16" x14ac:dyDescent="0.2">
      <c r="A182" s="155">
        <v>179</v>
      </c>
      <c r="B182" s="156" t="s">
        <v>128</v>
      </c>
      <c r="C182" s="157">
        <v>1809</v>
      </c>
      <c r="D182" s="156" t="s">
        <v>308</v>
      </c>
      <c r="E182" s="157">
        <v>18</v>
      </c>
      <c r="F182" s="156" t="s">
        <v>130</v>
      </c>
      <c r="G182" s="158">
        <v>25.84</v>
      </c>
      <c r="H182" s="154">
        <v>0</v>
      </c>
      <c r="I182" s="154">
        <v>1</v>
      </c>
    </row>
    <row r="183" spans="1:9" ht="16" x14ac:dyDescent="0.2">
      <c r="A183" s="155">
        <v>180</v>
      </c>
      <c r="B183" s="156" t="s">
        <v>128</v>
      </c>
      <c r="C183" s="157">
        <v>1810</v>
      </c>
      <c r="D183" s="156" t="s">
        <v>309</v>
      </c>
      <c r="E183" s="157">
        <v>18</v>
      </c>
      <c r="F183" s="156" t="s">
        <v>130</v>
      </c>
      <c r="G183" s="158">
        <v>25.93</v>
      </c>
      <c r="H183" s="154">
        <v>0</v>
      </c>
      <c r="I183" s="154">
        <v>1</v>
      </c>
    </row>
    <row r="184" spans="1:9" ht="16" x14ac:dyDescent="0.2">
      <c r="A184" s="155">
        <v>181</v>
      </c>
      <c r="B184" s="156" t="s">
        <v>128</v>
      </c>
      <c r="C184" s="157">
        <v>1901</v>
      </c>
      <c r="D184" s="156" t="s">
        <v>310</v>
      </c>
      <c r="E184" s="157">
        <v>19</v>
      </c>
      <c r="F184" s="156" t="s">
        <v>130</v>
      </c>
      <c r="G184" s="158">
        <v>32.53</v>
      </c>
      <c r="H184" s="154">
        <v>2</v>
      </c>
      <c r="I184" s="154">
        <v>0</v>
      </c>
    </row>
    <row r="185" spans="1:9" ht="16" x14ac:dyDescent="0.2">
      <c r="A185" s="155">
        <v>182</v>
      </c>
      <c r="B185" s="156" t="s">
        <v>128</v>
      </c>
      <c r="C185" s="157">
        <v>1902</v>
      </c>
      <c r="D185" s="156" t="s">
        <v>311</v>
      </c>
      <c r="E185" s="157">
        <v>19</v>
      </c>
      <c r="F185" s="156" t="s">
        <v>130</v>
      </c>
      <c r="G185" s="158">
        <v>32.99</v>
      </c>
      <c r="H185" s="154">
        <v>2</v>
      </c>
      <c r="I185" s="154">
        <v>0</v>
      </c>
    </row>
    <row r="186" spans="1:9" ht="16" x14ac:dyDescent="0.2">
      <c r="A186" s="155">
        <v>183</v>
      </c>
      <c r="B186" s="156" t="s">
        <v>128</v>
      </c>
      <c r="C186" s="157">
        <v>1903</v>
      </c>
      <c r="D186" s="156" t="s">
        <v>312</v>
      </c>
      <c r="E186" s="157">
        <v>19</v>
      </c>
      <c r="F186" s="156" t="s">
        <v>130</v>
      </c>
      <c r="G186" s="158">
        <v>33.090000000000003</v>
      </c>
      <c r="H186" s="154">
        <v>2</v>
      </c>
      <c r="I186" s="154">
        <v>0</v>
      </c>
    </row>
    <row r="187" spans="1:9" ht="16" x14ac:dyDescent="0.2">
      <c r="A187" s="155">
        <v>184</v>
      </c>
      <c r="B187" s="156" t="s">
        <v>128</v>
      </c>
      <c r="C187" s="157">
        <v>1904</v>
      </c>
      <c r="D187" s="156" t="s">
        <v>313</v>
      </c>
      <c r="E187" s="157">
        <v>19</v>
      </c>
      <c r="F187" s="156" t="s">
        <v>130</v>
      </c>
      <c r="G187" s="158">
        <v>32.53</v>
      </c>
      <c r="H187" s="154">
        <v>2</v>
      </c>
      <c r="I187" s="154">
        <v>0</v>
      </c>
    </row>
    <row r="188" spans="1:9" ht="16" x14ac:dyDescent="0.2">
      <c r="A188" s="155">
        <v>185</v>
      </c>
      <c r="B188" s="156" t="s">
        <v>128</v>
      </c>
      <c r="C188" s="157">
        <v>1905</v>
      </c>
      <c r="D188" s="156" t="s">
        <v>314</v>
      </c>
      <c r="E188" s="157">
        <v>19</v>
      </c>
      <c r="F188" s="156" t="s">
        <v>130</v>
      </c>
      <c r="G188" s="158">
        <v>25.93</v>
      </c>
      <c r="H188" s="154">
        <v>1</v>
      </c>
      <c r="I188" s="154">
        <v>0</v>
      </c>
    </row>
    <row r="189" spans="1:9" ht="16" x14ac:dyDescent="0.2">
      <c r="A189" s="155">
        <v>186</v>
      </c>
      <c r="B189" s="156" t="s">
        <v>128</v>
      </c>
      <c r="C189" s="157">
        <v>1906</v>
      </c>
      <c r="D189" s="156" t="s">
        <v>315</v>
      </c>
      <c r="E189" s="157">
        <v>19</v>
      </c>
      <c r="F189" s="156" t="s">
        <v>130</v>
      </c>
      <c r="G189" s="158">
        <v>26.02</v>
      </c>
      <c r="H189" s="154">
        <v>0</v>
      </c>
      <c r="I189" s="154">
        <v>1</v>
      </c>
    </row>
    <row r="190" spans="1:9" ht="16" x14ac:dyDescent="0.2">
      <c r="A190" s="155">
        <v>187</v>
      </c>
      <c r="B190" s="156" t="s">
        <v>128</v>
      </c>
      <c r="C190" s="157">
        <v>1907</v>
      </c>
      <c r="D190" s="156" t="s">
        <v>316</v>
      </c>
      <c r="E190" s="157">
        <v>19</v>
      </c>
      <c r="F190" s="156" t="s">
        <v>130</v>
      </c>
      <c r="G190" s="158">
        <v>25.84</v>
      </c>
      <c r="H190" s="154">
        <v>1</v>
      </c>
      <c r="I190" s="154">
        <v>0</v>
      </c>
    </row>
    <row r="191" spans="1:9" ht="16" x14ac:dyDescent="0.2">
      <c r="A191" s="155">
        <v>188</v>
      </c>
      <c r="B191" s="156" t="s">
        <v>128</v>
      </c>
      <c r="C191" s="157">
        <v>1908</v>
      </c>
      <c r="D191" s="156" t="s">
        <v>317</v>
      </c>
      <c r="E191" s="157">
        <v>19</v>
      </c>
      <c r="F191" s="156" t="s">
        <v>130</v>
      </c>
      <c r="G191" s="158">
        <v>32.06</v>
      </c>
      <c r="H191" s="154">
        <v>0</v>
      </c>
      <c r="I191" s="154">
        <v>2</v>
      </c>
    </row>
    <row r="192" spans="1:9" ht="16" x14ac:dyDescent="0.2">
      <c r="A192" s="155">
        <v>189</v>
      </c>
      <c r="B192" s="156" t="s">
        <v>128</v>
      </c>
      <c r="C192" s="157">
        <v>1909</v>
      </c>
      <c r="D192" s="156" t="s">
        <v>318</v>
      </c>
      <c r="E192" s="157">
        <v>19</v>
      </c>
      <c r="F192" s="156" t="s">
        <v>130</v>
      </c>
      <c r="G192" s="158">
        <v>25.84</v>
      </c>
      <c r="H192" s="154">
        <v>1</v>
      </c>
      <c r="I192" s="154">
        <v>0</v>
      </c>
    </row>
    <row r="193" spans="1:9" ht="16" x14ac:dyDescent="0.2">
      <c r="A193" s="155">
        <v>190</v>
      </c>
      <c r="B193" s="156" t="s">
        <v>128</v>
      </c>
      <c r="C193" s="157">
        <v>1910</v>
      </c>
      <c r="D193" s="156" t="s">
        <v>319</v>
      </c>
      <c r="E193" s="157">
        <v>19</v>
      </c>
      <c r="F193" s="156" t="s">
        <v>130</v>
      </c>
      <c r="G193" s="158">
        <v>25.93</v>
      </c>
      <c r="H193" s="154">
        <v>0</v>
      </c>
      <c r="I193" s="154">
        <v>1</v>
      </c>
    </row>
    <row r="194" spans="1:9" ht="16" x14ac:dyDescent="0.2">
      <c r="A194" s="155">
        <v>191</v>
      </c>
      <c r="B194" s="156" t="s">
        <v>320</v>
      </c>
      <c r="C194" s="157">
        <v>101</v>
      </c>
      <c r="D194" s="156" t="s">
        <v>321</v>
      </c>
      <c r="E194" s="157">
        <v>1</v>
      </c>
      <c r="F194" s="156" t="s">
        <v>130</v>
      </c>
      <c r="G194" s="158">
        <v>28.44</v>
      </c>
      <c r="H194" s="154">
        <v>1</v>
      </c>
      <c r="I194" s="154">
        <v>0</v>
      </c>
    </row>
    <row r="195" spans="1:9" ht="16" x14ac:dyDescent="0.2">
      <c r="A195" s="155">
        <v>192</v>
      </c>
      <c r="B195" s="156" t="s">
        <v>320</v>
      </c>
      <c r="C195" s="157">
        <v>102</v>
      </c>
      <c r="D195" s="156" t="s">
        <v>322</v>
      </c>
      <c r="E195" s="157">
        <v>1</v>
      </c>
      <c r="F195" s="156" t="s">
        <v>130</v>
      </c>
      <c r="G195" s="158">
        <v>30.67</v>
      </c>
      <c r="H195" s="154">
        <v>1</v>
      </c>
      <c r="I195" s="154">
        <v>0</v>
      </c>
    </row>
    <row r="196" spans="1:9" ht="16" x14ac:dyDescent="0.2">
      <c r="A196" s="155">
        <v>193</v>
      </c>
      <c r="B196" s="156" t="s">
        <v>320</v>
      </c>
      <c r="C196" s="157">
        <v>103</v>
      </c>
      <c r="D196" s="156" t="s">
        <v>323</v>
      </c>
      <c r="E196" s="157">
        <v>1</v>
      </c>
      <c r="F196" s="156" t="s">
        <v>130</v>
      </c>
      <c r="G196" s="158">
        <v>28.53</v>
      </c>
      <c r="H196" s="154">
        <v>1</v>
      </c>
      <c r="I196" s="154">
        <v>0</v>
      </c>
    </row>
    <row r="197" spans="1:9" ht="16" x14ac:dyDescent="0.2">
      <c r="A197" s="155">
        <v>194</v>
      </c>
      <c r="B197" s="156" t="s">
        <v>320</v>
      </c>
      <c r="C197" s="157">
        <v>104</v>
      </c>
      <c r="D197" s="156" t="s">
        <v>324</v>
      </c>
      <c r="E197" s="157">
        <v>1</v>
      </c>
      <c r="F197" s="156" t="s">
        <v>130</v>
      </c>
      <c r="G197" s="158">
        <v>30.67</v>
      </c>
      <c r="H197" s="154">
        <v>1</v>
      </c>
      <c r="I197" s="154">
        <v>0</v>
      </c>
    </row>
    <row r="198" spans="1:9" ht="16" x14ac:dyDescent="0.2">
      <c r="A198" s="155">
        <v>195</v>
      </c>
      <c r="B198" s="156" t="s">
        <v>320</v>
      </c>
      <c r="C198" s="157">
        <v>105</v>
      </c>
      <c r="D198" s="156" t="s">
        <v>325</v>
      </c>
      <c r="E198" s="157">
        <v>1</v>
      </c>
      <c r="F198" s="156" t="s">
        <v>130</v>
      </c>
      <c r="G198" s="158">
        <v>28.62</v>
      </c>
      <c r="H198" s="154">
        <v>1</v>
      </c>
      <c r="I198" s="154">
        <v>0</v>
      </c>
    </row>
    <row r="199" spans="1:9" ht="16" x14ac:dyDescent="0.2">
      <c r="A199" s="155">
        <v>196</v>
      </c>
      <c r="B199" s="156" t="s">
        <v>320</v>
      </c>
      <c r="C199" s="157">
        <v>106</v>
      </c>
      <c r="D199" s="156" t="s">
        <v>326</v>
      </c>
      <c r="E199" s="157">
        <v>1</v>
      </c>
      <c r="F199" s="156" t="s">
        <v>130</v>
      </c>
      <c r="G199" s="158">
        <v>28.44</v>
      </c>
      <c r="H199" s="154">
        <v>0</v>
      </c>
      <c r="I199" s="154">
        <v>1</v>
      </c>
    </row>
    <row r="200" spans="1:9" ht="16" x14ac:dyDescent="0.2">
      <c r="A200" s="155">
        <v>197</v>
      </c>
      <c r="B200" s="156" t="s">
        <v>320</v>
      </c>
      <c r="C200" s="157">
        <v>107</v>
      </c>
      <c r="D200" s="156" t="s">
        <v>327</v>
      </c>
      <c r="E200" s="157">
        <v>1</v>
      </c>
      <c r="F200" s="156" t="s">
        <v>130</v>
      </c>
      <c r="G200" s="158">
        <v>28.53</v>
      </c>
      <c r="H200" s="154">
        <v>1</v>
      </c>
      <c r="I200" s="154">
        <v>0</v>
      </c>
    </row>
    <row r="201" spans="1:9" ht="16" x14ac:dyDescent="0.2">
      <c r="A201" s="155">
        <v>198</v>
      </c>
      <c r="B201" s="156" t="s">
        <v>320</v>
      </c>
      <c r="C201" s="157">
        <v>108</v>
      </c>
      <c r="D201" s="156" t="s">
        <v>328</v>
      </c>
      <c r="E201" s="157">
        <v>1</v>
      </c>
      <c r="F201" s="156" t="s">
        <v>130</v>
      </c>
      <c r="G201" s="158">
        <v>29.18</v>
      </c>
      <c r="H201" s="154">
        <v>1</v>
      </c>
      <c r="I201" s="154">
        <v>0</v>
      </c>
    </row>
    <row r="202" spans="1:9" ht="16" x14ac:dyDescent="0.2">
      <c r="A202" s="155">
        <v>199</v>
      </c>
      <c r="B202" s="156" t="s">
        <v>320</v>
      </c>
      <c r="C202" s="157">
        <v>109</v>
      </c>
      <c r="D202" s="156" t="s">
        <v>329</v>
      </c>
      <c r="E202" s="157">
        <v>1</v>
      </c>
      <c r="F202" s="156" t="s">
        <v>130</v>
      </c>
      <c r="G202" s="158">
        <v>30.58</v>
      </c>
      <c r="H202" s="154">
        <v>1</v>
      </c>
      <c r="I202" s="154">
        <v>0</v>
      </c>
    </row>
    <row r="203" spans="1:9" ht="16" x14ac:dyDescent="0.2">
      <c r="A203" s="155">
        <v>200</v>
      </c>
      <c r="B203" s="156" t="s">
        <v>320</v>
      </c>
      <c r="C203" s="157">
        <v>110</v>
      </c>
      <c r="D203" s="156" t="s">
        <v>330</v>
      </c>
      <c r="E203" s="157">
        <v>1</v>
      </c>
      <c r="F203" s="156" t="s">
        <v>130</v>
      </c>
      <c r="G203" s="158">
        <v>29</v>
      </c>
      <c r="H203" s="154">
        <v>1</v>
      </c>
      <c r="I203" s="154">
        <v>0</v>
      </c>
    </row>
    <row r="204" spans="1:9" ht="16" x14ac:dyDescent="0.2">
      <c r="A204" s="155">
        <v>201</v>
      </c>
      <c r="B204" s="156" t="s">
        <v>320</v>
      </c>
      <c r="C204" s="157">
        <v>111</v>
      </c>
      <c r="D204" s="156" t="s">
        <v>331</v>
      </c>
      <c r="E204" s="157">
        <v>1</v>
      </c>
      <c r="F204" s="156" t="s">
        <v>130</v>
      </c>
      <c r="G204" s="158">
        <v>30.58</v>
      </c>
      <c r="H204" s="154">
        <v>1</v>
      </c>
      <c r="I204" s="154">
        <v>0</v>
      </c>
    </row>
    <row r="205" spans="1:9" ht="16" x14ac:dyDescent="0.2">
      <c r="A205" s="155">
        <v>202</v>
      </c>
      <c r="B205" s="156" t="s">
        <v>320</v>
      </c>
      <c r="C205" s="157">
        <v>112</v>
      </c>
      <c r="D205" s="156" t="s">
        <v>332</v>
      </c>
      <c r="E205" s="157">
        <v>1</v>
      </c>
      <c r="F205" s="156" t="s">
        <v>130</v>
      </c>
      <c r="G205" s="158">
        <v>28.44</v>
      </c>
      <c r="H205" s="154">
        <v>1</v>
      </c>
      <c r="I205" s="154">
        <v>0</v>
      </c>
    </row>
    <row r="206" spans="1:9" ht="16" x14ac:dyDescent="0.2">
      <c r="A206" s="155">
        <v>203</v>
      </c>
      <c r="B206" s="156" t="s">
        <v>320</v>
      </c>
      <c r="C206" s="157">
        <v>201</v>
      </c>
      <c r="D206" s="156" t="s">
        <v>333</v>
      </c>
      <c r="E206" s="157">
        <v>2</v>
      </c>
      <c r="F206" s="156" t="s">
        <v>130</v>
      </c>
      <c r="G206" s="158">
        <v>28.44</v>
      </c>
      <c r="H206" s="154">
        <v>1</v>
      </c>
      <c r="I206" s="154">
        <v>0</v>
      </c>
    </row>
    <row r="207" spans="1:9" ht="16" x14ac:dyDescent="0.2">
      <c r="A207" s="155">
        <v>204</v>
      </c>
      <c r="B207" s="156" t="s">
        <v>320</v>
      </c>
      <c r="C207" s="157">
        <v>202</v>
      </c>
      <c r="D207" s="156" t="s">
        <v>334</v>
      </c>
      <c r="E207" s="157">
        <v>2</v>
      </c>
      <c r="F207" s="156" t="s">
        <v>130</v>
      </c>
      <c r="G207" s="158">
        <v>30.67</v>
      </c>
      <c r="H207" s="154">
        <v>1</v>
      </c>
      <c r="I207" s="154">
        <v>0</v>
      </c>
    </row>
    <row r="208" spans="1:9" ht="16" x14ac:dyDescent="0.2">
      <c r="A208" s="155">
        <v>205</v>
      </c>
      <c r="B208" s="156" t="s">
        <v>320</v>
      </c>
      <c r="C208" s="157">
        <v>203</v>
      </c>
      <c r="D208" s="156" t="s">
        <v>335</v>
      </c>
      <c r="E208" s="157">
        <v>2</v>
      </c>
      <c r="F208" s="156" t="s">
        <v>130</v>
      </c>
      <c r="G208" s="158">
        <v>28.53</v>
      </c>
      <c r="H208" s="154">
        <v>1</v>
      </c>
      <c r="I208" s="154">
        <v>0</v>
      </c>
    </row>
    <row r="209" spans="1:9" ht="16" x14ac:dyDescent="0.2">
      <c r="A209" s="155">
        <v>206</v>
      </c>
      <c r="B209" s="156" t="s">
        <v>320</v>
      </c>
      <c r="C209" s="157">
        <v>204</v>
      </c>
      <c r="D209" s="156" t="s">
        <v>336</v>
      </c>
      <c r="E209" s="157">
        <v>2</v>
      </c>
      <c r="F209" s="156" t="s">
        <v>130</v>
      </c>
      <c r="G209" s="158">
        <v>30.67</v>
      </c>
      <c r="H209" s="154">
        <v>1</v>
      </c>
      <c r="I209" s="154">
        <v>0</v>
      </c>
    </row>
    <row r="210" spans="1:9" ht="16" x14ac:dyDescent="0.2">
      <c r="A210" s="155">
        <v>207</v>
      </c>
      <c r="B210" s="156" t="s">
        <v>320</v>
      </c>
      <c r="C210" s="157">
        <v>205</v>
      </c>
      <c r="D210" s="156" t="s">
        <v>337</v>
      </c>
      <c r="E210" s="157">
        <v>2</v>
      </c>
      <c r="F210" s="156" t="s">
        <v>130</v>
      </c>
      <c r="G210" s="158">
        <v>28.62</v>
      </c>
      <c r="H210" s="154">
        <v>1</v>
      </c>
      <c r="I210" s="154">
        <v>0</v>
      </c>
    </row>
    <row r="211" spans="1:9" ht="16" x14ac:dyDescent="0.2">
      <c r="A211" s="155">
        <v>208</v>
      </c>
      <c r="B211" s="156" t="s">
        <v>320</v>
      </c>
      <c r="C211" s="157">
        <v>206</v>
      </c>
      <c r="D211" s="156" t="s">
        <v>338</v>
      </c>
      <c r="E211" s="157">
        <v>2</v>
      </c>
      <c r="F211" s="156" t="s">
        <v>130</v>
      </c>
      <c r="G211" s="158">
        <v>28.44</v>
      </c>
      <c r="H211" s="154">
        <v>1</v>
      </c>
      <c r="I211" s="154">
        <v>0</v>
      </c>
    </row>
    <row r="212" spans="1:9" ht="16" x14ac:dyDescent="0.2">
      <c r="A212" s="155">
        <v>209</v>
      </c>
      <c r="B212" s="156" t="s">
        <v>320</v>
      </c>
      <c r="C212" s="157">
        <v>207</v>
      </c>
      <c r="D212" s="156" t="s">
        <v>339</v>
      </c>
      <c r="E212" s="157">
        <v>2</v>
      </c>
      <c r="F212" s="156" t="s">
        <v>130</v>
      </c>
      <c r="G212" s="158">
        <v>28.53</v>
      </c>
      <c r="H212" s="154">
        <v>1</v>
      </c>
      <c r="I212" s="154">
        <v>0</v>
      </c>
    </row>
    <row r="213" spans="1:9" ht="16" x14ac:dyDescent="0.2">
      <c r="A213" s="155">
        <v>210</v>
      </c>
      <c r="B213" s="156" t="s">
        <v>320</v>
      </c>
      <c r="C213" s="157">
        <v>208</v>
      </c>
      <c r="D213" s="156" t="s">
        <v>340</v>
      </c>
      <c r="E213" s="157">
        <v>2</v>
      </c>
      <c r="F213" s="156" t="s">
        <v>130</v>
      </c>
      <c r="G213" s="158">
        <v>29.18</v>
      </c>
      <c r="H213" s="154">
        <v>1</v>
      </c>
      <c r="I213" s="154">
        <v>0</v>
      </c>
    </row>
    <row r="214" spans="1:9" ht="16" x14ac:dyDescent="0.2">
      <c r="A214" s="155">
        <v>211</v>
      </c>
      <c r="B214" s="156" t="s">
        <v>320</v>
      </c>
      <c r="C214" s="157">
        <v>209</v>
      </c>
      <c r="D214" s="156" t="s">
        <v>341</v>
      </c>
      <c r="E214" s="157">
        <v>2</v>
      </c>
      <c r="F214" s="156" t="s">
        <v>130</v>
      </c>
      <c r="G214" s="158">
        <v>30.67</v>
      </c>
      <c r="H214" s="154">
        <v>1</v>
      </c>
      <c r="I214" s="154">
        <v>0</v>
      </c>
    </row>
    <row r="215" spans="1:9" ht="16" x14ac:dyDescent="0.2">
      <c r="A215" s="155">
        <v>212</v>
      </c>
      <c r="B215" s="156" t="s">
        <v>320</v>
      </c>
      <c r="C215" s="157">
        <v>210</v>
      </c>
      <c r="D215" s="156" t="s">
        <v>342</v>
      </c>
      <c r="E215" s="157">
        <v>2</v>
      </c>
      <c r="F215" s="156" t="s">
        <v>130</v>
      </c>
      <c r="G215" s="158">
        <v>29</v>
      </c>
      <c r="H215" s="154">
        <v>1</v>
      </c>
      <c r="I215" s="154">
        <v>0</v>
      </c>
    </row>
    <row r="216" spans="1:9" ht="16" x14ac:dyDescent="0.2">
      <c r="A216" s="155">
        <v>213</v>
      </c>
      <c r="B216" s="156" t="s">
        <v>320</v>
      </c>
      <c r="C216" s="157">
        <v>211</v>
      </c>
      <c r="D216" s="156" t="s">
        <v>343</v>
      </c>
      <c r="E216" s="157">
        <v>2</v>
      </c>
      <c r="F216" s="156" t="s">
        <v>130</v>
      </c>
      <c r="G216" s="158">
        <v>30.58</v>
      </c>
      <c r="H216" s="154">
        <v>0</v>
      </c>
      <c r="I216" s="154">
        <v>1</v>
      </c>
    </row>
    <row r="217" spans="1:9" ht="16" x14ac:dyDescent="0.2">
      <c r="A217" s="155">
        <v>214</v>
      </c>
      <c r="B217" s="156" t="s">
        <v>320</v>
      </c>
      <c r="C217" s="157">
        <v>212</v>
      </c>
      <c r="D217" s="156" t="s">
        <v>344</v>
      </c>
      <c r="E217" s="157">
        <v>2</v>
      </c>
      <c r="F217" s="156" t="s">
        <v>130</v>
      </c>
      <c r="G217" s="158">
        <v>28.44</v>
      </c>
      <c r="H217" s="154">
        <v>1</v>
      </c>
      <c r="I217" s="154">
        <v>0</v>
      </c>
    </row>
    <row r="218" spans="1:9" ht="16" x14ac:dyDescent="0.2">
      <c r="A218" s="155">
        <v>215</v>
      </c>
      <c r="B218" s="156" t="s">
        <v>320</v>
      </c>
      <c r="C218" s="157">
        <v>301</v>
      </c>
      <c r="D218" s="156" t="s">
        <v>345</v>
      </c>
      <c r="E218" s="157">
        <v>3</v>
      </c>
      <c r="F218" s="156" t="s">
        <v>130</v>
      </c>
      <c r="G218" s="158">
        <v>28.44</v>
      </c>
      <c r="H218" s="154">
        <v>1</v>
      </c>
      <c r="I218" s="154">
        <v>0</v>
      </c>
    </row>
    <row r="219" spans="1:9" ht="16" x14ac:dyDescent="0.2">
      <c r="A219" s="155">
        <v>216</v>
      </c>
      <c r="B219" s="156" t="s">
        <v>320</v>
      </c>
      <c r="C219" s="157">
        <v>302</v>
      </c>
      <c r="D219" s="156" t="s">
        <v>346</v>
      </c>
      <c r="E219" s="157">
        <v>3</v>
      </c>
      <c r="F219" s="156" t="s">
        <v>130</v>
      </c>
      <c r="G219" s="158">
        <v>30.67</v>
      </c>
      <c r="H219" s="154">
        <v>1</v>
      </c>
      <c r="I219" s="154">
        <v>0</v>
      </c>
    </row>
    <row r="220" spans="1:9" ht="16" x14ac:dyDescent="0.2">
      <c r="A220" s="155">
        <v>217</v>
      </c>
      <c r="B220" s="156" t="s">
        <v>320</v>
      </c>
      <c r="C220" s="157">
        <v>303</v>
      </c>
      <c r="D220" s="156" t="s">
        <v>347</v>
      </c>
      <c r="E220" s="157">
        <v>3</v>
      </c>
      <c r="F220" s="156" t="s">
        <v>130</v>
      </c>
      <c r="G220" s="158">
        <v>28.53</v>
      </c>
      <c r="H220" s="154">
        <v>1</v>
      </c>
      <c r="I220" s="154">
        <v>0</v>
      </c>
    </row>
    <row r="221" spans="1:9" ht="16" x14ac:dyDescent="0.2">
      <c r="A221" s="155">
        <v>218</v>
      </c>
      <c r="B221" s="156" t="s">
        <v>320</v>
      </c>
      <c r="C221" s="157">
        <v>304</v>
      </c>
      <c r="D221" s="156" t="s">
        <v>348</v>
      </c>
      <c r="E221" s="157">
        <v>3</v>
      </c>
      <c r="F221" s="156" t="s">
        <v>130</v>
      </c>
      <c r="G221" s="158">
        <v>30.67</v>
      </c>
      <c r="H221" s="154">
        <v>1</v>
      </c>
      <c r="I221" s="154">
        <v>0</v>
      </c>
    </row>
    <row r="222" spans="1:9" ht="16" x14ac:dyDescent="0.2">
      <c r="A222" s="155">
        <v>219</v>
      </c>
      <c r="B222" s="156" t="s">
        <v>320</v>
      </c>
      <c r="C222" s="157">
        <v>305</v>
      </c>
      <c r="D222" s="156" t="s">
        <v>349</v>
      </c>
      <c r="E222" s="157">
        <v>3</v>
      </c>
      <c r="F222" s="156" t="s">
        <v>130</v>
      </c>
      <c r="G222" s="158">
        <v>28.62</v>
      </c>
      <c r="H222" s="154">
        <v>1</v>
      </c>
      <c r="I222" s="154">
        <v>0</v>
      </c>
    </row>
    <row r="223" spans="1:9" ht="16" x14ac:dyDescent="0.2">
      <c r="A223" s="155">
        <v>220</v>
      </c>
      <c r="B223" s="156" t="s">
        <v>320</v>
      </c>
      <c r="C223" s="157">
        <v>306</v>
      </c>
      <c r="D223" s="156" t="s">
        <v>350</v>
      </c>
      <c r="E223" s="157">
        <v>3</v>
      </c>
      <c r="F223" s="156" t="s">
        <v>130</v>
      </c>
      <c r="G223" s="158">
        <v>28.44</v>
      </c>
      <c r="H223" s="154">
        <v>1</v>
      </c>
      <c r="I223" s="154">
        <v>0</v>
      </c>
    </row>
    <row r="224" spans="1:9" ht="16" x14ac:dyDescent="0.2">
      <c r="A224" s="155">
        <v>221</v>
      </c>
      <c r="B224" s="156" t="s">
        <v>320</v>
      </c>
      <c r="C224" s="157">
        <v>307</v>
      </c>
      <c r="D224" s="156" t="s">
        <v>351</v>
      </c>
      <c r="E224" s="157">
        <v>3</v>
      </c>
      <c r="F224" s="156" t="s">
        <v>130</v>
      </c>
      <c r="G224" s="158">
        <v>28.53</v>
      </c>
      <c r="H224" s="154">
        <v>1</v>
      </c>
      <c r="I224" s="154">
        <v>0</v>
      </c>
    </row>
    <row r="225" spans="1:9" ht="16" x14ac:dyDescent="0.2">
      <c r="A225" s="155">
        <v>222</v>
      </c>
      <c r="B225" s="156" t="s">
        <v>320</v>
      </c>
      <c r="C225" s="157">
        <v>308</v>
      </c>
      <c r="D225" s="156" t="s">
        <v>352</v>
      </c>
      <c r="E225" s="157">
        <v>3</v>
      </c>
      <c r="F225" s="156" t="s">
        <v>130</v>
      </c>
      <c r="G225" s="158">
        <v>29.18</v>
      </c>
      <c r="H225" s="154">
        <v>1</v>
      </c>
      <c r="I225" s="154">
        <v>0</v>
      </c>
    </row>
    <row r="226" spans="1:9" ht="16" x14ac:dyDescent="0.2">
      <c r="A226" s="155">
        <v>223</v>
      </c>
      <c r="B226" s="156" t="s">
        <v>320</v>
      </c>
      <c r="C226" s="157">
        <v>309</v>
      </c>
      <c r="D226" s="156" t="s">
        <v>353</v>
      </c>
      <c r="E226" s="157">
        <v>3</v>
      </c>
      <c r="F226" s="156" t="s">
        <v>130</v>
      </c>
      <c r="G226" s="158">
        <v>30.58</v>
      </c>
      <c r="H226" s="154">
        <v>1</v>
      </c>
      <c r="I226" s="154">
        <v>0</v>
      </c>
    </row>
    <row r="227" spans="1:9" ht="16" x14ac:dyDescent="0.2">
      <c r="A227" s="155">
        <v>224</v>
      </c>
      <c r="B227" s="156" t="s">
        <v>320</v>
      </c>
      <c r="C227" s="157">
        <v>310</v>
      </c>
      <c r="D227" s="156" t="s">
        <v>354</v>
      </c>
      <c r="E227" s="157">
        <v>3</v>
      </c>
      <c r="F227" s="156" t="s">
        <v>130</v>
      </c>
      <c r="G227" s="158">
        <v>29</v>
      </c>
      <c r="H227" s="154">
        <v>1</v>
      </c>
      <c r="I227" s="154">
        <v>0</v>
      </c>
    </row>
    <row r="228" spans="1:9" ht="16" x14ac:dyDescent="0.2">
      <c r="A228" s="155">
        <v>225</v>
      </c>
      <c r="B228" s="156" t="s">
        <v>320</v>
      </c>
      <c r="C228" s="157">
        <v>311</v>
      </c>
      <c r="D228" s="156" t="s">
        <v>355</v>
      </c>
      <c r="E228" s="157">
        <v>3</v>
      </c>
      <c r="F228" s="156" t="s">
        <v>130</v>
      </c>
      <c r="G228" s="158">
        <v>30.58</v>
      </c>
      <c r="H228" s="154">
        <v>1</v>
      </c>
      <c r="I228" s="154">
        <v>0</v>
      </c>
    </row>
    <row r="229" spans="1:9" ht="16" x14ac:dyDescent="0.2">
      <c r="A229" s="155">
        <v>226</v>
      </c>
      <c r="B229" s="156" t="s">
        <v>320</v>
      </c>
      <c r="C229" s="157">
        <v>312</v>
      </c>
      <c r="D229" s="156" t="s">
        <v>356</v>
      </c>
      <c r="E229" s="157">
        <v>3</v>
      </c>
      <c r="F229" s="156" t="s">
        <v>130</v>
      </c>
      <c r="G229" s="158">
        <v>28.44</v>
      </c>
      <c r="H229" s="154">
        <v>1</v>
      </c>
      <c r="I229" s="154">
        <v>0</v>
      </c>
    </row>
    <row r="230" spans="1:9" ht="16" x14ac:dyDescent="0.2">
      <c r="A230" s="155">
        <v>227</v>
      </c>
      <c r="B230" s="156" t="s">
        <v>320</v>
      </c>
      <c r="C230" s="157">
        <v>401</v>
      </c>
      <c r="D230" s="156" t="s">
        <v>357</v>
      </c>
      <c r="E230" s="157">
        <v>4</v>
      </c>
      <c r="F230" s="156" t="s">
        <v>130</v>
      </c>
      <c r="G230" s="158">
        <v>28.53</v>
      </c>
      <c r="H230" s="154">
        <v>1</v>
      </c>
      <c r="I230" s="154">
        <v>0</v>
      </c>
    </row>
    <row r="231" spans="1:9" ht="16" x14ac:dyDescent="0.2">
      <c r="A231" s="155">
        <v>228</v>
      </c>
      <c r="B231" s="156" t="s">
        <v>320</v>
      </c>
      <c r="C231" s="157">
        <v>402</v>
      </c>
      <c r="D231" s="156" t="s">
        <v>358</v>
      </c>
      <c r="E231" s="157">
        <v>4</v>
      </c>
      <c r="F231" s="156" t="s">
        <v>130</v>
      </c>
      <c r="G231" s="158">
        <v>30.67</v>
      </c>
      <c r="H231" s="154">
        <v>1</v>
      </c>
      <c r="I231" s="154">
        <v>0</v>
      </c>
    </row>
    <row r="232" spans="1:9" ht="16" x14ac:dyDescent="0.2">
      <c r="A232" s="155">
        <v>229</v>
      </c>
      <c r="B232" s="156" t="s">
        <v>320</v>
      </c>
      <c r="C232" s="157">
        <v>403</v>
      </c>
      <c r="D232" s="156" t="s">
        <v>359</v>
      </c>
      <c r="E232" s="157">
        <v>4</v>
      </c>
      <c r="F232" s="156" t="s">
        <v>130</v>
      </c>
      <c r="G232" s="158">
        <v>28.53</v>
      </c>
      <c r="H232" s="154">
        <v>1</v>
      </c>
      <c r="I232" s="154">
        <v>0</v>
      </c>
    </row>
    <row r="233" spans="1:9" ht="16" x14ac:dyDescent="0.2">
      <c r="A233" s="155">
        <v>230</v>
      </c>
      <c r="B233" s="156" t="s">
        <v>320</v>
      </c>
      <c r="C233" s="157">
        <v>404</v>
      </c>
      <c r="D233" s="156" t="s">
        <v>360</v>
      </c>
      <c r="E233" s="157">
        <v>4</v>
      </c>
      <c r="F233" s="156" t="s">
        <v>130</v>
      </c>
      <c r="G233" s="158">
        <v>30.67</v>
      </c>
      <c r="H233" s="154">
        <v>1</v>
      </c>
      <c r="I233" s="154">
        <v>0</v>
      </c>
    </row>
    <row r="234" spans="1:9" ht="16" x14ac:dyDescent="0.2">
      <c r="A234" s="155">
        <v>231</v>
      </c>
      <c r="B234" s="156" t="s">
        <v>320</v>
      </c>
      <c r="C234" s="157">
        <v>405</v>
      </c>
      <c r="D234" s="156" t="s">
        <v>361</v>
      </c>
      <c r="E234" s="157">
        <v>4</v>
      </c>
      <c r="F234" s="156" t="s">
        <v>130</v>
      </c>
      <c r="G234" s="158">
        <v>28.62</v>
      </c>
      <c r="H234" s="154">
        <v>1</v>
      </c>
      <c r="I234" s="154">
        <v>0</v>
      </c>
    </row>
    <row r="235" spans="1:9" ht="16" x14ac:dyDescent="0.2">
      <c r="A235" s="155">
        <v>232</v>
      </c>
      <c r="B235" s="156" t="s">
        <v>320</v>
      </c>
      <c r="C235" s="157">
        <v>406</v>
      </c>
      <c r="D235" s="156" t="s">
        <v>362</v>
      </c>
      <c r="E235" s="157">
        <v>4</v>
      </c>
      <c r="F235" s="156" t="s">
        <v>130</v>
      </c>
      <c r="G235" s="158">
        <v>28.44</v>
      </c>
      <c r="H235" s="154">
        <v>1</v>
      </c>
      <c r="I235" s="154">
        <v>0</v>
      </c>
    </row>
    <row r="236" spans="1:9" ht="16" x14ac:dyDescent="0.2">
      <c r="A236" s="155">
        <v>233</v>
      </c>
      <c r="B236" s="156" t="s">
        <v>320</v>
      </c>
      <c r="C236" s="157">
        <v>407</v>
      </c>
      <c r="D236" s="156" t="s">
        <v>363</v>
      </c>
      <c r="E236" s="157">
        <v>4</v>
      </c>
      <c r="F236" s="156" t="s">
        <v>130</v>
      </c>
      <c r="G236" s="158">
        <v>28.53</v>
      </c>
      <c r="H236" s="154">
        <v>1</v>
      </c>
      <c r="I236" s="154">
        <v>0</v>
      </c>
    </row>
    <row r="237" spans="1:9" ht="16" x14ac:dyDescent="0.2">
      <c r="A237" s="155">
        <v>234</v>
      </c>
      <c r="B237" s="156" t="s">
        <v>320</v>
      </c>
      <c r="C237" s="157">
        <v>408</v>
      </c>
      <c r="D237" s="156" t="s">
        <v>364</v>
      </c>
      <c r="E237" s="157">
        <v>4</v>
      </c>
      <c r="F237" s="156" t="s">
        <v>130</v>
      </c>
      <c r="G237" s="158">
        <v>29.18</v>
      </c>
      <c r="H237" s="154">
        <v>1</v>
      </c>
      <c r="I237" s="154">
        <v>0</v>
      </c>
    </row>
    <row r="238" spans="1:9" ht="16" x14ac:dyDescent="0.2">
      <c r="A238" s="155">
        <v>235</v>
      </c>
      <c r="B238" s="156" t="s">
        <v>320</v>
      </c>
      <c r="C238" s="157">
        <v>409</v>
      </c>
      <c r="D238" s="156" t="s">
        <v>365</v>
      </c>
      <c r="E238" s="157">
        <v>4</v>
      </c>
      <c r="F238" s="156" t="s">
        <v>130</v>
      </c>
      <c r="G238" s="158">
        <v>30.67</v>
      </c>
      <c r="H238" s="154">
        <v>1</v>
      </c>
      <c r="I238" s="154">
        <v>0</v>
      </c>
    </row>
    <row r="239" spans="1:9" ht="16" x14ac:dyDescent="0.2">
      <c r="A239" s="155">
        <v>236</v>
      </c>
      <c r="B239" s="156" t="s">
        <v>320</v>
      </c>
      <c r="C239" s="157">
        <v>410</v>
      </c>
      <c r="D239" s="156" t="s">
        <v>366</v>
      </c>
      <c r="E239" s="157">
        <v>4</v>
      </c>
      <c r="F239" s="156" t="s">
        <v>130</v>
      </c>
      <c r="G239" s="158">
        <v>29</v>
      </c>
      <c r="H239" s="154">
        <v>1</v>
      </c>
      <c r="I239" s="154">
        <v>0</v>
      </c>
    </row>
    <row r="240" spans="1:9" ht="16" x14ac:dyDescent="0.2">
      <c r="A240" s="155">
        <v>237</v>
      </c>
      <c r="B240" s="156" t="s">
        <v>320</v>
      </c>
      <c r="C240" s="157">
        <v>411</v>
      </c>
      <c r="D240" s="156" t="s">
        <v>367</v>
      </c>
      <c r="E240" s="157">
        <v>4</v>
      </c>
      <c r="F240" s="156" t="s">
        <v>130</v>
      </c>
      <c r="G240" s="158">
        <v>30.67</v>
      </c>
      <c r="H240" s="154">
        <v>1</v>
      </c>
      <c r="I240" s="154">
        <v>0</v>
      </c>
    </row>
    <row r="241" spans="1:9" ht="16" x14ac:dyDescent="0.2">
      <c r="A241" s="155">
        <v>238</v>
      </c>
      <c r="B241" s="156" t="s">
        <v>320</v>
      </c>
      <c r="C241" s="157">
        <v>412</v>
      </c>
      <c r="D241" s="156" t="s">
        <v>368</v>
      </c>
      <c r="E241" s="157">
        <v>4</v>
      </c>
      <c r="F241" s="156" t="s">
        <v>130</v>
      </c>
      <c r="G241" s="158">
        <v>28.44</v>
      </c>
      <c r="H241" s="154">
        <v>1</v>
      </c>
      <c r="I241" s="154">
        <v>0</v>
      </c>
    </row>
    <row r="242" spans="1:9" ht="16" x14ac:dyDescent="0.2">
      <c r="A242" s="155">
        <v>239</v>
      </c>
      <c r="B242" s="156" t="s">
        <v>320</v>
      </c>
      <c r="C242" s="157">
        <v>501</v>
      </c>
      <c r="D242" s="156" t="s">
        <v>369</v>
      </c>
      <c r="E242" s="157">
        <v>5</v>
      </c>
      <c r="F242" s="156" t="s">
        <v>130</v>
      </c>
      <c r="G242" s="158">
        <v>28.53</v>
      </c>
      <c r="H242" s="154">
        <v>1</v>
      </c>
      <c r="I242" s="154">
        <v>0</v>
      </c>
    </row>
    <row r="243" spans="1:9" ht="16" x14ac:dyDescent="0.2">
      <c r="A243" s="155">
        <v>240</v>
      </c>
      <c r="B243" s="156" t="s">
        <v>320</v>
      </c>
      <c r="C243" s="157">
        <v>502</v>
      </c>
      <c r="D243" s="156" t="s">
        <v>370</v>
      </c>
      <c r="E243" s="157">
        <v>5</v>
      </c>
      <c r="F243" s="156" t="s">
        <v>130</v>
      </c>
      <c r="G243" s="158">
        <v>30.67</v>
      </c>
      <c r="H243" s="154">
        <v>1</v>
      </c>
      <c r="I243" s="154">
        <v>0</v>
      </c>
    </row>
    <row r="244" spans="1:9" ht="16" x14ac:dyDescent="0.2">
      <c r="A244" s="155">
        <v>241</v>
      </c>
      <c r="B244" s="156" t="s">
        <v>320</v>
      </c>
      <c r="C244" s="157">
        <v>503</v>
      </c>
      <c r="D244" s="156" t="s">
        <v>371</v>
      </c>
      <c r="E244" s="157">
        <v>5</v>
      </c>
      <c r="F244" s="156" t="s">
        <v>130</v>
      </c>
      <c r="G244" s="158">
        <v>28.62</v>
      </c>
      <c r="H244" s="154">
        <v>1</v>
      </c>
      <c r="I244" s="154">
        <v>0</v>
      </c>
    </row>
    <row r="245" spans="1:9" ht="16" x14ac:dyDescent="0.2">
      <c r="A245" s="155">
        <v>242</v>
      </c>
      <c r="B245" s="156" t="s">
        <v>320</v>
      </c>
      <c r="C245" s="157">
        <v>504</v>
      </c>
      <c r="D245" s="156" t="s">
        <v>372</v>
      </c>
      <c r="E245" s="157">
        <v>5</v>
      </c>
      <c r="F245" s="156" t="s">
        <v>130</v>
      </c>
      <c r="G245" s="158">
        <v>30.67</v>
      </c>
      <c r="H245" s="154">
        <v>1</v>
      </c>
      <c r="I245" s="154">
        <v>0</v>
      </c>
    </row>
    <row r="246" spans="1:9" ht="16" x14ac:dyDescent="0.2">
      <c r="A246" s="155">
        <v>243</v>
      </c>
      <c r="B246" s="156" t="s">
        <v>320</v>
      </c>
      <c r="C246" s="157">
        <v>505</v>
      </c>
      <c r="D246" s="156" t="s">
        <v>373</v>
      </c>
      <c r="E246" s="157">
        <v>5</v>
      </c>
      <c r="F246" s="156" t="s">
        <v>130</v>
      </c>
      <c r="G246" s="158">
        <v>28.62</v>
      </c>
      <c r="H246" s="154">
        <v>1</v>
      </c>
      <c r="I246" s="154">
        <v>0</v>
      </c>
    </row>
    <row r="247" spans="1:9" ht="16" x14ac:dyDescent="0.2">
      <c r="A247" s="155">
        <v>244</v>
      </c>
      <c r="B247" s="156" t="s">
        <v>320</v>
      </c>
      <c r="C247" s="157">
        <v>506</v>
      </c>
      <c r="D247" s="156" t="s">
        <v>374</v>
      </c>
      <c r="E247" s="157">
        <v>5</v>
      </c>
      <c r="F247" s="156" t="s">
        <v>130</v>
      </c>
      <c r="G247" s="158">
        <v>28.44</v>
      </c>
      <c r="H247" s="154">
        <v>1</v>
      </c>
      <c r="I247" s="154">
        <v>0</v>
      </c>
    </row>
    <row r="248" spans="1:9" ht="16" x14ac:dyDescent="0.2">
      <c r="A248" s="155">
        <v>245</v>
      </c>
      <c r="B248" s="156" t="s">
        <v>320</v>
      </c>
      <c r="C248" s="157">
        <v>507</v>
      </c>
      <c r="D248" s="156" t="s">
        <v>375</v>
      </c>
      <c r="E248" s="157">
        <v>5</v>
      </c>
      <c r="F248" s="156" t="s">
        <v>130</v>
      </c>
      <c r="G248" s="158">
        <v>28.53</v>
      </c>
      <c r="H248" s="154">
        <v>1</v>
      </c>
      <c r="I248" s="154">
        <v>0</v>
      </c>
    </row>
    <row r="249" spans="1:9" ht="16" x14ac:dyDescent="0.2">
      <c r="A249" s="155">
        <v>246</v>
      </c>
      <c r="B249" s="156" t="s">
        <v>320</v>
      </c>
      <c r="C249" s="157">
        <v>508</v>
      </c>
      <c r="D249" s="156" t="s">
        <v>376</v>
      </c>
      <c r="E249" s="157">
        <v>5</v>
      </c>
      <c r="F249" s="156" t="s">
        <v>130</v>
      </c>
      <c r="G249" s="158">
        <v>29.28</v>
      </c>
      <c r="H249" s="154">
        <v>1</v>
      </c>
      <c r="I249" s="154">
        <v>0</v>
      </c>
    </row>
    <row r="250" spans="1:9" ht="16" x14ac:dyDescent="0.2">
      <c r="A250" s="155">
        <v>247</v>
      </c>
      <c r="B250" s="156" t="s">
        <v>320</v>
      </c>
      <c r="C250" s="157">
        <v>509</v>
      </c>
      <c r="D250" s="156" t="s">
        <v>377</v>
      </c>
      <c r="E250" s="157">
        <v>5</v>
      </c>
      <c r="F250" s="156" t="s">
        <v>130</v>
      </c>
      <c r="G250" s="158">
        <v>30.58</v>
      </c>
      <c r="H250" s="154">
        <v>0</v>
      </c>
      <c r="I250" s="154">
        <v>1</v>
      </c>
    </row>
    <row r="251" spans="1:9" ht="16" x14ac:dyDescent="0.2">
      <c r="A251" s="155">
        <v>248</v>
      </c>
      <c r="B251" s="156" t="s">
        <v>320</v>
      </c>
      <c r="C251" s="157">
        <v>510</v>
      </c>
      <c r="D251" s="156" t="s">
        <v>378</v>
      </c>
      <c r="E251" s="157">
        <v>5</v>
      </c>
      <c r="F251" s="156" t="s">
        <v>130</v>
      </c>
      <c r="G251" s="158">
        <v>29</v>
      </c>
      <c r="H251" s="154">
        <v>1</v>
      </c>
      <c r="I251" s="154">
        <v>0</v>
      </c>
    </row>
    <row r="252" spans="1:9" ht="16" x14ac:dyDescent="0.2">
      <c r="A252" s="155">
        <v>249</v>
      </c>
      <c r="B252" s="156" t="s">
        <v>320</v>
      </c>
      <c r="C252" s="157">
        <v>511</v>
      </c>
      <c r="D252" s="156" t="s">
        <v>379</v>
      </c>
      <c r="E252" s="157">
        <v>5</v>
      </c>
      <c r="F252" s="156" t="s">
        <v>130</v>
      </c>
      <c r="G252" s="158">
        <v>30.58</v>
      </c>
      <c r="H252" s="154">
        <v>1</v>
      </c>
      <c r="I252" s="154">
        <v>0</v>
      </c>
    </row>
    <row r="253" spans="1:9" ht="16" x14ac:dyDescent="0.2">
      <c r="A253" s="155">
        <v>250</v>
      </c>
      <c r="B253" s="156" t="s">
        <v>320</v>
      </c>
      <c r="C253" s="157">
        <v>512</v>
      </c>
      <c r="D253" s="156" t="s">
        <v>380</v>
      </c>
      <c r="E253" s="157">
        <v>5</v>
      </c>
      <c r="F253" s="156" t="s">
        <v>130</v>
      </c>
      <c r="G253" s="158">
        <v>28.44</v>
      </c>
      <c r="H253" s="154">
        <v>1</v>
      </c>
      <c r="I253" s="154">
        <v>0</v>
      </c>
    </row>
    <row r="254" spans="1:9" ht="16" x14ac:dyDescent="0.2">
      <c r="A254" s="155">
        <v>251</v>
      </c>
      <c r="B254" s="156" t="s">
        <v>320</v>
      </c>
      <c r="C254" s="157">
        <v>601</v>
      </c>
      <c r="D254" s="156" t="s">
        <v>381</v>
      </c>
      <c r="E254" s="157">
        <v>6</v>
      </c>
      <c r="F254" s="156" t="s">
        <v>130</v>
      </c>
      <c r="G254" s="158">
        <v>28.53</v>
      </c>
      <c r="H254" s="154">
        <v>1</v>
      </c>
      <c r="I254" s="154">
        <v>0</v>
      </c>
    </row>
    <row r="255" spans="1:9" ht="16" x14ac:dyDescent="0.2">
      <c r="A255" s="155">
        <v>252</v>
      </c>
      <c r="B255" s="156" t="s">
        <v>320</v>
      </c>
      <c r="C255" s="157">
        <v>602</v>
      </c>
      <c r="D255" s="156" t="s">
        <v>382</v>
      </c>
      <c r="E255" s="157">
        <v>6</v>
      </c>
      <c r="F255" s="156" t="s">
        <v>130</v>
      </c>
      <c r="G255" s="158">
        <v>30.67</v>
      </c>
      <c r="H255" s="154">
        <v>1</v>
      </c>
      <c r="I255" s="154">
        <v>0</v>
      </c>
    </row>
    <row r="256" spans="1:9" ht="16" x14ac:dyDescent="0.2">
      <c r="A256" s="155">
        <v>253</v>
      </c>
      <c r="B256" s="156" t="s">
        <v>320</v>
      </c>
      <c r="C256" s="157">
        <v>603</v>
      </c>
      <c r="D256" s="156" t="s">
        <v>383</v>
      </c>
      <c r="E256" s="157">
        <v>6</v>
      </c>
      <c r="F256" s="156" t="s">
        <v>130</v>
      </c>
      <c r="G256" s="158">
        <v>28.53</v>
      </c>
      <c r="H256" s="154">
        <v>1</v>
      </c>
      <c r="I256" s="154">
        <v>0</v>
      </c>
    </row>
    <row r="257" spans="1:9" ht="16" x14ac:dyDescent="0.2">
      <c r="A257" s="155">
        <v>254</v>
      </c>
      <c r="B257" s="156" t="s">
        <v>320</v>
      </c>
      <c r="C257" s="157">
        <v>604</v>
      </c>
      <c r="D257" s="156" t="s">
        <v>384</v>
      </c>
      <c r="E257" s="157">
        <v>6</v>
      </c>
      <c r="F257" s="156" t="s">
        <v>130</v>
      </c>
      <c r="G257" s="158">
        <v>30.67</v>
      </c>
      <c r="H257" s="154">
        <v>1</v>
      </c>
      <c r="I257" s="154">
        <v>0</v>
      </c>
    </row>
    <row r="258" spans="1:9" ht="16" x14ac:dyDescent="0.2">
      <c r="A258" s="155">
        <v>255</v>
      </c>
      <c r="B258" s="156" t="s">
        <v>320</v>
      </c>
      <c r="C258" s="157">
        <v>605</v>
      </c>
      <c r="D258" s="156" t="s">
        <v>385</v>
      </c>
      <c r="E258" s="157">
        <v>6</v>
      </c>
      <c r="F258" s="156" t="s">
        <v>130</v>
      </c>
      <c r="G258" s="158">
        <v>28.62</v>
      </c>
      <c r="H258" s="154">
        <v>1</v>
      </c>
      <c r="I258" s="154">
        <v>0</v>
      </c>
    </row>
    <row r="259" spans="1:9" ht="16" x14ac:dyDescent="0.2">
      <c r="A259" s="155">
        <v>256</v>
      </c>
      <c r="B259" s="156" t="s">
        <v>320</v>
      </c>
      <c r="C259" s="157">
        <v>606</v>
      </c>
      <c r="D259" s="156" t="s">
        <v>386</v>
      </c>
      <c r="E259" s="157">
        <v>6</v>
      </c>
      <c r="F259" s="156" t="s">
        <v>130</v>
      </c>
      <c r="G259" s="158">
        <v>28.44</v>
      </c>
      <c r="H259" s="154">
        <v>1</v>
      </c>
      <c r="I259" s="154">
        <v>0</v>
      </c>
    </row>
    <row r="260" spans="1:9" ht="16" x14ac:dyDescent="0.2">
      <c r="A260" s="155">
        <v>257</v>
      </c>
      <c r="B260" s="156" t="s">
        <v>320</v>
      </c>
      <c r="C260" s="157">
        <v>607</v>
      </c>
      <c r="D260" s="156" t="s">
        <v>387</v>
      </c>
      <c r="E260" s="157">
        <v>6</v>
      </c>
      <c r="F260" s="156" t="s">
        <v>130</v>
      </c>
      <c r="G260" s="158">
        <v>28.53</v>
      </c>
      <c r="H260" s="154">
        <v>1</v>
      </c>
      <c r="I260" s="154">
        <v>0</v>
      </c>
    </row>
    <row r="261" spans="1:9" ht="16" x14ac:dyDescent="0.2">
      <c r="A261" s="155">
        <v>258</v>
      </c>
      <c r="B261" s="156" t="s">
        <v>320</v>
      </c>
      <c r="C261" s="157">
        <v>608</v>
      </c>
      <c r="D261" s="156" t="s">
        <v>388</v>
      </c>
      <c r="E261" s="157">
        <v>6</v>
      </c>
      <c r="F261" s="156" t="s">
        <v>130</v>
      </c>
      <c r="G261" s="158">
        <v>29.18</v>
      </c>
      <c r="H261" s="154">
        <v>1</v>
      </c>
      <c r="I261" s="154">
        <v>0</v>
      </c>
    </row>
    <row r="262" spans="1:9" ht="16" x14ac:dyDescent="0.2">
      <c r="A262" s="155">
        <v>259</v>
      </c>
      <c r="B262" s="156" t="s">
        <v>320</v>
      </c>
      <c r="C262" s="157">
        <v>609</v>
      </c>
      <c r="D262" s="156" t="s">
        <v>389</v>
      </c>
      <c r="E262" s="157">
        <v>6</v>
      </c>
      <c r="F262" s="156" t="s">
        <v>130</v>
      </c>
      <c r="G262" s="158">
        <v>30.67</v>
      </c>
      <c r="H262" s="154">
        <v>1</v>
      </c>
      <c r="I262" s="154">
        <v>0</v>
      </c>
    </row>
    <row r="263" spans="1:9" ht="16" x14ac:dyDescent="0.2">
      <c r="A263" s="155">
        <v>260</v>
      </c>
      <c r="B263" s="156" t="s">
        <v>320</v>
      </c>
      <c r="C263" s="157">
        <v>610</v>
      </c>
      <c r="D263" s="156" t="s">
        <v>390</v>
      </c>
      <c r="E263" s="157">
        <v>6</v>
      </c>
      <c r="F263" s="156" t="s">
        <v>130</v>
      </c>
      <c r="G263" s="158">
        <v>29</v>
      </c>
      <c r="H263" s="154">
        <v>1</v>
      </c>
      <c r="I263" s="154">
        <v>0</v>
      </c>
    </row>
    <row r="264" spans="1:9" ht="16" x14ac:dyDescent="0.2">
      <c r="A264" s="155">
        <v>261</v>
      </c>
      <c r="B264" s="156" t="s">
        <v>320</v>
      </c>
      <c r="C264" s="157">
        <v>611</v>
      </c>
      <c r="D264" s="156" t="s">
        <v>391</v>
      </c>
      <c r="E264" s="157">
        <v>6</v>
      </c>
      <c r="F264" s="156" t="s">
        <v>130</v>
      </c>
      <c r="G264" s="158">
        <v>30.58</v>
      </c>
      <c r="H264" s="154">
        <v>1</v>
      </c>
      <c r="I264" s="154">
        <v>0</v>
      </c>
    </row>
    <row r="265" spans="1:9" ht="16" x14ac:dyDescent="0.2">
      <c r="A265" s="155">
        <v>262</v>
      </c>
      <c r="B265" s="156" t="s">
        <v>320</v>
      </c>
      <c r="C265" s="157">
        <v>612</v>
      </c>
      <c r="D265" s="156" t="s">
        <v>392</v>
      </c>
      <c r="E265" s="157">
        <v>6</v>
      </c>
      <c r="F265" s="156" t="s">
        <v>130</v>
      </c>
      <c r="G265" s="158">
        <v>28.44</v>
      </c>
      <c r="H265" s="154">
        <v>1</v>
      </c>
      <c r="I265" s="154">
        <v>0</v>
      </c>
    </row>
    <row r="266" spans="1:9" ht="16" x14ac:dyDescent="0.2">
      <c r="A266" s="155">
        <v>263</v>
      </c>
      <c r="B266" s="156" t="s">
        <v>320</v>
      </c>
      <c r="C266" s="157">
        <v>701</v>
      </c>
      <c r="D266" s="156" t="s">
        <v>393</v>
      </c>
      <c r="E266" s="157">
        <v>7</v>
      </c>
      <c r="F266" s="156" t="s">
        <v>130</v>
      </c>
      <c r="G266" s="158">
        <v>28.44</v>
      </c>
      <c r="H266" s="154">
        <v>1</v>
      </c>
      <c r="I266" s="154">
        <v>0</v>
      </c>
    </row>
    <row r="267" spans="1:9" ht="16" x14ac:dyDescent="0.2">
      <c r="A267" s="155">
        <v>264</v>
      </c>
      <c r="B267" s="156" t="s">
        <v>320</v>
      </c>
      <c r="C267" s="157">
        <v>702</v>
      </c>
      <c r="D267" s="156" t="s">
        <v>394</v>
      </c>
      <c r="E267" s="157">
        <v>7</v>
      </c>
      <c r="F267" s="156" t="s">
        <v>130</v>
      </c>
      <c r="G267" s="158">
        <v>30.67</v>
      </c>
      <c r="H267" s="154">
        <v>1</v>
      </c>
      <c r="I267" s="154">
        <v>0</v>
      </c>
    </row>
    <row r="268" spans="1:9" ht="16" x14ac:dyDescent="0.2">
      <c r="A268" s="155">
        <v>265</v>
      </c>
      <c r="B268" s="156" t="s">
        <v>320</v>
      </c>
      <c r="C268" s="157">
        <v>703</v>
      </c>
      <c r="D268" s="156" t="s">
        <v>395</v>
      </c>
      <c r="E268" s="157">
        <v>7</v>
      </c>
      <c r="F268" s="156" t="s">
        <v>130</v>
      </c>
      <c r="G268" s="158">
        <v>28.53</v>
      </c>
      <c r="H268" s="154">
        <v>1</v>
      </c>
      <c r="I268" s="154">
        <v>0</v>
      </c>
    </row>
    <row r="269" spans="1:9" ht="16" x14ac:dyDescent="0.2">
      <c r="A269" s="155">
        <v>266</v>
      </c>
      <c r="B269" s="156" t="s">
        <v>320</v>
      </c>
      <c r="C269" s="157">
        <v>704</v>
      </c>
      <c r="D269" s="156" t="s">
        <v>396</v>
      </c>
      <c r="E269" s="157">
        <v>7</v>
      </c>
      <c r="F269" s="156" t="s">
        <v>130</v>
      </c>
      <c r="G269" s="158">
        <v>30.67</v>
      </c>
      <c r="H269" s="154">
        <v>1</v>
      </c>
      <c r="I269" s="154">
        <v>0</v>
      </c>
    </row>
    <row r="270" spans="1:9" ht="16" x14ac:dyDescent="0.2">
      <c r="A270" s="155">
        <v>267</v>
      </c>
      <c r="B270" s="156" t="s">
        <v>320</v>
      </c>
      <c r="C270" s="157">
        <v>705</v>
      </c>
      <c r="D270" s="156" t="s">
        <v>397</v>
      </c>
      <c r="E270" s="157">
        <v>7</v>
      </c>
      <c r="F270" s="156" t="s">
        <v>130</v>
      </c>
      <c r="G270" s="158">
        <v>28.62</v>
      </c>
      <c r="H270" s="154">
        <v>1</v>
      </c>
      <c r="I270" s="154">
        <v>0</v>
      </c>
    </row>
    <row r="271" spans="1:9" ht="16" x14ac:dyDescent="0.2">
      <c r="A271" s="155">
        <v>268</v>
      </c>
      <c r="B271" s="156" t="s">
        <v>320</v>
      </c>
      <c r="C271" s="157">
        <v>706</v>
      </c>
      <c r="D271" s="156" t="s">
        <v>398</v>
      </c>
      <c r="E271" s="157">
        <v>7</v>
      </c>
      <c r="F271" s="156" t="s">
        <v>130</v>
      </c>
      <c r="G271" s="158">
        <v>28.44</v>
      </c>
      <c r="H271" s="154">
        <v>1</v>
      </c>
      <c r="I271" s="154">
        <v>0</v>
      </c>
    </row>
    <row r="272" spans="1:9" ht="16" x14ac:dyDescent="0.2">
      <c r="A272" s="155">
        <v>269</v>
      </c>
      <c r="B272" s="156" t="s">
        <v>320</v>
      </c>
      <c r="C272" s="157">
        <v>707</v>
      </c>
      <c r="D272" s="156" t="s">
        <v>399</v>
      </c>
      <c r="E272" s="157">
        <v>7</v>
      </c>
      <c r="F272" s="156" t="s">
        <v>130</v>
      </c>
      <c r="G272" s="158">
        <v>28.53</v>
      </c>
      <c r="H272" s="154">
        <v>1</v>
      </c>
      <c r="I272" s="154">
        <v>0</v>
      </c>
    </row>
    <row r="273" spans="1:9" ht="16" x14ac:dyDescent="0.2">
      <c r="A273" s="155">
        <v>270</v>
      </c>
      <c r="B273" s="156" t="s">
        <v>320</v>
      </c>
      <c r="C273" s="157">
        <v>708</v>
      </c>
      <c r="D273" s="156" t="s">
        <v>400</v>
      </c>
      <c r="E273" s="157">
        <v>7</v>
      </c>
      <c r="F273" s="156" t="s">
        <v>130</v>
      </c>
      <c r="G273" s="158">
        <v>29.18</v>
      </c>
      <c r="H273" s="154">
        <v>1</v>
      </c>
      <c r="I273" s="154">
        <v>0</v>
      </c>
    </row>
    <row r="274" spans="1:9" ht="16" x14ac:dyDescent="0.2">
      <c r="A274" s="155">
        <v>271</v>
      </c>
      <c r="B274" s="156" t="s">
        <v>320</v>
      </c>
      <c r="C274" s="157">
        <v>709</v>
      </c>
      <c r="D274" s="156" t="s">
        <v>401</v>
      </c>
      <c r="E274" s="157">
        <v>7</v>
      </c>
      <c r="F274" s="156" t="s">
        <v>130</v>
      </c>
      <c r="G274" s="158">
        <v>30.58</v>
      </c>
      <c r="H274" s="154">
        <v>1</v>
      </c>
      <c r="I274" s="154">
        <v>0</v>
      </c>
    </row>
    <row r="275" spans="1:9" ht="16" x14ac:dyDescent="0.2">
      <c r="A275" s="155">
        <v>272</v>
      </c>
      <c r="B275" s="156" t="s">
        <v>320</v>
      </c>
      <c r="C275" s="157">
        <v>710</v>
      </c>
      <c r="D275" s="156" t="s">
        <v>402</v>
      </c>
      <c r="E275" s="157">
        <v>7</v>
      </c>
      <c r="F275" s="156" t="s">
        <v>130</v>
      </c>
      <c r="G275" s="158">
        <v>29</v>
      </c>
      <c r="H275" s="154">
        <v>1</v>
      </c>
      <c r="I275" s="154">
        <v>0</v>
      </c>
    </row>
    <row r="276" spans="1:9" ht="16" x14ac:dyDescent="0.2">
      <c r="A276" s="155">
        <v>273</v>
      </c>
      <c r="B276" s="156" t="s">
        <v>320</v>
      </c>
      <c r="C276" s="157">
        <v>711</v>
      </c>
      <c r="D276" s="156" t="s">
        <v>403</v>
      </c>
      <c r="E276" s="157">
        <v>7</v>
      </c>
      <c r="F276" s="156" t="s">
        <v>130</v>
      </c>
      <c r="G276" s="158">
        <v>30.58</v>
      </c>
      <c r="H276" s="154">
        <v>1</v>
      </c>
      <c r="I276" s="154">
        <v>0</v>
      </c>
    </row>
    <row r="277" spans="1:9" ht="16" x14ac:dyDescent="0.2">
      <c r="A277" s="155">
        <v>274</v>
      </c>
      <c r="B277" s="156" t="s">
        <v>320</v>
      </c>
      <c r="C277" s="157">
        <v>712</v>
      </c>
      <c r="D277" s="156" t="s">
        <v>404</v>
      </c>
      <c r="E277" s="157">
        <v>7</v>
      </c>
      <c r="F277" s="156" t="s">
        <v>130</v>
      </c>
      <c r="G277" s="158">
        <v>28.44</v>
      </c>
      <c r="H277" s="154">
        <v>1</v>
      </c>
      <c r="I277" s="154">
        <v>0</v>
      </c>
    </row>
    <row r="278" spans="1:9" ht="16" x14ac:dyDescent="0.2">
      <c r="A278" s="155">
        <v>275</v>
      </c>
      <c r="B278" s="156" t="s">
        <v>320</v>
      </c>
      <c r="C278" s="157">
        <v>801</v>
      </c>
      <c r="D278" s="156" t="s">
        <v>405</v>
      </c>
      <c r="E278" s="157">
        <v>8</v>
      </c>
      <c r="F278" s="156" t="s">
        <v>130</v>
      </c>
      <c r="G278" s="158">
        <v>28.44</v>
      </c>
      <c r="H278" s="154">
        <v>1</v>
      </c>
      <c r="I278" s="154">
        <v>0</v>
      </c>
    </row>
    <row r="279" spans="1:9" ht="16" x14ac:dyDescent="0.2">
      <c r="A279" s="155">
        <v>276</v>
      </c>
      <c r="B279" s="156" t="s">
        <v>320</v>
      </c>
      <c r="C279" s="157">
        <v>802</v>
      </c>
      <c r="D279" s="156" t="s">
        <v>406</v>
      </c>
      <c r="E279" s="157">
        <v>8</v>
      </c>
      <c r="F279" s="156" t="s">
        <v>130</v>
      </c>
      <c r="G279" s="158">
        <v>30.67</v>
      </c>
      <c r="H279" s="154">
        <v>1</v>
      </c>
      <c r="I279" s="154">
        <v>0</v>
      </c>
    </row>
    <row r="280" spans="1:9" ht="16" x14ac:dyDescent="0.2">
      <c r="A280" s="155">
        <v>277</v>
      </c>
      <c r="B280" s="156" t="s">
        <v>320</v>
      </c>
      <c r="C280" s="157">
        <v>803</v>
      </c>
      <c r="D280" s="156" t="s">
        <v>407</v>
      </c>
      <c r="E280" s="157">
        <v>8</v>
      </c>
      <c r="F280" s="156" t="s">
        <v>130</v>
      </c>
      <c r="G280" s="158">
        <v>28.53</v>
      </c>
      <c r="H280" s="154">
        <v>1</v>
      </c>
      <c r="I280" s="154">
        <v>0</v>
      </c>
    </row>
    <row r="281" spans="1:9" ht="16" x14ac:dyDescent="0.2">
      <c r="A281" s="155">
        <v>278</v>
      </c>
      <c r="B281" s="156" t="s">
        <v>320</v>
      </c>
      <c r="C281" s="157">
        <v>804</v>
      </c>
      <c r="D281" s="156" t="s">
        <v>408</v>
      </c>
      <c r="E281" s="157">
        <v>8</v>
      </c>
      <c r="F281" s="156" t="s">
        <v>130</v>
      </c>
      <c r="G281" s="158">
        <v>30.67</v>
      </c>
      <c r="H281" s="154">
        <v>1</v>
      </c>
      <c r="I281" s="154">
        <v>0</v>
      </c>
    </row>
    <row r="282" spans="1:9" ht="16" x14ac:dyDescent="0.2">
      <c r="A282" s="155">
        <v>279</v>
      </c>
      <c r="B282" s="156" t="s">
        <v>320</v>
      </c>
      <c r="C282" s="157">
        <v>805</v>
      </c>
      <c r="D282" s="156" t="s">
        <v>409</v>
      </c>
      <c r="E282" s="157">
        <v>8</v>
      </c>
      <c r="F282" s="156" t="s">
        <v>130</v>
      </c>
      <c r="G282" s="158">
        <v>28.16</v>
      </c>
      <c r="H282" s="154">
        <v>1</v>
      </c>
      <c r="I282" s="154">
        <v>0</v>
      </c>
    </row>
    <row r="283" spans="1:9" ht="16" x14ac:dyDescent="0.2">
      <c r="A283" s="155">
        <v>280</v>
      </c>
      <c r="B283" s="156" t="s">
        <v>320</v>
      </c>
      <c r="C283" s="157">
        <v>806</v>
      </c>
      <c r="D283" s="156" t="s">
        <v>410</v>
      </c>
      <c r="E283" s="157">
        <v>8</v>
      </c>
      <c r="F283" s="156" t="s">
        <v>130</v>
      </c>
      <c r="G283" s="158">
        <v>28.44</v>
      </c>
      <c r="H283" s="154">
        <v>1</v>
      </c>
      <c r="I283" s="154">
        <v>0</v>
      </c>
    </row>
    <row r="284" spans="1:9" ht="16" x14ac:dyDescent="0.2">
      <c r="A284" s="155">
        <v>281</v>
      </c>
      <c r="B284" s="156" t="s">
        <v>320</v>
      </c>
      <c r="C284" s="157">
        <v>807</v>
      </c>
      <c r="D284" s="156" t="s">
        <v>411</v>
      </c>
      <c r="E284" s="157">
        <v>8</v>
      </c>
      <c r="F284" s="156" t="s">
        <v>130</v>
      </c>
      <c r="G284" s="158">
        <v>28.53</v>
      </c>
      <c r="H284" s="154">
        <v>1</v>
      </c>
      <c r="I284" s="154">
        <v>0</v>
      </c>
    </row>
    <row r="285" spans="1:9" ht="16" x14ac:dyDescent="0.2">
      <c r="A285" s="155">
        <v>282</v>
      </c>
      <c r="B285" s="156" t="s">
        <v>320</v>
      </c>
      <c r="C285" s="157">
        <v>808</v>
      </c>
      <c r="D285" s="156" t="s">
        <v>412</v>
      </c>
      <c r="E285" s="157">
        <v>8</v>
      </c>
      <c r="F285" s="156" t="s">
        <v>130</v>
      </c>
      <c r="G285" s="158">
        <v>29.18</v>
      </c>
      <c r="H285" s="154">
        <v>1</v>
      </c>
      <c r="I285" s="154">
        <v>0</v>
      </c>
    </row>
    <row r="286" spans="1:9" ht="16" x14ac:dyDescent="0.2">
      <c r="A286" s="155">
        <v>283</v>
      </c>
      <c r="B286" s="156" t="s">
        <v>320</v>
      </c>
      <c r="C286" s="157">
        <v>809</v>
      </c>
      <c r="D286" s="156" t="s">
        <v>413</v>
      </c>
      <c r="E286" s="157">
        <v>8</v>
      </c>
      <c r="F286" s="156" t="s">
        <v>130</v>
      </c>
      <c r="G286" s="158">
        <v>30.67</v>
      </c>
      <c r="H286" s="154">
        <v>1</v>
      </c>
      <c r="I286" s="154">
        <v>0</v>
      </c>
    </row>
    <row r="287" spans="1:9" ht="16" x14ac:dyDescent="0.2">
      <c r="A287" s="155">
        <v>284</v>
      </c>
      <c r="B287" s="156" t="s">
        <v>320</v>
      </c>
      <c r="C287" s="157">
        <v>810</v>
      </c>
      <c r="D287" s="156" t="s">
        <v>414</v>
      </c>
      <c r="E287" s="157">
        <v>8</v>
      </c>
      <c r="F287" s="156" t="s">
        <v>130</v>
      </c>
      <c r="G287" s="158">
        <v>29</v>
      </c>
      <c r="H287" s="154">
        <v>1</v>
      </c>
      <c r="I287" s="154">
        <v>0</v>
      </c>
    </row>
    <row r="288" spans="1:9" ht="16" x14ac:dyDescent="0.2">
      <c r="A288" s="155">
        <v>285</v>
      </c>
      <c r="B288" s="156" t="s">
        <v>320</v>
      </c>
      <c r="C288" s="157">
        <v>811</v>
      </c>
      <c r="D288" s="156" t="s">
        <v>415</v>
      </c>
      <c r="E288" s="157">
        <v>8</v>
      </c>
      <c r="F288" s="156" t="s">
        <v>130</v>
      </c>
      <c r="G288" s="158">
        <v>30.58</v>
      </c>
      <c r="H288" s="154">
        <v>1</v>
      </c>
      <c r="I288" s="154">
        <v>0</v>
      </c>
    </row>
    <row r="289" spans="1:9" ht="16" x14ac:dyDescent="0.2">
      <c r="A289" s="155">
        <v>286</v>
      </c>
      <c r="B289" s="156" t="s">
        <v>320</v>
      </c>
      <c r="C289" s="157">
        <v>812</v>
      </c>
      <c r="D289" s="156" t="s">
        <v>416</v>
      </c>
      <c r="E289" s="157">
        <v>8</v>
      </c>
      <c r="F289" s="156" t="s">
        <v>130</v>
      </c>
      <c r="G289" s="158">
        <v>28.44</v>
      </c>
      <c r="H289" s="154">
        <v>1</v>
      </c>
      <c r="I289" s="154">
        <v>0</v>
      </c>
    </row>
    <row r="290" spans="1:9" ht="16" x14ac:dyDescent="0.2">
      <c r="A290" s="155">
        <v>287</v>
      </c>
      <c r="B290" s="156" t="s">
        <v>320</v>
      </c>
      <c r="C290" s="157">
        <v>901</v>
      </c>
      <c r="D290" s="156" t="s">
        <v>417</v>
      </c>
      <c r="E290" s="157">
        <v>9</v>
      </c>
      <c r="F290" s="156" t="s">
        <v>130</v>
      </c>
      <c r="G290" s="158">
        <v>30.67</v>
      </c>
      <c r="H290" s="154">
        <v>1</v>
      </c>
      <c r="I290" s="154">
        <v>0</v>
      </c>
    </row>
    <row r="291" spans="1:9" ht="16" x14ac:dyDescent="0.2">
      <c r="A291" s="155">
        <v>288</v>
      </c>
      <c r="B291" s="156" t="s">
        <v>320</v>
      </c>
      <c r="C291" s="157">
        <v>902</v>
      </c>
      <c r="D291" s="156" t="s">
        <v>418</v>
      </c>
      <c r="E291" s="157">
        <v>9</v>
      </c>
      <c r="F291" s="156" t="s">
        <v>130</v>
      </c>
      <c r="G291" s="158">
        <v>30.67</v>
      </c>
      <c r="H291" s="154">
        <v>1</v>
      </c>
      <c r="I291" s="154">
        <v>0</v>
      </c>
    </row>
    <row r="292" spans="1:9" ht="16" x14ac:dyDescent="0.2">
      <c r="A292" s="155">
        <v>289</v>
      </c>
      <c r="B292" s="156" t="s">
        <v>320</v>
      </c>
      <c r="C292" s="157">
        <v>903</v>
      </c>
      <c r="D292" s="156" t="s">
        <v>419</v>
      </c>
      <c r="E292" s="157">
        <v>9</v>
      </c>
      <c r="F292" s="156" t="s">
        <v>130</v>
      </c>
      <c r="G292" s="158">
        <v>28.53</v>
      </c>
      <c r="H292" s="154">
        <v>1</v>
      </c>
      <c r="I292" s="154">
        <v>0</v>
      </c>
    </row>
    <row r="293" spans="1:9" ht="16" x14ac:dyDescent="0.2">
      <c r="A293" s="155">
        <v>290</v>
      </c>
      <c r="B293" s="156" t="s">
        <v>320</v>
      </c>
      <c r="C293" s="157">
        <v>904</v>
      </c>
      <c r="D293" s="156" t="s">
        <v>420</v>
      </c>
      <c r="E293" s="157">
        <v>9</v>
      </c>
      <c r="F293" s="156" t="s">
        <v>130</v>
      </c>
      <c r="G293" s="158">
        <v>30.67</v>
      </c>
      <c r="H293" s="154">
        <v>1</v>
      </c>
      <c r="I293" s="154">
        <v>0</v>
      </c>
    </row>
    <row r="294" spans="1:9" ht="16" x14ac:dyDescent="0.2">
      <c r="A294" s="155">
        <v>291</v>
      </c>
      <c r="B294" s="156" t="s">
        <v>320</v>
      </c>
      <c r="C294" s="157">
        <v>905</v>
      </c>
      <c r="D294" s="156" t="s">
        <v>421</v>
      </c>
      <c r="E294" s="157">
        <v>9</v>
      </c>
      <c r="F294" s="156" t="s">
        <v>130</v>
      </c>
      <c r="G294" s="158">
        <v>28.62</v>
      </c>
      <c r="H294" s="154">
        <v>1</v>
      </c>
      <c r="I294" s="154">
        <v>0</v>
      </c>
    </row>
    <row r="295" spans="1:9" ht="16" x14ac:dyDescent="0.2">
      <c r="A295" s="155">
        <v>292</v>
      </c>
      <c r="B295" s="156" t="s">
        <v>320</v>
      </c>
      <c r="C295" s="157">
        <v>906</v>
      </c>
      <c r="D295" s="156" t="s">
        <v>422</v>
      </c>
      <c r="E295" s="157">
        <v>9</v>
      </c>
      <c r="F295" s="156" t="s">
        <v>130</v>
      </c>
      <c r="G295" s="158">
        <v>28.44</v>
      </c>
      <c r="H295" s="154">
        <v>1</v>
      </c>
      <c r="I295" s="154">
        <v>0</v>
      </c>
    </row>
    <row r="296" spans="1:9" ht="16" x14ac:dyDescent="0.2">
      <c r="A296" s="155">
        <v>293</v>
      </c>
      <c r="B296" s="156" t="s">
        <v>320</v>
      </c>
      <c r="C296" s="157">
        <v>907</v>
      </c>
      <c r="D296" s="156" t="s">
        <v>423</v>
      </c>
      <c r="E296" s="157">
        <v>9</v>
      </c>
      <c r="F296" s="156" t="s">
        <v>130</v>
      </c>
      <c r="G296" s="158">
        <v>28.53</v>
      </c>
      <c r="H296" s="154">
        <v>1</v>
      </c>
      <c r="I296" s="154">
        <v>0</v>
      </c>
    </row>
    <row r="297" spans="1:9" ht="16" x14ac:dyDescent="0.2">
      <c r="A297" s="155">
        <v>294</v>
      </c>
      <c r="B297" s="156" t="s">
        <v>320</v>
      </c>
      <c r="C297" s="157">
        <v>908</v>
      </c>
      <c r="D297" s="156" t="s">
        <v>424</v>
      </c>
      <c r="E297" s="157">
        <v>9</v>
      </c>
      <c r="F297" s="156" t="s">
        <v>130</v>
      </c>
      <c r="G297" s="158">
        <v>29.18</v>
      </c>
      <c r="H297" s="154">
        <v>1</v>
      </c>
      <c r="I297" s="154">
        <v>0</v>
      </c>
    </row>
    <row r="298" spans="1:9" ht="16" x14ac:dyDescent="0.2">
      <c r="A298" s="155">
        <v>295</v>
      </c>
      <c r="B298" s="156" t="s">
        <v>320</v>
      </c>
      <c r="C298" s="157">
        <v>909</v>
      </c>
      <c r="D298" s="156" t="s">
        <v>425</v>
      </c>
      <c r="E298" s="157">
        <v>9</v>
      </c>
      <c r="F298" s="156" t="s">
        <v>130</v>
      </c>
      <c r="G298" s="158">
        <v>30.67</v>
      </c>
      <c r="H298" s="154">
        <v>1</v>
      </c>
      <c r="I298" s="154">
        <v>0</v>
      </c>
    </row>
    <row r="299" spans="1:9" ht="16" x14ac:dyDescent="0.2">
      <c r="A299" s="155">
        <v>296</v>
      </c>
      <c r="B299" s="156" t="s">
        <v>320</v>
      </c>
      <c r="C299" s="157">
        <v>910</v>
      </c>
      <c r="D299" s="156" t="s">
        <v>426</v>
      </c>
      <c r="E299" s="157">
        <v>9</v>
      </c>
      <c r="F299" s="156" t="s">
        <v>130</v>
      </c>
      <c r="G299" s="158">
        <v>29</v>
      </c>
      <c r="H299" s="154">
        <v>1</v>
      </c>
      <c r="I299" s="154">
        <v>0</v>
      </c>
    </row>
    <row r="300" spans="1:9" ht="16" x14ac:dyDescent="0.2">
      <c r="A300" s="155">
        <v>297</v>
      </c>
      <c r="B300" s="156" t="s">
        <v>320</v>
      </c>
      <c r="C300" s="157">
        <v>911</v>
      </c>
      <c r="D300" s="156" t="s">
        <v>427</v>
      </c>
      <c r="E300" s="157">
        <v>9</v>
      </c>
      <c r="F300" s="156" t="s">
        <v>130</v>
      </c>
      <c r="G300" s="158">
        <v>30.58</v>
      </c>
      <c r="H300" s="154">
        <v>1</v>
      </c>
      <c r="I300" s="154">
        <v>0</v>
      </c>
    </row>
    <row r="301" spans="1:9" ht="16" x14ac:dyDescent="0.2">
      <c r="A301" s="155">
        <v>298</v>
      </c>
      <c r="B301" s="156" t="s">
        <v>320</v>
      </c>
      <c r="C301" s="157">
        <v>912</v>
      </c>
      <c r="D301" s="156" t="s">
        <v>428</v>
      </c>
      <c r="E301" s="157">
        <v>9</v>
      </c>
      <c r="F301" s="156" t="s">
        <v>130</v>
      </c>
      <c r="G301" s="158">
        <v>28.44</v>
      </c>
      <c r="H301" s="154">
        <v>1</v>
      </c>
      <c r="I301" s="154">
        <v>0</v>
      </c>
    </row>
    <row r="302" spans="1:9" ht="16" x14ac:dyDescent="0.2">
      <c r="A302" s="155">
        <v>299</v>
      </c>
      <c r="B302" s="156" t="s">
        <v>320</v>
      </c>
      <c r="C302" s="157">
        <v>1001</v>
      </c>
      <c r="D302" s="156" t="s">
        <v>429</v>
      </c>
      <c r="E302" s="157">
        <v>10</v>
      </c>
      <c r="F302" s="156" t="s">
        <v>130</v>
      </c>
      <c r="G302" s="158">
        <v>28.53</v>
      </c>
      <c r="H302" s="154">
        <v>1</v>
      </c>
      <c r="I302" s="154">
        <v>0</v>
      </c>
    </row>
    <row r="303" spans="1:9" ht="16" x14ac:dyDescent="0.2">
      <c r="A303" s="155">
        <v>300</v>
      </c>
      <c r="B303" s="156" t="s">
        <v>320</v>
      </c>
      <c r="C303" s="157">
        <v>1002</v>
      </c>
      <c r="D303" s="156" t="s">
        <v>430</v>
      </c>
      <c r="E303" s="157">
        <v>10</v>
      </c>
      <c r="F303" s="156" t="s">
        <v>130</v>
      </c>
      <c r="G303" s="158">
        <v>30.67</v>
      </c>
      <c r="H303" s="154">
        <v>1</v>
      </c>
      <c r="I303" s="154">
        <v>0</v>
      </c>
    </row>
    <row r="304" spans="1:9" ht="16" x14ac:dyDescent="0.2">
      <c r="A304" s="155">
        <v>301</v>
      </c>
      <c r="B304" s="156" t="s">
        <v>320</v>
      </c>
      <c r="C304" s="157">
        <v>1003</v>
      </c>
      <c r="D304" s="156" t="s">
        <v>431</v>
      </c>
      <c r="E304" s="157">
        <v>10</v>
      </c>
      <c r="F304" s="156" t="s">
        <v>130</v>
      </c>
      <c r="G304" s="158">
        <v>28.53</v>
      </c>
      <c r="H304" s="154">
        <v>1</v>
      </c>
      <c r="I304" s="154">
        <v>0</v>
      </c>
    </row>
    <row r="305" spans="1:9" ht="16" x14ac:dyDescent="0.2">
      <c r="A305" s="155">
        <v>302</v>
      </c>
      <c r="B305" s="156" t="s">
        <v>320</v>
      </c>
      <c r="C305" s="157">
        <v>1004</v>
      </c>
      <c r="D305" s="156" t="s">
        <v>432</v>
      </c>
      <c r="E305" s="157">
        <v>10</v>
      </c>
      <c r="F305" s="156" t="s">
        <v>130</v>
      </c>
      <c r="G305" s="158">
        <v>30.67</v>
      </c>
      <c r="H305" s="154">
        <v>1</v>
      </c>
      <c r="I305" s="154">
        <v>0</v>
      </c>
    </row>
    <row r="306" spans="1:9" ht="16" x14ac:dyDescent="0.2">
      <c r="A306" s="155">
        <v>303</v>
      </c>
      <c r="B306" s="156" t="s">
        <v>320</v>
      </c>
      <c r="C306" s="157">
        <v>1005</v>
      </c>
      <c r="D306" s="156" t="s">
        <v>433</v>
      </c>
      <c r="E306" s="157">
        <v>10</v>
      </c>
      <c r="F306" s="156" t="s">
        <v>130</v>
      </c>
      <c r="G306" s="158">
        <v>28.62</v>
      </c>
      <c r="H306" s="154">
        <v>1</v>
      </c>
      <c r="I306" s="154">
        <v>0</v>
      </c>
    </row>
    <row r="307" spans="1:9" ht="16" x14ac:dyDescent="0.2">
      <c r="A307" s="155">
        <v>304</v>
      </c>
      <c r="B307" s="156" t="s">
        <v>320</v>
      </c>
      <c r="C307" s="157">
        <v>1006</v>
      </c>
      <c r="D307" s="156" t="s">
        <v>434</v>
      </c>
      <c r="E307" s="157">
        <v>10</v>
      </c>
      <c r="F307" s="156" t="s">
        <v>130</v>
      </c>
      <c r="G307" s="158">
        <v>28.44</v>
      </c>
      <c r="H307" s="154">
        <v>1</v>
      </c>
      <c r="I307" s="154">
        <v>0</v>
      </c>
    </row>
    <row r="308" spans="1:9" ht="16" x14ac:dyDescent="0.2">
      <c r="A308" s="155">
        <v>305</v>
      </c>
      <c r="B308" s="156" t="s">
        <v>320</v>
      </c>
      <c r="C308" s="157">
        <v>1007</v>
      </c>
      <c r="D308" s="156" t="s">
        <v>435</v>
      </c>
      <c r="E308" s="157">
        <v>10</v>
      </c>
      <c r="F308" s="156" t="s">
        <v>130</v>
      </c>
      <c r="G308" s="158">
        <v>28.53</v>
      </c>
      <c r="H308" s="154">
        <v>1</v>
      </c>
      <c r="I308" s="154">
        <v>0</v>
      </c>
    </row>
    <row r="309" spans="1:9" ht="16" x14ac:dyDescent="0.2">
      <c r="A309" s="155">
        <v>306</v>
      </c>
      <c r="B309" s="156" t="s">
        <v>320</v>
      </c>
      <c r="C309" s="157">
        <v>1008</v>
      </c>
      <c r="D309" s="156" t="s">
        <v>436</v>
      </c>
      <c r="E309" s="157">
        <v>10</v>
      </c>
      <c r="F309" s="156" t="s">
        <v>130</v>
      </c>
      <c r="G309" s="158">
        <v>29.18</v>
      </c>
      <c r="H309" s="154">
        <v>1</v>
      </c>
      <c r="I309" s="154">
        <v>0</v>
      </c>
    </row>
    <row r="310" spans="1:9" ht="16" x14ac:dyDescent="0.2">
      <c r="A310" s="155">
        <v>307</v>
      </c>
      <c r="B310" s="156" t="s">
        <v>320</v>
      </c>
      <c r="C310" s="157">
        <v>1009</v>
      </c>
      <c r="D310" s="156" t="s">
        <v>437</v>
      </c>
      <c r="E310" s="157">
        <v>10</v>
      </c>
      <c r="F310" s="156" t="s">
        <v>130</v>
      </c>
      <c r="G310" s="158">
        <v>30.67</v>
      </c>
      <c r="H310" s="154">
        <v>1</v>
      </c>
      <c r="I310" s="154">
        <v>0</v>
      </c>
    </row>
    <row r="311" spans="1:9" ht="16" x14ac:dyDescent="0.2">
      <c r="A311" s="155">
        <v>308</v>
      </c>
      <c r="B311" s="156" t="s">
        <v>320</v>
      </c>
      <c r="C311" s="157">
        <v>1010</v>
      </c>
      <c r="D311" s="156" t="s">
        <v>438</v>
      </c>
      <c r="E311" s="157">
        <v>10</v>
      </c>
      <c r="F311" s="156" t="s">
        <v>130</v>
      </c>
      <c r="G311" s="158">
        <v>29</v>
      </c>
      <c r="H311" s="154">
        <v>1</v>
      </c>
      <c r="I311" s="154">
        <v>0</v>
      </c>
    </row>
    <row r="312" spans="1:9" ht="16" x14ac:dyDescent="0.2">
      <c r="A312" s="155">
        <v>309</v>
      </c>
      <c r="B312" s="156" t="s">
        <v>320</v>
      </c>
      <c r="C312" s="157">
        <v>1011</v>
      </c>
      <c r="D312" s="156" t="s">
        <v>439</v>
      </c>
      <c r="E312" s="157">
        <v>10</v>
      </c>
      <c r="F312" s="156" t="s">
        <v>130</v>
      </c>
      <c r="G312" s="158">
        <v>30.58</v>
      </c>
      <c r="H312" s="154">
        <v>1</v>
      </c>
      <c r="I312" s="154">
        <v>0</v>
      </c>
    </row>
    <row r="313" spans="1:9" ht="16" x14ac:dyDescent="0.2">
      <c r="A313" s="155">
        <v>310</v>
      </c>
      <c r="B313" s="156" t="s">
        <v>320</v>
      </c>
      <c r="C313" s="157">
        <v>1012</v>
      </c>
      <c r="D313" s="156" t="s">
        <v>440</v>
      </c>
      <c r="E313" s="157">
        <v>10</v>
      </c>
      <c r="F313" s="156" t="s">
        <v>130</v>
      </c>
      <c r="G313" s="158">
        <v>28.44</v>
      </c>
      <c r="H313" s="154">
        <v>1</v>
      </c>
      <c r="I313" s="154">
        <v>0</v>
      </c>
    </row>
    <row r="314" spans="1:9" ht="16" x14ac:dyDescent="0.2">
      <c r="A314" s="155">
        <v>311</v>
      </c>
      <c r="B314" s="156" t="s">
        <v>320</v>
      </c>
      <c r="C314" s="157">
        <v>1101</v>
      </c>
      <c r="D314" s="156" t="s">
        <v>441</v>
      </c>
      <c r="E314" s="157">
        <v>11</v>
      </c>
      <c r="F314" s="156" t="s">
        <v>130</v>
      </c>
      <c r="G314" s="158">
        <v>28.44</v>
      </c>
      <c r="H314" s="154">
        <v>1</v>
      </c>
      <c r="I314" s="154">
        <v>0</v>
      </c>
    </row>
    <row r="315" spans="1:9" ht="16" x14ac:dyDescent="0.2">
      <c r="A315" s="155">
        <v>312</v>
      </c>
      <c r="B315" s="156" t="s">
        <v>320</v>
      </c>
      <c r="C315" s="157">
        <v>1102</v>
      </c>
      <c r="D315" s="156" t="s">
        <v>442</v>
      </c>
      <c r="E315" s="157">
        <v>11</v>
      </c>
      <c r="F315" s="156" t="s">
        <v>130</v>
      </c>
      <c r="G315" s="158">
        <v>30.67</v>
      </c>
      <c r="H315" s="154">
        <v>1</v>
      </c>
      <c r="I315" s="154">
        <v>0</v>
      </c>
    </row>
    <row r="316" spans="1:9" ht="16" x14ac:dyDescent="0.2">
      <c r="A316" s="155">
        <v>313</v>
      </c>
      <c r="B316" s="156" t="s">
        <v>320</v>
      </c>
      <c r="C316" s="157">
        <v>1103</v>
      </c>
      <c r="D316" s="156" t="s">
        <v>443</v>
      </c>
      <c r="E316" s="157">
        <v>11</v>
      </c>
      <c r="F316" s="156" t="s">
        <v>130</v>
      </c>
      <c r="G316" s="158">
        <v>28.53</v>
      </c>
      <c r="H316" s="154">
        <v>1</v>
      </c>
      <c r="I316" s="154">
        <v>0</v>
      </c>
    </row>
    <row r="317" spans="1:9" ht="16" x14ac:dyDescent="0.2">
      <c r="A317" s="155">
        <v>314</v>
      </c>
      <c r="B317" s="156" t="s">
        <v>320</v>
      </c>
      <c r="C317" s="157">
        <v>1104</v>
      </c>
      <c r="D317" s="156" t="s">
        <v>444</v>
      </c>
      <c r="E317" s="157">
        <v>11</v>
      </c>
      <c r="F317" s="156" t="s">
        <v>130</v>
      </c>
      <c r="G317" s="158">
        <v>30.67</v>
      </c>
      <c r="H317" s="154">
        <v>1</v>
      </c>
      <c r="I317" s="154">
        <v>0</v>
      </c>
    </row>
    <row r="318" spans="1:9" ht="16" x14ac:dyDescent="0.2">
      <c r="A318" s="155">
        <v>315</v>
      </c>
      <c r="B318" s="156" t="s">
        <v>320</v>
      </c>
      <c r="C318" s="157">
        <v>1105</v>
      </c>
      <c r="D318" s="156" t="s">
        <v>445</v>
      </c>
      <c r="E318" s="157">
        <v>11</v>
      </c>
      <c r="F318" s="156" t="s">
        <v>130</v>
      </c>
      <c r="G318" s="158">
        <v>28.62</v>
      </c>
      <c r="H318" s="154">
        <v>1</v>
      </c>
      <c r="I318" s="154">
        <v>0</v>
      </c>
    </row>
    <row r="319" spans="1:9" ht="16" x14ac:dyDescent="0.2">
      <c r="A319" s="155">
        <v>316</v>
      </c>
      <c r="B319" s="156" t="s">
        <v>320</v>
      </c>
      <c r="C319" s="157">
        <v>1106</v>
      </c>
      <c r="D319" s="156" t="s">
        <v>446</v>
      </c>
      <c r="E319" s="157">
        <v>11</v>
      </c>
      <c r="F319" s="156" t="s">
        <v>130</v>
      </c>
      <c r="G319" s="158">
        <v>28.44</v>
      </c>
      <c r="H319" s="154">
        <v>1</v>
      </c>
      <c r="I319" s="154">
        <v>0</v>
      </c>
    </row>
    <row r="320" spans="1:9" ht="16" x14ac:dyDescent="0.2">
      <c r="A320" s="155">
        <v>317</v>
      </c>
      <c r="B320" s="156" t="s">
        <v>320</v>
      </c>
      <c r="C320" s="157">
        <v>1107</v>
      </c>
      <c r="D320" s="156" t="s">
        <v>447</v>
      </c>
      <c r="E320" s="157">
        <v>11</v>
      </c>
      <c r="F320" s="156" t="s">
        <v>130</v>
      </c>
      <c r="G320" s="158">
        <v>28.53</v>
      </c>
      <c r="H320" s="154">
        <v>1</v>
      </c>
      <c r="I320" s="154">
        <v>0</v>
      </c>
    </row>
    <row r="321" spans="1:9" ht="16" x14ac:dyDescent="0.2">
      <c r="A321" s="155">
        <v>318</v>
      </c>
      <c r="B321" s="156" t="s">
        <v>320</v>
      </c>
      <c r="C321" s="157">
        <v>1108</v>
      </c>
      <c r="D321" s="156" t="s">
        <v>448</v>
      </c>
      <c r="E321" s="157">
        <v>11</v>
      </c>
      <c r="F321" s="156" t="s">
        <v>130</v>
      </c>
      <c r="G321" s="158">
        <v>29.18</v>
      </c>
      <c r="H321" s="154">
        <v>1</v>
      </c>
      <c r="I321" s="154">
        <v>0</v>
      </c>
    </row>
    <row r="322" spans="1:9" ht="16" x14ac:dyDescent="0.2">
      <c r="A322" s="155">
        <v>319</v>
      </c>
      <c r="B322" s="156" t="s">
        <v>320</v>
      </c>
      <c r="C322" s="157">
        <v>1109</v>
      </c>
      <c r="D322" s="156" t="s">
        <v>449</v>
      </c>
      <c r="E322" s="157">
        <v>11</v>
      </c>
      <c r="F322" s="156" t="s">
        <v>130</v>
      </c>
      <c r="G322" s="158">
        <v>30.58</v>
      </c>
      <c r="H322" s="154">
        <v>1</v>
      </c>
      <c r="I322" s="154">
        <v>0</v>
      </c>
    </row>
    <row r="323" spans="1:9" ht="16" x14ac:dyDescent="0.2">
      <c r="A323" s="155">
        <v>320</v>
      </c>
      <c r="B323" s="156" t="s">
        <v>320</v>
      </c>
      <c r="C323" s="157">
        <v>1110</v>
      </c>
      <c r="D323" s="156" t="s">
        <v>450</v>
      </c>
      <c r="E323" s="157">
        <v>11</v>
      </c>
      <c r="F323" s="156" t="s">
        <v>130</v>
      </c>
      <c r="G323" s="158">
        <v>29</v>
      </c>
      <c r="H323" s="154">
        <v>1</v>
      </c>
      <c r="I323" s="154">
        <v>0</v>
      </c>
    </row>
    <row r="324" spans="1:9" ht="16" x14ac:dyDescent="0.2">
      <c r="A324" s="155">
        <v>321</v>
      </c>
      <c r="B324" s="156" t="s">
        <v>320</v>
      </c>
      <c r="C324" s="157">
        <v>1111</v>
      </c>
      <c r="D324" s="156" t="s">
        <v>451</v>
      </c>
      <c r="E324" s="157">
        <v>11</v>
      </c>
      <c r="F324" s="156" t="s">
        <v>130</v>
      </c>
      <c r="G324" s="158">
        <v>30.58</v>
      </c>
      <c r="H324" s="154">
        <v>1</v>
      </c>
      <c r="I324" s="154">
        <v>0</v>
      </c>
    </row>
    <row r="325" spans="1:9" ht="16" x14ac:dyDescent="0.2">
      <c r="A325" s="155">
        <v>322</v>
      </c>
      <c r="B325" s="156" t="s">
        <v>320</v>
      </c>
      <c r="C325" s="157">
        <v>1112</v>
      </c>
      <c r="D325" s="156" t="s">
        <v>452</v>
      </c>
      <c r="E325" s="157">
        <v>11</v>
      </c>
      <c r="F325" s="156" t="s">
        <v>130</v>
      </c>
      <c r="G325" s="158">
        <v>28.44</v>
      </c>
      <c r="H325" s="154">
        <v>1</v>
      </c>
      <c r="I325" s="154">
        <v>0</v>
      </c>
    </row>
    <row r="326" spans="1:9" ht="16" x14ac:dyDescent="0.2">
      <c r="A326" s="155">
        <v>323</v>
      </c>
      <c r="B326" s="156" t="s">
        <v>320</v>
      </c>
      <c r="C326" s="157">
        <v>1201</v>
      </c>
      <c r="D326" s="156" t="s">
        <v>453</v>
      </c>
      <c r="E326" s="157">
        <v>12</v>
      </c>
      <c r="F326" s="156" t="s">
        <v>130</v>
      </c>
      <c r="G326" s="158">
        <v>28.53</v>
      </c>
      <c r="H326" s="154">
        <v>1</v>
      </c>
      <c r="I326" s="154">
        <v>0</v>
      </c>
    </row>
    <row r="327" spans="1:9" ht="16" x14ac:dyDescent="0.2">
      <c r="A327" s="155">
        <v>324</v>
      </c>
      <c r="B327" s="156" t="s">
        <v>320</v>
      </c>
      <c r="C327" s="157">
        <v>1202</v>
      </c>
      <c r="D327" s="156" t="s">
        <v>454</v>
      </c>
      <c r="E327" s="157">
        <v>12</v>
      </c>
      <c r="F327" s="156" t="s">
        <v>130</v>
      </c>
      <c r="G327" s="158">
        <v>30.67</v>
      </c>
      <c r="H327" s="154">
        <v>1</v>
      </c>
      <c r="I327" s="154">
        <v>0</v>
      </c>
    </row>
    <row r="328" spans="1:9" ht="16" x14ac:dyDescent="0.2">
      <c r="A328" s="155">
        <v>325</v>
      </c>
      <c r="B328" s="156" t="s">
        <v>320</v>
      </c>
      <c r="C328" s="157">
        <v>1203</v>
      </c>
      <c r="D328" s="156" t="s">
        <v>455</v>
      </c>
      <c r="E328" s="157">
        <v>12</v>
      </c>
      <c r="F328" s="156" t="s">
        <v>130</v>
      </c>
      <c r="G328" s="158">
        <v>28.53</v>
      </c>
      <c r="H328" s="154">
        <v>1</v>
      </c>
      <c r="I328" s="154">
        <v>0</v>
      </c>
    </row>
    <row r="329" spans="1:9" ht="16" x14ac:dyDescent="0.2">
      <c r="A329" s="155">
        <v>326</v>
      </c>
      <c r="B329" s="156" t="s">
        <v>320</v>
      </c>
      <c r="C329" s="157">
        <v>1204</v>
      </c>
      <c r="D329" s="156" t="s">
        <v>456</v>
      </c>
      <c r="E329" s="157">
        <v>12</v>
      </c>
      <c r="F329" s="156" t="s">
        <v>130</v>
      </c>
      <c r="G329" s="158">
        <v>30.67</v>
      </c>
      <c r="H329" s="154">
        <v>1</v>
      </c>
      <c r="I329" s="154">
        <v>0</v>
      </c>
    </row>
    <row r="330" spans="1:9" ht="16" x14ac:dyDescent="0.2">
      <c r="A330" s="155">
        <v>327</v>
      </c>
      <c r="B330" s="156" t="s">
        <v>320</v>
      </c>
      <c r="C330" s="157">
        <v>1205</v>
      </c>
      <c r="D330" s="156" t="s">
        <v>457</v>
      </c>
      <c r="E330" s="157">
        <v>12</v>
      </c>
      <c r="F330" s="156" t="s">
        <v>130</v>
      </c>
      <c r="G330" s="158">
        <v>28.62</v>
      </c>
      <c r="H330" s="154">
        <v>1</v>
      </c>
      <c r="I330" s="154">
        <v>0</v>
      </c>
    </row>
    <row r="331" spans="1:9" ht="16" x14ac:dyDescent="0.2">
      <c r="A331" s="155">
        <v>328</v>
      </c>
      <c r="B331" s="156" t="s">
        <v>320</v>
      </c>
      <c r="C331" s="157">
        <v>1206</v>
      </c>
      <c r="D331" s="156" t="s">
        <v>458</v>
      </c>
      <c r="E331" s="157">
        <v>12</v>
      </c>
      <c r="F331" s="156" t="s">
        <v>130</v>
      </c>
      <c r="G331" s="158">
        <v>28.44</v>
      </c>
      <c r="H331" s="154">
        <v>1</v>
      </c>
      <c r="I331" s="154">
        <v>0</v>
      </c>
    </row>
    <row r="332" spans="1:9" ht="16" x14ac:dyDescent="0.2">
      <c r="A332" s="155">
        <v>329</v>
      </c>
      <c r="B332" s="156" t="s">
        <v>320</v>
      </c>
      <c r="C332" s="157">
        <v>1207</v>
      </c>
      <c r="D332" s="156" t="s">
        <v>459</v>
      </c>
      <c r="E332" s="157">
        <v>12</v>
      </c>
      <c r="F332" s="156" t="s">
        <v>130</v>
      </c>
      <c r="G332" s="158">
        <v>28.53</v>
      </c>
      <c r="H332" s="154">
        <v>1</v>
      </c>
      <c r="I332" s="154">
        <v>0</v>
      </c>
    </row>
    <row r="333" spans="1:9" ht="16" x14ac:dyDescent="0.2">
      <c r="A333" s="155">
        <v>330</v>
      </c>
      <c r="B333" s="156" t="s">
        <v>320</v>
      </c>
      <c r="C333" s="157">
        <v>1208</v>
      </c>
      <c r="D333" s="156" t="s">
        <v>460</v>
      </c>
      <c r="E333" s="157">
        <v>12</v>
      </c>
      <c r="F333" s="156" t="s">
        <v>130</v>
      </c>
      <c r="G333" s="158">
        <v>29.28</v>
      </c>
      <c r="H333" s="154">
        <v>1</v>
      </c>
      <c r="I333" s="154">
        <v>0</v>
      </c>
    </row>
    <row r="334" spans="1:9" ht="16" x14ac:dyDescent="0.2">
      <c r="A334" s="155">
        <v>331</v>
      </c>
      <c r="B334" s="156" t="s">
        <v>320</v>
      </c>
      <c r="C334" s="157">
        <v>1209</v>
      </c>
      <c r="D334" s="156" t="s">
        <v>461</v>
      </c>
      <c r="E334" s="157">
        <v>12</v>
      </c>
      <c r="F334" s="156" t="s">
        <v>130</v>
      </c>
      <c r="G334" s="158">
        <v>30.67</v>
      </c>
      <c r="H334" s="154">
        <v>1</v>
      </c>
      <c r="I334" s="154">
        <v>0</v>
      </c>
    </row>
    <row r="335" spans="1:9" ht="16" x14ac:dyDescent="0.2">
      <c r="A335" s="155">
        <v>332</v>
      </c>
      <c r="B335" s="156" t="s">
        <v>320</v>
      </c>
      <c r="C335" s="157">
        <v>1210</v>
      </c>
      <c r="D335" s="156" t="s">
        <v>462</v>
      </c>
      <c r="E335" s="157">
        <v>12</v>
      </c>
      <c r="F335" s="156" t="s">
        <v>130</v>
      </c>
      <c r="G335" s="158">
        <v>29</v>
      </c>
      <c r="H335" s="154">
        <v>1</v>
      </c>
      <c r="I335" s="154">
        <v>0</v>
      </c>
    </row>
    <row r="336" spans="1:9" ht="16" x14ac:dyDescent="0.2">
      <c r="A336" s="155">
        <v>333</v>
      </c>
      <c r="B336" s="156" t="s">
        <v>320</v>
      </c>
      <c r="C336" s="157">
        <v>1211</v>
      </c>
      <c r="D336" s="156" t="s">
        <v>463</v>
      </c>
      <c r="E336" s="157">
        <v>12</v>
      </c>
      <c r="F336" s="156" t="s">
        <v>130</v>
      </c>
      <c r="G336" s="158">
        <v>29.74</v>
      </c>
      <c r="H336" s="154">
        <v>1</v>
      </c>
      <c r="I336" s="154">
        <v>0</v>
      </c>
    </row>
    <row r="337" spans="1:9" ht="16" x14ac:dyDescent="0.2">
      <c r="A337" s="155">
        <v>334</v>
      </c>
      <c r="B337" s="156" t="s">
        <v>320</v>
      </c>
      <c r="C337" s="157">
        <v>1212</v>
      </c>
      <c r="D337" s="156" t="s">
        <v>464</v>
      </c>
      <c r="E337" s="157">
        <v>12</v>
      </c>
      <c r="F337" s="156" t="s">
        <v>130</v>
      </c>
      <c r="G337" s="158">
        <v>28.44</v>
      </c>
      <c r="H337" s="154">
        <v>1</v>
      </c>
      <c r="I337" s="154">
        <v>0</v>
      </c>
    </row>
    <row r="338" spans="1:9" ht="16" x14ac:dyDescent="0.2">
      <c r="A338" s="155">
        <v>335</v>
      </c>
      <c r="B338" s="156" t="s">
        <v>320</v>
      </c>
      <c r="C338" s="157">
        <v>1301</v>
      </c>
      <c r="D338" s="156" t="s">
        <v>465</v>
      </c>
      <c r="E338" s="157">
        <v>13</v>
      </c>
      <c r="F338" s="156" t="s">
        <v>130</v>
      </c>
      <c r="G338" s="158">
        <v>28.44</v>
      </c>
      <c r="H338" s="154">
        <v>1</v>
      </c>
      <c r="I338" s="154">
        <v>0</v>
      </c>
    </row>
    <row r="339" spans="1:9" ht="16" x14ac:dyDescent="0.2">
      <c r="A339" s="155">
        <v>336</v>
      </c>
      <c r="B339" s="156" t="s">
        <v>320</v>
      </c>
      <c r="C339" s="157">
        <v>1302</v>
      </c>
      <c r="D339" s="156" t="s">
        <v>466</v>
      </c>
      <c r="E339" s="157">
        <v>13</v>
      </c>
      <c r="F339" s="156" t="s">
        <v>130</v>
      </c>
      <c r="G339" s="158">
        <v>30.67</v>
      </c>
      <c r="H339" s="154">
        <v>0</v>
      </c>
      <c r="I339" s="154">
        <v>1</v>
      </c>
    </row>
    <row r="340" spans="1:9" ht="16" x14ac:dyDescent="0.2">
      <c r="A340" s="155">
        <v>337</v>
      </c>
      <c r="B340" s="156" t="s">
        <v>320</v>
      </c>
      <c r="C340" s="157">
        <v>1303</v>
      </c>
      <c r="D340" s="156" t="s">
        <v>467</v>
      </c>
      <c r="E340" s="157">
        <v>13</v>
      </c>
      <c r="F340" s="156" t="s">
        <v>130</v>
      </c>
      <c r="G340" s="158">
        <v>28.53</v>
      </c>
      <c r="H340" s="154">
        <v>1</v>
      </c>
      <c r="I340" s="154">
        <v>0</v>
      </c>
    </row>
    <row r="341" spans="1:9" ht="16" x14ac:dyDescent="0.2">
      <c r="A341" s="155">
        <v>338</v>
      </c>
      <c r="B341" s="156" t="s">
        <v>320</v>
      </c>
      <c r="C341" s="157">
        <v>1304</v>
      </c>
      <c r="D341" s="156" t="s">
        <v>468</v>
      </c>
      <c r="E341" s="157">
        <v>13</v>
      </c>
      <c r="F341" s="156" t="s">
        <v>130</v>
      </c>
      <c r="G341" s="158">
        <v>30.67</v>
      </c>
      <c r="H341" s="154">
        <v>1</v>
      </c>
      <c r="I341" s="154">
        <v>0</v>
      </c>
    </row>
    <row r="342" spans="1:9" ht="16" x14ac:dyDescent="0.2">
      <c r="A342" s="155">
        <v>339</v>
      </c>
      <c r="B342" s="156" t="s">
        <v>320</v>
      </c>
      <c r="C342" s="157">
        <v>1305</v>
      </c>
      <c r="D342" s="156" t="s">
        <v>469</v>
      </c>
      <c r="E342" s="157">
        <v>13</v>
      </c>
      <c r="F342" s="156" t="s">
        <v>130</v>
      </c>
      <c r="G342" s="158">
        <v>28.62</v>
      </c>
      <c r="H342" s="154">
        <v>1</v>
      </c>
      <c r="I342" s="154">
        <v>0</v>
      </c>
    </row>
    <row r="343" spans="1:9" ht="16" x14ac:dyDescent="0.2">
      <c r="A343" s="155">
        <v>340</v>
      </c>
      <c r="B343" s="156" t="s">
        <v>320</v>
      </c>
      <c r="C343" s="157">
        <v>1306</v>
      </c>
      <c r="D343" s="156" t="s">
        <v>470</v>
      </c>
      <c r="E343" s="157">
        <v>13</v>
      </c>
      <c r="F343" s="156" t="s">
        <v>130</v>
      </c>
      <c r="G343" s="158">
        <v>28.44</v>
      </c>
      <c r="H343" s="154">
        <v>1</v>
      </c>
      <c r="I343" s="154">
        <v>0</v>
      </c>
    </row>
    <row r="344" spans="1:9" ht="16" x14ac:dyDescent="0.2">
      <c r="A344" s="155">
        <v>341</v>
      </c>
      <c r="B344" s="156" t="s">
        <v>320</v>
      </c>
      <c r="C344" s="157">
        <v>1307</v>
      </c>
      <c r="D344" s="156" t="s">
        <v>471</v>
      </c>
      <c r="E344" s="157">
        <v>13</v>
      </c>
      <c r="F344" s="156" t="s">
        <v>130</v>
      </c>
      <c r="G344" s="158">
        <v>28.53</v>
      </c>
      <c r="H344" s="154">
        <v>1</v>
      </c>
      <c r="I344" s="154">
        <v>0</v>
      </c>
    </row>
    <row r="345" spans="1:9" ht="16" x14ac:dyDescent="0.2">
      <c r="A345" s="155">
        <v>342</v>
      </c>
      <c r="B345" s="156" t="s">
        <v>320</v>
      </c>
      <c r="C345" s="157">
        <v>1308</v>
      </c>
      <c r="D345" s="156" t="s">
        <v>472</v>
      </c>
      <c r="E345" s="157">
        <v>13</v>
      </c>
      <c r="F345" s="156" t="s">
        <v>130</v>
      </c>
      <c r="G345" s="158">
        <v>29.18</v>
      </c>
      <c r="H345" s="154">
        <v>1</v>
      </c>
      <c r="I345" s="154">
        <v>0</v>
      </c>
    </row>
    <row r="346" spans="1:9" ht="16" x14ac:dyDescent="0.2">
      <c r="A346" s="155">
        <v>343</v>
      </c>
      <c r="B346" s="156" t="s">
        <v>320</v>
      </c>
      <c r="C346" s="157">
        <v>1309</v>
      </c>
      <c r="D346" s="156" t="s">
        <v>473</v>
      </c>
      <c r="E346" s="157">
        <v>13</v>
      </c>
      <c r="F346" s="156" t="s">
        <v>130</v>
      </c>
      <c r="G346" s="158">
        <v>30.67</v>
      </c>
      <c r="H346" s="154">
        <v>0</v>
      </c>
      <c r="I346" s="154">
        <v>1</v>
      </c>
    </row>
    <row r="347" spans="1:9" ht="16" x14ac:dyDescent="0.2">
      <c r="A347" s="155">
        <v>344</v>
      </c>
      <c r="B347" s="156" t="s">
        <v>320</v>
      </c>
      <c r="C347" s="157">
        <v>1310</v>
      </c>
      <c r="D347" s="156" t="s">
        <v>474</v>
      </c>
      <c r="E347" s="157">
        <v>13</v>
      </c>
      <c r="F347" s="156" t="s">
        <v>130</v>
      </c>
      <c r="G347" s="158">
        <v>29</v>
      </c>
      <c r="H347" s="154">
        <v>1</v>
      </c>
      <c r="I347" s="154">
        <v>0</v>
      </c>
    </row>
    <row r="348" spans="1:9" ht="16" x14ac:dyDescent="0.2">
      <c r="A348" s="155">
        <v>345</v>
      </c>
      <c r="B348" s="156" t="s">
        <v>320</v>
      </c>
      <c r="C348" s="157">
        <v>1311</v>
      </c>
      <c r="D348" s="156" t="s">
        <v>475</v>
      </c>
      <c r="E348" s="157">
        <v>13</v>
      </c>
      <c r="F348" s="156" t="s">
        <v>130</v>
      </c>
      <c r="G348" s="158">
        <v>30.58</v>
      </c>
      <c r="H348" s="154">
        <v>0</v>
      </c>
      <c r="I348" s="154">
        <v>0</v>
      </c>
    </row>
    <row r="349" spans="1:9" ht="16" x14ac:dyDescent="0.2">
      <c r="A349" s="155">
        <v>346</v>
      </c>
      <c r="B349" s="156" t="s">
        <v>320</v>
      </c>
      <c r="C349" s="157">
        <v>1312</v>
      </c>
      <c r="D349" s="156" t="s">
        <v>476</v>
      </c>
      <c r="E349" s="157">
        <v>13</v>
      </c>
      <c r="F349" s="156" t="s">
        <v>130</v>
      </c>
      <c r="G349" s="158">
        <v>28.44</v>
      </c>
      <c r="H349" s="154">
        <v>1</v>
      </c>
      <c r="I349" s="154">
        <v>0</v>
      </c>
    </row>
    <row r="350" spans="1:9" ht="16" x14ac:dyDescent="0.2">
      <c r="A350" s="155">
        <v>347</v>
      </c>
      <c r="B350" s="156" t="s">
        <v>320</v>
      </c>
      <c r="C350" s="157">
        <v>1401</v>
      </c>
      <c r="D350" s="156" t="s">
        <v>477</v>
      </c>
      <c r="E350" s="157">
        <v>14</v>
      </c>
      <c r="F350" s="156" t="s">
        <v>130</v>
      </c>
      <c r="G350" s="158">
        <v>28.44</v>
      </c>
      <c r="H350" s="154">
        <v>1</v>
      </c>
      <c r="I350" s="154">
        <v>0</v>
      </c>
    </row>
    <row r="351" spans="1:9" ht="16" x14ac:dyDescent="0.2">
      <c r="A351" s="155">
        <v>348</v>
      </c>
      <c r="B351" s="156" t="s">
        <v>320</v>
      </c>
      <c r="C351" s="157">
        <v>1402</v>
      </c>
      <c r="D351" s="156" t="s">
        <v>478</v>
      </c>
      <c r="E351" s="157">
        <v>14</v>
      </c>
      <c r="F351" s="156" t="s">
        <v>130</v>
      </c>
      <c r="G351" s="158">
        <v>30.67</v>
      </c>
      <c r="H351" s="154">
        <v>2</v>
      </c>
      <c r="I351" s="154">
        <v>0</v>
      </c>
    </row>
    <row r="352" spans="1:9" ht="16" x14ac:dyDescent="0.2">
      <c r="A352" s="155">
        <v>349</v>
      </c>
      <c r="B352" s="156" t="s">
        <v>320</v>
      </c>
      <c r="C352" s="157">
        <v>1403</v>
      </c>
      <c r="D352" s="156" t="s">
        <v>479</v>
      </c>
      <c r="E352" s="157">
        <v>14</v>
      </c>
      <c r="F352" s="156" t="s">
        <v>130</v>
      </c>
      <c r="G352" s="158">
        <v>28.53</v>
      </c>
      <c r="H352" s="154">
        <v>1</v>
      </c>
      <c r="I352" s="154">
        <v>0</v>
      </c>
    </row>
    <row r="353" spans="1:9" ht="16" x14ac:dyDescent="0.2">
      <c r="A353" s="155">
        <v>350</v>
      </c>
      <c r="B353" s="156" t="s">
        <v>320</v>
      </c>
      <c r="C353" s="157">
        <v>1404</v>
      </c>
      <c r="D353" s="156" t="s">
        <v>480</v>
      </c>
      <c r="E353" s="157">
        <v>14</v>
      </c>
      <c r="F353" s="156" t="s">
        <v>130</v>
      </c>
      <c r="G353" s="158">
        <v>30.67</v>
      </c>
      <c r="H353" s="154">
        <v>2</v>
      </c>
      <c r="I353" s="154">
        <v>0</v>
      </c>
    </row>
    <row r="354" spans="1:9" ht="16" x14ac:dyDescent="0.2">
      <c r="A354" s="155">
        <v>351</v>
      </c>
      <c r="B354" s="156" t="s">
        <v>320</v>
      </c>
      <c r="C354" s="157">
        <v>1405</v>
      </c>
      <c r="D354" s="156" t="s">
        <v>481</v>
      </c>
      <c r="E354" s="157">
        <v>14</v>
      </c>
      <c r="F354" s="156" t="s">
        <v>130</v>
      </c>
      <c r="G354" s="158">
        <v>28.62</v>
      </c>
      <c r="H354" s="154">
        <v>1</v>
      </c>
      <c r="I354" s="154">
        <v>0</v>
      </c>
    </row>
    <row r="355" spans="1:9" ht="16" x14ac:dyDescent="0.2">
      <c r="A355" s="155">
        <v>352</v>
      </c>
      <c r="B355" s="156" t="s">
        <v>320</v>
      </c>
      <c r="C355" s="157">
        <v>1406</v>
      </c>
      <c r="D355" s="156" t="s">
        <v>482</v>
      </c>
      <c r="E355" s="157">
        <v>14</v>
      </c>
      <c r="F355" s="156" t="s">
        <v>130</v>
      </c>
      <c r="G355" s="158">
        <v>28.44</v>
      </c>
      <c r="H355" s="154">
        <v>1</v>
      </c>
      <c r="I355" s="154">
        <v>0</v>
      </c>
    </row>
    <row r="356" spans="1:9" ht="16" x14ac:dyDescent="0.2">
      <c r="A356" s="155">
        <v>353</v>
      </c>
      <c r="B356" s="156" t="s">
        <v>320</v>
      </c>
      <c r="C356" s="157">
        <v>1407</v>
      </c>
      <c r="D356" s="156" t="s">
        <v>483</v>
      </c>
      <c r="E356" s="157">
        <v>14</v>
      </c>
      <c r="F356" s="156" t="s">
        <v>130</v>
      </c>
      <c r="G356" s="158">
        <v>28.53</v>
      </c>
      <c r="H356" s="154">
        <v>1</v>
      </c>
      <c r="I356" s="154">
        <v>0</v>
      </c>
    </row>
    <row r="357" spans="1:9" ht="16" x14ac:dyDescent="0.2">
      <c r="A357" s="155">
        <v>354</v>
      </c>
      <c r="B357" s="156" t="s">
        <v>320</v>
      </c>
      <c r="C357" s="157">
        <v>1408</v>
      </c>
      <c r="D357" s="156" t="s">
        <v>484</v>
      </c>
      <c r="E357" s="157">
        <v>14</v>
      </c>
      <c r="F357" s="156" t="s">
        <v>130</v>
      </c>
      <c r="G357" s="158">
        <v>29.28</v>
      </c>
      <c r="H357" s="154">
        <v>1</v>
      </c>
      <c r="I357" s="154">
        <v>0</v>
      </c>
    </row>
    <row r="358" spans="1:9" ht="16" x14ac:dyDescent="0.2">
      <c r="A358" s="155">
        <v>355</v>
      </c>
      <c r="B358" s="156" t="s">
        <v>320</v>
      </c>
      <c r="C358" s="157">
        <v>1409</v>
      </c>
      <c r="D358" s="156" t="s">
        <v>485</v>
      </c>
      <c r="E358" s="157">
        <v>14</v>
      </c>
      <c r="F358" s="156" t="s">
        <v>130</v>
      </c>
      <c r="G358" s="158">
        <v>30.67</v>
      </c>
      <c r="H358" s="154">
        <v>1</v>
      </c>
      <c r="I358" s="154">
        <v>0</v>
      </c>
    </row>
    <row r="359" spans="1:9" ht="16" x14ac:dyDescent="0.2">
      <c r="A359" s="155">
        <v>356</v>
      </c>
      <c r="B359" s="156" t="s">
        <v>320</v>
      </c>
      <c r="C359" s="157">
        <v>1410</v>
      </c>
      <c r="D359" s="156" t="s">
        <v>486</v>
      </c>
      <c r="E359" s="157">
        <v>14</v>
      </c>
      <c r="F359" s="156" t="s">
        <v>130</v>
      </c>
      <c r="G359" s="158">
        <v>29</v>
      </c>
      <c r="H359" s="154">
        <v>1</v>
      </c>
      <c r="I359" s="154">
        <v>0</v>
      </c>
    </row>
    <row r="360" spans="1:9" ht="16" x14ac:dyDescent="0.2">
      <c r="A360" s="155">
        <v>357</v>
      </c>
      <c r="B360" s="156" t="s">
        <v>320</v>
      </c>
      <c r="C360" s="157">
        <v>1411</v>
      </c>
      <c r="D360" s="156" t="s">
        <v>487</v>
      </c>
      <c r="E360" s="157">
        <v>14</v>
      </c>
      <c r="F360" s="156" t="s">
        <v>130</v>
      </c>
      <c r="G360" s="158">
        <v>30.58</v>
      </c>
      <c r="H360" s="154">
        <v>1</v>
      </c>
      <c r="I360" s="154">
        <v>0</v>
      </c>
    </row>
    <row r="361" spans="1:9" ht="16" x14ac:dyDescent="0.2">
      <c r="A361" s="155">
        <v>358</v>
      </c>
      <c r="B361" s="156" t="s">
        <v>320</v>
      </c>
      <c r="C361" s="157">
        <v>1412</v>
      </c>
      <c r="D361" s="156" t="s">
        <v>488</v>
      </c>
      <c r="E361" s="157">
        <v>14</v>
      </c>
      <c r="F361" s="156" t="s">
        <v>130</v>
      </c>
      <c r="G361" s="158">
        <v>28.44</v>
      </c>
      <c r="H361" s="154">
        <v>1</v>
      </c>
      <c r="I361" s="154">
        <v>0</v>
      </c>
    </row>
    <row r="362" spans="1:9" ht="16" x14ac:dyDescent="0.2">
      <c r="A362" s="155">
        <v>359</v>
      </c>
      <c r="B362" s="156" t="s">
        <v>320</v>
      </c>
      <c r="C362" s="157">
        <v>1501</v>
      </c>
      <c r="D362" s="156" t="s">
        <v>489</v>
      </c>
      <c r="E362" s="157">
        <v>15</v>
      </c>
      <c r="F362" s="156" t="s">
        <v>130</v>
      </c>
      <c r="G362" s="158">
        <v>28.53</v>
      </c>
      <c r="H362" s="154">
        <v>1</v>
      </c>
      <c r="I362" s="154">
        <v>0</v>
      </c>
    </row>
    <row r="363" spans="1:9" ht="16" x14ac:dyDescent="0.2">
      <c r="A363" s="155">
        <v>360</v>
      </c>
      <c r="B363" s="156" t="s">
        <v>320</v>
      </c>
      <c r="C363" s="157">
        <v>1502</v>
      </c>
      <c r="D363" s="156" t="s">
        <v>490</v>
      </c>
      <c r="E363" s="157">
        <v>15</v>
      </c>
      <c r="F363" s="156" t="s">
        <v>130</v>
      </c>
      <c r="G363" s="158">
        <v>30.67</v>
      </c>
      <c r="H363" s="154">
        <v>1</v>
      </c>
      <c r="I363" s="154">
        <v>0</v>
      </c>
    </row>
    <row r="364" spans="1:9" ht="16" x14ac:dyDescent="0.2">
      <c r="A364" s="155">
        <v>361</v>
      </c>
      <c r="B364" s="156" t="s">
        <v>320</v>
      </c>
      <c r="C364" s="157">
        <v>1503</v>
      </c>
      <c r="D364" s="156" t="s">
        <v>491</v>
      </c>
      <c r="E364" s="157">
        <v>15</v>
      </c>
      <c r="F364" s="156" t="s">
        <v>130</v>
      </c>
      <c r="G364" s="158">
        <v>28.53</v>
      </c>
      <c r="H364" s="154">
        <v>1</v>
      </c>
      <c r="I364" s="154">
        <v>0</v>
      </c>
    </row>
    <row r="365" spans="1:9" ht="16" x14ac:dyDescent="0.2">
      <c r="A365" s="155">
        <v>362</v>
      </c>
      <c r="B365" s="156" t="s">
        <v>320</v>
      </c>
      <c r="C365" s="157">
        <v>1504</v>
      </c>
      <c r="D365" s="156" t="s">
        <v>492</v>
      </c>
      <c r="E365" s="157">
        <v>15</v>
      </c>
      <c r="F365" s="156" t="s">
        <v>130</v>
      </c>
      <c r="G365" s="158">
        <v>30.67</v>
      </c>
      <c r="H365" s="154">
        <v>1</v>
      </c>
      <c r="I365" s="154">
        <v>0</v>
      </c>
    </row>
    <row r="366" spans="1:9" ht="16" x14ac:dyDescent="0.2">
      <c r="A366" s="155">
        <v>363</v>
      </c>
      <c r="B366" s="156" t="s">
        <v>320</v>
      </c>
      <c r="C366" s="157">
        <v>1505</v>
      </c>
      <c r="D366" s="156" t="s">
        <v>493</v>
      </c>
      <c r="E366" s="157">
        <v>15</v>
      </c>
      <c r="F366" s="156" t="s">
        <v>130</v>
      </c>
      <c r="G366" s="158">
        <v>28.62</v>
      </c>
      <c r="H366" s="154">
        <v>1</v>
      </c>
      <c r="I366" s="154">
        <v>0</v>
      </c>
    </row>
    <row r="367" spans="1:9" ht="16" x14ac:dyDescent="0.2">
      <c r="A367" s="155">
        <v>364</v>
      </c>
      <c r="B367" s="156" t="s">
        <v>320</v>
      </c>
      <c r="C367" s="157">
        <v>1506</v>
      </c>
      <c r="D367" s="156" t="s">
        <v>494</v>
      </c>
      <c r="E367" s="157">
        <v>15</v>
      </c>
      <c r="F367" s="156" t="s">
        <v>130</v>
      </c>
      <c r="G367" s="158">
        <v>28.44</v>
      </c>
      <c r="H367" s="154">
        <v>0</v>
      </c>
      <c r="I367" s="154">
        <v>1</v>
      </c>
    </row>
    <row r="368" spans="1:9" ht="16" x14ac:dyDescent="0.2">
      <c r="A368" s="155">
        <v>365</v>
      </c>
      <c r="B368" s="156" t="s">
        <v>320</v>
      </c>
      <c r="C368" s="157">
        <v>1507</v>
      </c>
      <c r="D368" s="156" t="s">
        <v>495</v>
      </c>
      <c r="E368" s="157">
        <v>15</v>
      </c>
      <c r="F368" s="156" t="s">
        <v>130</v>
      </c>
      <c r="G368" s="158">
        <v>28.53</v>
      </c>
      <c r="H368" s="154">
        <v>1</v>
      </c>
      <c r="I368" s="154">
        <v>0</v>
      </c>
    </row>
    <row r="369" spans="1:9" ht="16" x14ac:dyDescent="0.2">
      <c r="A369" s="155">
        <v>366</v>
      </c>
      <c r="B369" s="156" t="s">
        <v>320</v>
      </c>
      <c r="C369" s="157">
        <v>1508</v>
      </c>
      <c r="D369" s="156" t="s">
        <v>496</v>
      </c>
      <c r="E369" s="157">
        <v>15</v>
      </c>
      <c r="F369" s="156" t="s">
        <v>130</v>
      </c>
      <c r="G369" s="158">
        <v>29.18</v>
      </c>
      <c r="H369" s="154">
        <v>1</v>
      </c>
      <c r="I369" s="154">
        <v>0</v>
      </c>
    </row>
    <row r="370" spans="1:9" ht="16" x14ac:dyDescent="0.2">
      <c r="A370" s="155">
        <v>367</v>
      </c>
      <c r="B370" s="156" t="s">
        <v>320</v>
      </c>
      <c r="C370" s="157">
        <v>1509</v>
      </c>
      <c r="D370" s="156" t="s">
        <v>497</v>
      </c>
      <c r="E370" s="157">
        <v>15</v>
      </c>
      <c r="F370" s="156" t="s">
        <v>130</v>
      </c>
      <c r="G370" s="158">
        <v>30.58</v>
      </c>
      <c r="H370" s="154">
        <v>1</v>
      </c>
      <c r="I370" s="154">
        <v>0</v>
      </c>
    </row>
    <row r="371" spans="1:9" ht="16" x14ac:dyDescent="0.2">
      <c r="A371" s="155">
        <v>368</v>
      </c>
      <c r="B371" s="156" t="s">
        <v>320</v>
      </c>
      <c r="C371" s="157">
        <v>1510</v>
      </c>
      <c r="D371" s="156" t="s">
        <v>498</v>
      </c>
      <c r="E371" s="157">
        <v>15</v>
      </c>
      <c r="F371" s="156" t="s">
        <v>130</v>
      </c>
      <c r="G371" s="158">
        <v>29</v>
      </c>
      <c r="H371" s="154">
        <v>2</v>
      </c>
      <c r="I371" s="154">
        <v>0</v>
      </c>
    </row>
    <row r="372" spans="1:9" ht="16" x14ac:dyDescent="0.2">
      <c r="A372" s="155">
        <v>369</v>
      </c>
      <c r="B372" s="156" t="s">
        <v>320</v>
      </c>
      <c r="C372" s="157">
        <v>1511</v>
      </c>
      <c r="D372" s="156" t="s">
        <v>499</v>
      </c>
      <c r="E372" s="157">
        <v>15</v>
      </c>
      <c r="F372" s="156" t="s">
        <v>130</v>
      </c>
      <c r="G372" s="158">
        <v>30.58</v>
      </c>
      <c r="H372" s="154">
        <v>1</v>
      </c>
      <c r="I372" s="154">
        <v>0</v>
      </c>
    </row>
    <row r="373" spans="1:9" ht="16" x14ac:dyDescent="0.2">
      <c r="A373" s="155">
        <v>370</v>
      </c>
      <c r="B373" s="156" t="s">
        <v>320</v>
      </c>
      <c r="C373" s="157">
        <v>1512</v>
      </c>
      <c r="D373" s="156" t="s">
        <v>500</v>
      </c>
      <c r="E373" s="157">
        <v>15</v>
      </c>
      <c r="F373" s="156" t="s">
        <v>130</v>
      </c>
      <c r="G373" s="158">
        <v>28.44</v>
      </c>
      <c r="H373" s="154">
        <v>1</v>
      </c>
      <c r="I373" s="154">
        <v>0</v>
      </c>
    </row>
    <row r="374" spans="1:9" ht="16" x14ac:dyDescent="0.2">
      <c r="A374" s="155">
        <v>371</v>
      </c>
      <c r="B374" s="156" t="s">
        <v>501</v>
      </c>
      <c r="C374" s="157">
        <v>101</v>
      </c>
      <c r="D374" s="156" t="s">
        <v>502</v>
      </c>
      <c r="E374" s="157">
        <v>1</v>
      </c>
      <c r="F374" s="156" t="s">
        <v>130</v>
      </c>
      <c r="G374" s="158">
        <v>52.42</v>
      </c>
      <c r="H374" s="154">
        <v>2</v>
      </c>
      <c r="I374" s="154">
        <v>0</v>
      </c>
    </row>
    <row r="375" spans="1:9" ht="16" x14ac:dyDescent="0.2">
      <c r="A375" s="155">
        <v>372</v>
      </c>
      <c r="B375" s="156" t="s">
        <v>501</v>
      </c>
      <c r="C375" s="157">
        <v>102</v>
      </c>
      <c r="D375" s="156" t="s">
        <v>503</v>
      </c>
      <c r="E375" s="157">
        <v>1</v>
      </c>
      <c r="F375" s="156" t="s">
        <v>130</v>
      </c>
      <c r="G375" s="158">
        <v>38.01</v>
      </c>
      <c r="H375" s="154">
        <v>2</v>
      </c>
      <c r="I375" s="154">
        <v>0</v>
      </c>
    </row>
    <row r="376" spans="1:9" ht="16" x14ac:dyDescent="0.2">
      <c r="A376" s="155">
        <v>373</v>
      </c>
      <c r="B376" s="156" t="s">
        <v>501</v>
      </c>
      <c r="C376" s="157">
        <v>103</v>
      </c>
      <c r="D376" s="156" t="s">
        <v>504</v>
      </c>
      <c r="E376" s="157">
        <v>1</v>
      </c>
      <c r="F376" s="156" t="s">
        <v>130</v>
      </c>
      <c r="G376" s="158">
        <v>37.92</v>
      </c>
      <c r="H376" s="154">
        <v>2</v>
      </c>
      <c r="I376" s="154">
        <v>0</v>
      </c>
    </row>
    <row r="377" spans="1:9" ht="16" x14ac:dyDescent="0.2">
      <c r="A377" s="155">
        <v>374</v>
      </c>
      <c r="B377" s="156" t="s">
        <v>501</v>
      </c>
      <c r="C377" s="157">
        <v>104</v>
      </c>
      <c r="D377" s="156" t="s">
        <v>505</v>
      </c>
      <c r="E377" s="157">
        <v>1</v>
      </c>
      <c r="F377" s="156" t="s">
        <v>130</v>
      </c>
      <c r="G377" s="158">
        <v>37.549999999999997</v>
      </c>
      <c r="H377" s="154">
        <v>2</v>
      </c>
      <c r="I377" s="154">
        <v>0</v>
      </c>
    </row>
    <row r="378" spans="1:9" ht="16" x14ac:dyDescent="0.2">
      <c r="A378" s="155">
        <v>375</v>
      </c>
      <c r="B378" s="156" t="s">
        <v>501</v>
      </c>
      <c r="C378" s="157">
        <v>105</v>
      </c>
      <c r="D378" s="156" t="s">
        <v>506</v>
      </c>
      <c r="E378" s="157">
        <v>1</v>
      </c>
      <c r="F378" s="156" t="s">
        <v>130</v>
      </c>
      <c r="G378" s="158">
        <v>38.01</v>
      </c>
      <c r="H378" s="154">
        <v>2</v>
      </c>
      <c r="I378" s="154">
        <v>0</v>
      </c>
    </row>
    <row r="379" spans="1:9" ht="16" x14ac:dyDescent="0.2">
      <c r="A379" s="155">
        <v>376</v>
      </c>
      <c r="B379" s="156" t="s">
        <v>501</v>
      </c>
      <c r="C379" s="157">
        <v>106</v>
      </c>
      <c r="D379" s="156" t="s">
        <v>507</v>
      </c>
      <c r="E379" s="157">
        <v>1</v>
      </c>
      <c r="F379" s="156" t="s">
        <v>130</v>
      </c>
      <c r="G379" s="158">
        <v>52.7</v>
      </c>
      <c r="H379" s="154">
        <v>2</v>
      </c>
      <c r="I379" s="154">
        <v>0</v>
      </c>
    </row>
    <row r="380" spans="1:9" ht="16" x14ac:dyDescent="0.2">
      <c r="A380" s="155">
        <v>377</v>
      </c>
      <c r="B380" s="156" t="s">
        <v>501</v>
      </c>
      <c r="C380" s="157">
        <v>107</v>
      </c>
      <c r="D380" s="156" t="s">
        <v>508</v>
      </c>
      <c r="E380" s="157">
        <v>1</v>
      </c>
      <c r="F380" s="156" t="s">
        <v>130</v>
      </c>
      <c r="G380" s="158">
        <v>44.7</v>
      </c>
      <c r="H380" s="154">
        <v>2</v>
      </c>
      <c r="I380" s="154">
        <v>0</v>
      </c>
    </row>
    <row r="381" spans="1:9" ht="16" x14ac:dyDescent="0.2">
      <c r="A381" s="155">
        <v>378</v>
      </c>
      <c r="B381" s="156" t="s">
        <v>501</v>
      </c>
      <c r="C381" s="157">
        <v>108</v>
      </c>
      <c r="D381" s="156" t="s">
        <v>509</v>
      </c>
      <c r="E381" s="157">
        <v>1</v>
      </c>
      <c r="F381" s="156" t="s">
        <v>130</v>
      </c>
      <c r="G381" s="158">
        <v>44.05</v>
      </c>
      <c r="H381" s="154">
        <v>2</v>
      </c>
      <c r="I381" s="154">
        <v>0</v>
      </c>
    </row>
    <row r="382" spans="1:9" ht="16" x14ac:dyDescent="0.2">
      <c r="A382" s="155">
        <v>379</v>
      </c>
      <c r="B382" s="156" t="s">
        <v>501</v>
      </c>
      <c r="C382" s="157">
        <v>201</v>
      </c>
      <c r="D382" s="156" t="s">
        <v>510</v>
      </c>
      <c r="E382" s="157">
        <v>2</v>
      </c>
      <c r="F382" s="156" t="s">
        <v>130</v>
      </c>
      <c r="G382" s="158">
        <v>52.42</v>
      </c>
      <c r="H382" s="154">
        <v>2</v>
      </c>
      <c r="I382" s="154">
        <v>0</v>
      </c>
    </row>
    <row r="383" spans="1:9" ht="16" x14ac:dyDescent="0.2">
      <c r="A383" s="155">
        <v>380</v>
      </c>
      <c r="B383" s="156" t="s">
        <v>501</v>
      </c>
      <c r="C383" s="157">
        <v>202</v>
      </c>
      <c r="D383" s="156" t="s">
        <v>511</v>
      </c>
      <c r="E383" s="157">
        <v>2</v>
      </c>
      <c r="F383" s="156" t="s">
        <v>130</v>
      </c>
      <c r="G383" s="158">
        <v>38.01</v>
      </c>
      <c r="H383" s="154">
        <v>2</v>
      </c>
      <c r="I383" s="154">
        <v>0</v>
      </c>
    </row>
    <row r="384" spans="1:9" ht="16" x14ac:dyDescent="0.2">
      <c r="A384" s="155">
        <v>381</v>
      </c>
      <c r="B384" s="156" t="s">
        <v>501</v>
      </c>
      <c r="C384" s="157">
        <v>203</v>
      </c>
      <c r="D384" s="156" t="s">
        <v>512</v>
      </c>
      <c r="E384" s="157">
        <v>2</v>
      </c>
      <c r="F384" s="156" t="s">
        <v>130</v>
      </c>
      <c r="G384" s="158">
        <v>37.92</v>
      </c>
      <c r="H384" s="154">
        <v>2</v>
      </c>
      <c r="I384" s="154">
        <v>0</v>
      </c>
    </row>
    <row r="385" spans="1:9" ht="16" x14ac:dyDescent="0.2">
      <c r="A385" s="155">
        <v>382</v>
      </c>
      <c r="B385" s="156" t="s">
        <v>501</v>
      </c>
      <c r="C385" s="157">
        <v>204</v>
      </c>
      <c r="D385" s="156" t="s">
        <v>513</v>
      </c>
      <c r="E385" s="157">
        <v>2</v>
      </c>
      <c r="F385" s="156" t="s">
        <v>130</v>
      </c>
      <c r="G385" s="158">
        <v>37.549999999999997</v>
      </c>
      <c r="H385" s="154">
        <v>2</v>
      </c>
      <c r="I385" s="154">
        <v>0</v>
      </c>
    </row>
    <row r="386" spans="1:9" ht="16" x14ac:dyDescent="0.2">
      <c r="A386" s="155">
        <v>383</v>
      </c>
      <c r="B386" s="156" t="s">
        <v>501</v>
      </c>
      <c r="C386" s="157">
        <v>205</v>
      </c>
      <c r="D386" s="156" t="s">
        <v>514</v>
      </c>
      <c r="E386" s="157">
        <v>2</v>
      </c>
      <c r="F386" s="156" t="s">
        <v>130</v>
      </c>
      <c r="G386" s="158">
        <v>38.01</v>
      </c>
      <c r="H386" s="154">
        <v>2</v>
      </c>
      <c r="I386" s="154">
        <v>0</v>
      </c>
    </row>
    <row r="387" spans="1:9" ht="16" x14ac:dyDescent="0.2">
      <c r="A387" s="155">
        <v>384</v>
      </c>
      <c r="B387" s="156" t="s">
        <v>501</v>
      </c>
      <c r="C387" s="157">
        <v>206</v>
      </c>
      <c r="D387" s="156" t="s">
        <v>515</v>
      </c>
      <c r="E387" s="157">
        <v>2</v>
      </c>
      <c r="F387" s="156" t="s">
        <v>130</v>
      </c>
      <c r="G387" s="158">
        <v>52.7</v>
      </c>
      <c r="H387" s="154">
        <v>2</v>
      </c>
      <c r="I387" s="154">
        <v>0</v>
      </c>
    </row>
    <row r="388" spans="1:9" ht="16" x14ac:dyDescent="0.2">
      <c r="A388" s="155">
        <v>385</v>
      </c>
      <c r="B388" s="156" t="s">
        <v>501</v>
      </c>
      <c r="C388" s="157">
        <v>207</v>
      </c>
      <c r="D388" s="156" t="s">
        <v>516</v>
      </c>
      <c r="E388" s="157">
        <v>2</v>
      </c>
      <c r="F388" s="156" t="s">
        <v>130</v>
      </c>
      <c r="G388" s="158">
        <v>50.37</v>
      </c>
      <c r="H388" s="154">
        <v>2</v>
      </c>
      <c r="I388" s="154">
        <v>0</v>
      </c>
    </row>
    <row r="389" spans="1:9" ht="16" x14ac:dyDescent="0.2">
      <c r="A389" s="155">
        <v>386</v>
      </c>
      <c r="B389" s="156" t="s">
        <v>501</v>
      </c>
      <c r="C389" s="157">
        <v>208</v>
      </c>
      <c r="D389" s="156" t="s">
        <v>517</v>
      </c>
      <c r="E389" s="157">
        <v>2</v>
      </c>
      <c r="F389" s="156" t="s">
        <v>130</v>
      </c>
      <c r="G389" s="158">
        <v>50.19</v>
      </c>
      <c r="H389" s="154">
        <v>2</v>
      </c>
      <c r="I389" s="154">
        <v>0</v>
      </c>
    </row>
    <row r="390" spans="1:9" ht="16" x14ac:dyDescent="0.2">
      <c r="A390" s="155">
        <v>387</v>
      </c>
      <c r="B390" s="156" t="s">
        <v>501</v>
      </c>
      <c r="C390" s="157">
        <v>301</v>
      </c>
      <c r="D390" s="156" t="s">
        <v>518</v>
      </c>
      <c r="E390" s="157">
        <v>3</v>
      </c>
      <c r="F390" s="156" t="s">
        <v>130</v>
      </c>
      <c r="G390" s="158">
        <v>52.42</v>
      </c>
      <c r="H390" s="154">
        <v>2</v>
      </c>
      <c r="I390" s="154">
        <v>0</v>
      </c>
    </row>
    <row r="391" spans="1:9" ht="16" x14ac:dyDescent="0.2">
      <c r="A391" s="155">
        <v>388</v>
      </c>
      <c r="B391" s="156" t="s">
        <v>501</v>
      </c>
      <c r="C391" s="157">
        <v>302</v>
      </c>
      <c r="D391" s="156" t="s">
        <v>519</v>
      </c>
      <c r="E391" s="157">
        <v>3</v>
      </c>
      <c r="F391" s="156" t="s">
        <v>130</v>
      </c>
      <c r="G391" s="158">
        <v>37.92</v>
      </c>
      <c r="H391" s="154">
        <v>2</v>
      </c>
      <c r="I391" s="154">
        <v>0</v>
      </c>
    </row>
    <row r="392" spans="1:9" ht="16" x14ac:dyDescent="0.2">
      <c r="A392" s="155">
        <v>389</v>
      </c>
      <c r="B392" s="156" t="s">
        <v>501</v>
      </c>
      <c r="C392" s="157">
        <v>303</v>
      </c>
      <c r="D392" s="156" t="s">
        <v>520</v>
      </c>
      <c r="E392" s="157">
        <v>3</v>
      </c>
      <c r="F392" s="156" t="s">
        <v>130</v>
      </c>
      <c r="G392" s="158">
        <v>37.92</v>
      </c>
      <c r="H392" s="154">
        <v>2</v>
      </c>
      <c r="I392" s="154">
        <v>0</v>
      </c>
    </row>
    <row r="393" spans="1:9" ht="16" x14ac:dyDescent="0.2">
      <c r="A393" s="155">
        <v>390</v>
      </c>
      <c r="B393" s="156" t="s">
        <v>501</v>
      </c>
      <c r="C393" s="157">
        <v>304</v>
      </c>
      <c r="D393" s="156" t="s">
        <v>521</v>
      </c>
      <c r="E393" s="157">
        <v>3</v>
      </c>
      <c r="F393" s="156" t="s">
        <v>130</v>
      </c>
      <c r="G393" s="158">
        <v>37.549999999999997</v>
      </c>
      <c r="H393" s="154">
        <v>2</v>
      </c>
      <c r="I393" s="154">
        <v>0</v>
      </c>
    </row>
    <row r="394" spans="1:9" ht="16" x14ac:dyDescent="0.2">
      <c r="A394" s="155">
        <v>391</v>
      </c>
      <c r="B394" s="156" t="s">
        <v>501</v>
      </c>
      <c r="C394" s="157">
        <v>305</v>
      </c>
      <c r="D394" s="156" t="s">
        <v>522</v>
      </c>
      <c r="E394" s="157">
        <v>3</v>
      </c>
      <c r="F394" s="156" t="s">
        <v>130</v>
      </c>
      <c r="G394" s="158">
        <v>38.01</v>
      </c>
      <c r="H394" s="154">
        <v>2</v>
      </c>
      <c r="I394" s="154">
        <v>0</v>
      </c>
    </row>
    <row r="395" spans="1:9" ht="16" x14ac:dyDescent="0.2">
      <c r="A395" s="155">
        <v>392</v>
      </c>
      <c r="B395" s="156" t="s">
        <v>501</v>
      </c>
      <c r="C395" s="157">
        <v>306</v>
      </c>
      <c r="D395" s="156" t="s">
        <v>523</v>
      </c>
      <c r="E395" s="157">
        <v>3</v>
      </c>
      <c r="F395" s="156" t="s">
        <v>130</v>
      </c>
      <c r="G395" s="158">
        <v>52.6</v>
      </c>
      <c r="H395" s="154">
        <v>2</v>
      </c>
      <c r="I395" s="154">
        <v>0</v>
      </c>
    </row>
    <row r="396" spans="1:9" ht="16" x14ac:dyDescent="0.2">
      <c r="A396" s="155">
        <v>393</v>
      </c>
      <c r="B396" s="156" t="s">
        <v>501</v>
      </c>
      <c r="C396" s="157">
        <v>307</v>
      </c>
      <c r="D396" s="156" t="s">
        <v>524</v>
      </c>
      <c r="E396" s="157">
        <v>3</v>
      </c>
      <c r="F396" s="156" t="s">
        <v>130</v>
      </c>
      <c r="G396" s="158">
        <v>50.37</v>
      </c>
      <c r="H396" s="154">
        <v>2</v>
      </c>
      <c r="I396" s="154">
        <v>0</v>
      </c>
    </row>
    <row r="397" spans="1:9" ht="16" x14ac:dyDescent="0.2">
      <c r="A397" s="155">
        <v>394</v>
      </c>
      <c r="B397" s="156" t="s">
        <v>501</v>
      </c>
      <c r="C397" s="157">
        <v>308</v>
      </c>
      <c r="D397" s="156" t="s">
        <v>525</v>
      </c>
      <c r="E397" s="157">
        <v>3</v>
      </c>
      <c r="F397" s="156" t="s">
        <v>130</v>
      </c>
      <c r="G397" s="158">
        <v>50.19</v>
      </c>
      <c r="H397" s="154">
        <v>2</v>
      </c>
      <c r="I397" s="154">
        <v>0</v>
      </c>
    </row>
    <row r="398" spans="1:9" ht="16" x14ac:dyDescent="0.2">
      <c r="A398" s="155">
        <v>395</v>
      </c>
      <c r="B398" s="156" t="s">
        <v>501</v>
      </c>
      <c r="C398" s="157">
        <v>401</v>
      </c>
      <c r="D398" s="156" t="s">
        <v>526</v>
      </c>
      <c r="E398" s="157">
        <v>4</v>
      </c>
      <c r="F398" s="156" t="s">
        <v>130</v>
      </c>
      <c r="G398" s="158">
        <v>52.42</v>
      </c>
      <c r="H398" s="154">
        <v>2</v>
      </c>
      <c r="I398" s="154">
        <v>0</v>
      </c>
    </row>
    <row r="399" spans="1:9" ht="16" x14ac:dyDescent="0.2">
      <c r="A399" s="155">
        <v>396</v>
      </c>
      <c r="B399" s="156" t="s">
        <v>501</v>
      </c>
      <c r="C399" s="157">
        <v>402</v>
      </c>
      <c r="D399" s="156" t="s">
        <v>527</v>
      </c>
      <c r="E399" s="157">
        <v>4</v>
      </c>
      <c r="F399" s="156" t="s">
        <v>130</v>
      </c>
      <c r="G399" s="158">
        <v>37.92</v>
      </c>
      <c r="H399" s="154">
        <v>2</v>
      </c>
      <c r="I399" s="154">
        <v>0</v>
      </c>
    </row>
    <row r="400" spans="1:9" ht="16" x14ac:dyDescent="0.2">
      <c r="A400" s="155">
        <v>397</v>
      </c>
      <c r="B400" s="156" t="s">
        <v>501</v>
      </c>
      <c r="C400" s="157">
        <v>403</v>
      </c>
      <c r="D400" s="156" t="s">
        <v>528</v>
      </c>
      <c r="E400" s="157">
        <v>4</v>
      </c>
      <c r="F400" s="156" t="s">
        <v>130</v>
      </c>
      <c r="G400" s="158">
        <v>37.92</v>
      </c>
      <c r="H400" s="154">
        <v>2</v>
      </c>
      <c r="I400" s="154">
        <v>0</v>
      </c>
    </row>
    <row r="401" spans="1:9" ht="16" x14ac:dyDescent="0.2">
      <c r="A401" s="155">
        <v>398</v>
      </c>
      <c r="B401" s="156" t="s">
        <v>501</v>
      </c>
      <c r="C401" s="157">
        <v>404</v>
      </c>
      <c r="D401" s="156" t="s">
        <v>529</v>
      </c>
      <c r="E401" s="157">
        <v>4</v>
      </c>
      <c r="F401" s="156" t="s">
        <v>130</v>
      </c>
      <c r="G401" s="158">
        <v>37.549999999999997</v>
      </c>
      <c r="H401" s="154">
        <v>2</v>
      </c>
      <c r="I401" s="154">
        <v>0</v>
      </c>
    </row>
    <row r="402" spans="1:9" ht="16" x14ac:dyDescent="0.2">
      <c r="A402" s="155">
        <v>399</v>
      </c>
      <c r="B402" s="156" t="s">
        <v>501</v>
      </c>
      <c r="C402" s="157">
        <v>405</v>
      </c>
      <c r="D402" s="156" t="s">
        <v>530</v>
      </c>
      <c r="E402" s="157">
        <v>4</v>
      </c>
      <c r="F402" s="156" t="s">
        <v>130</v>
      </c>
      <c r="G402" s="158">
        <v>38.01</v>
      </c>
      <c r="H402" s="154">
        <v>2</v>
      </c>
      <c r="I402" s="154">
        <v>0</v>
      </c>
    </row>
    <row r="403" spans="1:9" ht="16" x14ac:dyDescent="0.2">
      <c r="A403" s="155">
        <v>400</v>
      </c>
      <c r="B403" s="156" t="s">
        <v>501</v>
      </c>
      <c r="C403" s="157">
        <v>406</v>
      </c>
      <c r="D403" s="156" t="s">
        <v>531</v>
      </c>
      <c r="E403" s="157">
        <v>4</v>
      </c>
      <c r="F403" s="156" t="s">
        <v>130</v>
      </c>
      <c r="G403" s="158">
        <v>52.6</v>
      </c>
      <c r="H403" s="154">
        <v>2</v>
      </c>
      <c r="I403" s="154">
        <v>0</v>
      </c>
    </row>
    <row r="404" spans="1:9" ht="16" x14ac:dyDescent="0.2">
      <c r="A404" s="155">
        <v>401</v>
      </c>
      <c r="B404" s="156" t="s">
        <v>501</v>
      </c>
      <c r="C404" s="157">
        <v>407</v>
      </c>
      <c r="D404" s="156" t="s">
        <v>532</v>
      </c>
      <c r="E404" s="157">
        <v>4</v>
      </c>
      <c r="F404" s="156" t="s">
        <v>130</v>
      </c>
      <c r="G404" s="158">
        <v>50.37</v>
      </c>
      <c r="H404" s="154">
        <v>2</v>
      </c>
      <c r="I404" s="154">
        <v>0</v>
      </c>
    </row>
    <row r="405" spans="1:9" ht="16" x14ac:dyDescent="0.2">
      <c r="A405" s="155">
        <v>402</v>
      </c>
      <c r="B405" s="156" t="s">
        <v>501</v>
      </c>
      <c r="C405" s="157">
        <v>408</v>
      </c>
      <c r="D405" s="156" t="s">
        <v>533</v>
      </c>
      <c r="E405" s="157">
        <v>4</v>
      </c>
      <c r="F405" s="156" t="s">
        <v>130</v>
      </c>
      <c r="G405" s="158">
        <v>50.19</v>
      </c>
      <c r="H405" s="154">
        <v>2</v>
      </c>
      <c r="I405" s="154">
        <v>0</v>
      </c>
    </row>
    <row r="406" spans="1:9" ht="16" x14ac:dyDescent="0.2">
      <c r="A406" s="155">
        <v>403</v>
      </c>
      <c r="B406" s="156" t="s">
        <v>501</v>
      </c>
      <c r="C406" s="157">
        <v>501</v>
      </c>
      <c r="D406" s="156" t="s">
        <v>534</v>
      </c>
      <c r="E406" s="157">
        <v>5</v>
      </c>
      <c r="F406" s="156" t="s">
        <v>130</v>
      </c>
      <c r="G406" s="158">
        <v>52.42</v>
      </c>
      <c r="H406" s="154">
        <v>2</v>
      </c>
      <c r="I406" s="154">
        <v>0</v>
      </c>
    </row>
    <row r="407" spans="1:9" ht="16" x14ac:dyDescent="0.2">
      <c r="A407" s="155">
        <v>404</v>
      </c>
      <c r="B407" s="156" t="s">
        <v>501</v>
      </c>
      <c r="C407" s="157">
        <v>502</v>
      </c>
      <c r="D407" s="156" t="s">
        <v>535</v>
      </c>
      <c r="E407" s="157">
        <v>5</v>
      </c>
      <c r="F407" s="156" t="s">
        <v>130</v>
      </c>
      <c r="G407" s="158">
        <v>37.92</v>
      </c>
      <c r="H407" s="154">
        <v>2</v>
      </c>
      <c r="I407" s="154">
        <v>0</v>
      </c>
    </row>
    <row r="408" spans="1:9" ht="16" x14ac:dyDescent="0.2">
      <c r="A408" s="155">
        <v>405</v>
      </c>
      <c r="B408" s="156" t="s">
        <v>501</v>
      </c>
      <c r="C408" s="157">
        <v>503</v>
      </c>
      <c r="D408" s="156" t="s">
        <v>536</v>
      </c>
      <c r="E408" s="157">
        <v>5</v>
      </c>
      <c r="F408" s="156" t="s">
        <v>130</v>
      </c>
      <c r="G408" s="158">
        <v>37.92</v>
      </c>
      <c r="H408" s="154">
        <v>2</v>
      </c>
      <c r="I408" s="154">
        <v>0</v>
      </c>
    </row>
    <row r="409" spans="1:9" ht="16" x14ac:dyDescent="0.2">
      <c r="A409" s="155">
        <v>406</v>
      </c>
      <c r="B409" s="156" t="s">
        <v>501</v>
      </c>
      <c r="C409" s="157">
        <v>504</v>
      </c>
      <c r="D409" s="156" t="s">
        <v>537</v>
      </c>
      <c r="E409" s="157">
        <v>5</v>
      </c>
      <c r="F409" s="156" t="s">
        <v>130</v>
      </c>
      <c r="G409" s="158">
        <v>37.549999999999997</v>
      </c>
      <c r="H409" s="154">
        <v>2</v>
      </c>
      <c r="I409" s="154">
        <v>0</v>
      </c>
    </row>
    <row r="410" spans="1:9" ht="16" x14ac:dyDescent="0.2">
      <c r="A410" s="155">
        <v>407</v>
      </c>
      <c r="B410" s="156" t="s">
        <v>501</v>
      </c>
      <c r="C410" s="157">
        <v>505</v>
      </c>
      <c r="D410" s="156" t="s">
        <v>538</v>
      </c>
      <c r="E410" s="157">
        <v>5</v>
      </c>
      <c r="F410" s="156" t="s">
        <v>130</v>
      </c>
      <c r="G410" s="158">
        <v>38.01</v>
      </c>
      <c r="H410" s="154">
        <v>2</v>
      </c>
      <c r="I410" s="154">
        <v>0</v>
      </c>
    </row>
    <row r="411" spans="1:9" ht="16" x14ac:dyDescent="0.2">
      <c r="A411" s="155">
        <v>408</v>
      </c>
      <c r="B411" s="156" t="s">
        <v>501</v>
      </c>
      <c r="C411" s="157">
        <v>506</v>
      </c>
      <c r="D411" s="156" t="s">
        <v>539</v>
      </c>
      <c r="E411" s="157">
        <v>5</v>
      </c>
      <c r="F411" s="156" t="s">
        <v>130</v>
      </c>
      <c r="G411" s="158">
        <v>52.7</v>
      </c>
      <c r="H411" s="154">
        <v>2</v>
      </c>
      <c r="I411" s="154">
        <v>0</v>
      </c>
    </row>
    <row r="412" spans="1:9" ht="16" x14ac:dyDescent="0.2">
      <c r="A412" s="155">
        <v>409</v>
      </c>
      <c r="B412" s="156" t="s">
        <v>501</v>
      </c>
      <c r="C412" s="157">
        <v>507</v>
      </c>
      <c r="D412" s="156" t="s">
        <v>540</v>
      </c>
      <c r="E412" s="157">
        <v>5</v>
      </c>
      <c r="F412" s="156" t="s">
        <v>130</v>
      </c>
      <c r="G412" s="158">
        <v>50.37</v>
      </c>
      <c r="H412" s="154">
        <v>2</v>
      </c>
      <c r="I412" s="154">
        <v>0</v>
      </c>
    </row>
    <row r="413" spans="1:9" ht="16" x14ac:dyDescent="0.2">
      <c r="A413" s="155">
        <v>410</v>
      </c>
      <c r="B413" s="156" t="s">
        <v>501</v>
      </c>
      <c r="C413" s="157">
        <v>508</v>
      </c>
      <c r="D413" s="156" t="s">
        <v>541</v>
      </c>
      <c r="E413" s="157">
        <v>5</v>
      </c>
      <c r="F413" s="156" t="s">
        <v>130</v>
      </c>
      <c r="G413" s="158">
        <v>50.19</v>
      </c>
      <c r="H413" s="154">
        <v>2</v>
      </c>
      <c r="I413" s="154">
        <v>0</v>
      </c>
    </row>
    <row r="414" spans="1:9" ht="16" x14ac:dyDescent="0.2">
      <c r="A414" s="155">
        <v>411</v>
      </c>
      <c r="B414" s="156" t="s">
        <v>501</v>
      </c>
      <c r="C414" s="157">
        <v>601</v>
      </c>
      <c r="D414" s="156" t="s">
        <v>542</v>
      </c>
      <c r="E414" s="157">
        <v>6</v>
      </c>
      <c r="F414" s="156" t="s">
        <v>130</v>
      </c>
      <c r="G414" s="158">
        <v>52.42</v>
      </c>
      <c r="H414" s="154">
        <v>2</v>
      </c>
      <c r="I414" s="154">
        <v>0</v>
      </c>
    </row>
    <row r="415" spans="1:9" ht="16" x14ac:dyDescent="0.2">
      <c r="A415" s="155">
        <v>412</v>
      </c>
      <c r="B415" s="156" t="s">
        <v>501</v>
      </c>
      <c r="C415" s="157">
        <v>602</v>
      </c>
      <c r="D415" s="156" t="s">
        <v>543</v>
      </c>
      <c r="E415" s="157">
        <v>6</v>
      </c>
      <c r="F415" s="156" t="s">
        <v>130</v>
      </c>
      <c r="G415" s="158">
        <v>38.01</v>
      </c>
      <c r="H415" s="154">
        <v>2</v>
      </c>
      <c r="I415" s="154">
        <v>0</v>
      </c>
    </row>
    <row r="416" spans="1:9" ht="16" x14ac:dyDescent="0.2">
      <c r="A416" s="155">
        <v>413</v>
      </c>
      <c r="B416" s="156" t="s">
        <v>501</v>
      </c>
      <c r="C416" s="157">
        <v>603</v>
      </c>
      <c r="D416" s="156" t="s">
        <v>544</v>
      </c>
      <c r="E416" s="157">
        <v>6</v>
      </c>
      <c r="F416" s="156" t="s">
        <v>130</v>
      </c>
      <c r="G416" s="158">
        <v>37.92</v>
      </c>
      <c r="H416" s="154">
        <v>2</v>
      </c>
      <c r="I416" s="154">
        <v>0</v>
      </c>
    </row>
    <row r="417" spans="1:9" ht="16" x14ac:dyDescent="0.2">
      <c r="A417" s="155">
        <v>414</v>
      </c>
      <c r="B417" s="156" t="s">
        <v>501</v>
      </c>
      <c r="C417" s="157">
        <v>604</v>
      </c>
      <c r="D417" s="156" t="s">
        <v>545</v>
      </c>
      <c r="E417" s="157">
        <v>6</v>
      </c>
      <c r="F417" s="156" t="s">
        <v>130</v>
      </c>
      <c r="G417" s="158">
        <v>37.549999999999997</v>
      </c>
      <c r="H417" s="154">
        <v>2</v>
      </c>
      <c r="I417" s="154">
        <v>1</v>
      </c>
    </row>
    <row r="418" spans="1:9" ht="16" x14ac:dyDescent="0.2">
      <c r="A418" s="155">
        <v>415</v>
      </c>
      <c r="B418" s="156" t="s">
        <v>501</v>
      </c>
      <c r="C418" s="157">
        <v>605</v>
      </c>
      <c r="D418" s="156" t="s">
        <v>546</v>
      </c>
      <c r="E418" s="157">
        <v>6</v>
      </c>
      <c r="F418" s="156" t="s">
        <v>130</v>
      </c>
      <c r="G418" s="158">
        <v>38.01</v>
      </c>
      <c r="H418" s="154">
        <v>2</v>
      </c>
      <c r="I418" s="154">
        <v>0</v>
      </c>
    </row>
    <row r="419" spans="1:9" ht="16" x14ac:dyDescent="0.2">
      <c r="A419" s="155">
        <v>416</v>
      </c>
      <c r="B419" s="156" t="s">
        <v>501</v>
      </c>
      <c r="C419" s="157">
        <v>606</v>
      </c>
      <c r="D419" s="156" t="s">
        <v>547</v>
      </c>
      <c r="E419" s="157">
        <v>6</v>
      </c>
      <c r="F419" s="156" t="s">
        <v>130</v>
      </c>
      <c r="G419" s="158">
        <v>52.6</v>
      </c>
      <c r="H419" s="154">
        <v>2</v>
      </c>
      <c r="I419" s="154">
        <v>0</v>
      </c>
    </row>
    <row r="420" spans="1:9" ht="16" x14ac:dyDescent="0.2">
      <c r="A420" s="155">
        <v>417</v>
      </c>
      <c r="B420" s="156" t="s">
        <v>501</v>
      </c>
      <c r="C420" s="157">
        <v>607</v>
      </c>
      <c r="D420" s="156" t="s">
        <v>548</v>
      </c>
      <c r="E420" s="157">
        <v>6</v>
      </c>
      <c r="F420" s="156" t="s">
        <v>130</v>
      </c>
      <c r="G420" s="158">
        <v>50.37</v>
      </c>
      <c r="H420" s="154">
        <v>2</v>
      </c>
      <c r="I420" s="154">
        <v>0</v>
      </c>
    </row>
    <row r="421" spans="1:9" ht="16" x14ac:dyDescent="0.2">
      <c r="A421" s="155">
        <v>418</v>
      </c>
      <c r="B421" s="156" t="s">
        <v>501</v>
      </c>
      <c r="C421" s="157">
        <v>608</v>
      </c>
      <c r="D421" s="156" t="s">
        <v>549</v>
      </c>
      <c r="E421" s="157">
        <v>6</v>
      </c>
      <c r="F421" s="156" t="s">
        <v>130</v>
      </c>
      <c r="G421" s="158">
        <v>50.19</v>
      </c>
      <c r="H421" s="154">
        <v>2</v>
      </c>
      <c r="I421" s="154">
        <v>0</v>
      </c>
    </row>
    <row r="422" spans="1:9" ht="16" x14ac:dyDescent="0.2">
      <c r="A422" s="155">
        <v>419</v>
      </c>
      <c r="B422" s="156" t="s">
        <v>501</v>
      </c>
      <c r="C422" s="157">
        <v>701</v>
      </c>
      <c r="D422" s="156" t="s">
        <v>550</v>
      </c>
      <c r="E422" s="157">
        <v>7</v>
      </c>
      <c r="F422" s="156" t="s">
        <v>130</v>
      </c>
      <c r="G422" s="158">
        <v>52.42</v>
      </c>
      <c r="H422" s="154">
        <v>2</v>
      </c>
      <c r="I422" s="154">
        <v>0</v>
      </c>
    </row>
    <row r="423" spans="1:9" ht="16" x14ac:dyDescent="0.2">
      <c r="A423" s="155">
        <v>420</v>
      </c>
      <c r="B423" s="156" t="s">
        <v>501</v>
      </c>
      <c r="C423" s="157">
        <v>702</v>
      </c>
      <c r="D423" s="156" t="s">
        <v>551</v>
      </c>
      <c r="E423" s="157">
        <v>7</v>
      </c>
      <c r="F423" s="156" t="s">
        <v>130</v>
      </c>
      <c r="G423" s="158">
        <v>38.01</v>
      </c>
      <c r="H423" s="154">
        <v>2</v>
      </c>
      <c r="I423" s="154">
        <v>0</v>
      </c>
    </row>
    <row r="424" spans="1:9" ht="16" x14ac:dyDescent="0.2">
      <c r="A424" s="155">
        <v>421</v>
      </c>
      <c r="B424" s="156" t="s">
        <v>501</v>
      </c>
      <c r="C424" s="157">
        <v>703</v>
      </c>
      <c r="D424" s="156" t="s">
        <v>552</v>
      </c>
      <c r="E424" s="157">
        <v>7</v>
      </c>
      <c r="F424" s="156" t="s">
        <v>130</v>
      </c>
      <c r="G424" s="158">
        <v>37.92</v>
      </c>
      <c r="H424" s="154">
        <v>2</v>
      </c>
      <c r="I424" s="154">
        <v>0</v>
      </c>
    </row>
    <row r="425" spans="1:9" ht="16" x14ac:dyDescent="0.2">
      <c r="A425" s="155">
        <v>422</v>
      </c>
      <c r="B425" s="156" t="s">
        <v>501</v>
      </c>
      <c r="C425" s="157">
        <v>704</v>
      </c>
      <c r="D425" s="156" t="s">
        <v>553</v>
      </c>
      <c r="E425" s="157">
        <v>7</v>
      </c>
      <c r="F425" s="156" t="s">
        <v>130</v>
      </c>
      <c r="G425" s="158">
        <v>37.549999999999997</v>
      </c>
      <c r="H425" s="154">
        <v>2</v>
      </c>
      <c r="I425" s="154">
        <v>0</v>
      </c>
    </row>
    <row r="426" spans="1:9" ht="16" x14ac:dyDescent="0.2">
      <c r="A426" s="155">
        <v>423</v>
      </c>
      <c r="B426" s="156" t="s">
        <v>501</v>
      </c>
      <c r="C426" s="157">
        <v>705</v>
      </c>
      <c r="D426" s="156" t="s">
        <v>554</v>
      </c>
      <c r="E426" s="157">
        <v>7</v>
      </c>
      <c r="F426" s="156" t="s">
        <v>130</v>
      </c>
      <c r="G426" s="158">
        <v>38.01</v>
      </c>
      <c r="H426" s="154">
        <v>2</v>
      </c>
      <c r="I426" s="154">
        <v>0</v>
      </c>
    </row>
    <row r="427" spans="1:9" ht="16" x14ac:dyDescent="0.2">
      <c r="A427" s="155">
        <v>424</v>
      </c>
      <c r="B427" s="156" t="s">
        <v>501</v>
      </c>
      <c r="C427" s="157">
        <v>706</v>
      </c>
      <c r="D427" s="156" t="s">
        <v>555</v>
      </c>
      <c r="E427" s="157">
        <v>7</v>
      </c>
      <c r="F427" s="156" t="s">
        <v>130</v>
      </c>
      <c r="G427" s="158">
        <v>52.6</v>
      </c>
      <c r="H427" s="154">
        <v>2</v>
      </c>
      <c r="I427" s="154">
        <v>0</v>
      </c>
    </row>
    <row r="428" spans="1:9" ht="16" x14ac:dyDescent="0.2">
      <c r="A428" s="155">
        <v>425</v>
      </c>
      <c r="B428" s="156" t="s">
        <v>501</v>
      </c>
      <c r="C428" s="157">
        <v>707</v>
      </c>
      <c r="D428" s="156" t="s">
        <v>556</v>
      </c>
      <c r="E428" s="157">
        <v>7</v>
      </c>
      <c r="F428" s="156" t="s">
        <v>130</v>
      </c>
      <c r="G428" s="158">
        <v>50.37</v>
      </c>
      <c r="H428" s="154">
        <v>2</v>
      </c>
      <c r="I428" s="154">
        <v>0</v>
      </c>
    </row>
    <row r="429" spans="1:9" ht="16" x14ac:dyDescent="0.2">
      <c r="A429" s="155">
        <v>426</v>
      </c>
      <c r="B429" s="156" t="s">
        <v>501</v>
      </c>
      <c r="C429" s="157">
        <v>708</v>
      </c>
      <c r="D429" s="156" t="s">
        <v>557</v>
      </c>
      <c r="E429" s="157">
        <v>7</v>
      </c>
      <c r="F429" s="156" t="s">
        <v>130</v>
      </c>
      <c r="G429" s="158">
        <v>50.19</v>
      </c>
      <c r="H429" s="154">
        <v>2</v>
      </c>
      <c r="I429" s="154">
        <v>0</v>
      </c>
    </row>
    <row r="430" spans="1:9" ht="16" x14ac:dyDescent="0.2">
      <c r="A430" s="155">
        <v>427</v>
      </c>
      <c r="B430" s="156" t="s">
        <v>501</v>
      </c>
      <c r="C430" s="157">
        <v>801</v>
      </c>
      <c r="D430" s="156" t="s">
        <v>558</v>
      </c>
      <c r="E430" s="157">
        <v>8</v>
      </c>
      <c r="F430" s="156" t="s">
        <v>130</v>
      </c>
      <c r="G430" s="158">
        <v>52.6</v>
      </c>
      <c r="H430" s="154">
        <v>2</v>
      </c>
      <c r="I430" s="154">
        <v>0</v>
      </c>
    </row>
    <row r="431" spans="1:9" ht="16" x14ac:dyDescent="0.2">
      <c r="A431" s="155">
        <v>428</v>
      </c>
      <c r="B431" s="156" t="s">
        <v>501</v>
      </c>
      <c r="C431" s="157">
        <v>802</v>
      </c>
      <c r="D431" s="156" t="s">
        <v>559</v>
      </c>
      <c r="E431" s="157">
        <v>8</v>
      </c>
      <c r="F431" s="156" t="s">
        <v>130</v>
      </c>
      <c r="G431" s="158">
        <v>37.92</v>
      </c>
      <c r="H431" s="154">
        <v>2</v>
      </c>
      <c r="I431" s="154">
        <v>0</v>
      </c>
    </row>
    <row r="432" spans="1:9" ht="16" x14ac:dyDescent="0.2">
      <c r="A432" s="155">
        <v>429</v>
      </c>
      <c r="B432" s="156" t="s">
        <v>501</v>
      </c>
      <c r="C432" s="157">
        <v>803</v>
      </c>
      <c r="D432" s="156" t="s">
        <v>560</v>
      </c>
      <c r="E432" s="157">
        <v>8</v>
      </c>
      <c r="F432" s="156" t="s">
        <v>130</v>
      </c>
      <c r="G432" s="158">
        <v>38.01</v>
      </c>
      <c r="H432" s="154">
        <v>2</v>
      </c>
      <c r="I432" s="154">
        <v>0</v>
      </c>
    </row>
    <row r="433" spans="1:9" ht="16" x14ac:dyDescent="0.2">
      <c r="A433" s="155">
        <v>430</v>
      </c>
      <c r="B433" s="156" t="s">
        <v>501</v>
      </c>
      <c r="C433" s="157">
        <v>804</v>
      </c>
      <c r="D433" s="156" t="s">
        <v>561</v>
      </c>
      <c r="E433" s="157">
        <v>8</v>
      </c>
      <c r="F433" s="156" t="s">
        <v>130</v>
      </c>
      <c r="G433" s="158">
        <v>37.549999999999997</v>
      </c>
      <c r="H433" s="154">
        <v>2</v>
      </c>
      <c r="I433" s="154">
        <v>0</v>
      </c>
    </row>
    <row r="434" spans="1:9" ht="16" x14ac:dyDescent="0.2">
      <c r="A434" s="155">
        <v>431</v>
      </c>
      <c r="B434" s="156" t="s">
        <v>501</v>
      </c>
      <c r="C434" s="157">
        <v>805</v>
      </c>
      <c r="D434" s="156" t="s">
        <v>562</v>
      </c>
      <c r="E434" s="157">
        <v>8</v>
      </c>
      <c r="F434" s="156" t="s">
        <v>130</v>
      </c>
      <c r="G434" s="158">
        <v>38.01</v>
      </c>
      <c r="H434" s="154">
        <v>2</v>
      </c>
      <c r="I434" s="154">
        <v>0</v>
      </c>
    </row>
    <row r="435" spans="1:9" ht="16" x14ac:dyDescent="0.2">
      <c r="A435" s="155">
        <v>432</v>
      </c>
      <c r="B435" s="156" t="s">
        <v>501</v>
      </c>
      <c r="C435" s="157">
        <v>806</v>
      </c>
      <c r="D435" s="156" t="s">
        <v>563</v>
      </c>
      <c r="E435" s="157">
        <v>8</v>
      </c>
      <c r="F435" s="156" t="s">
        <v>130</v>
      </c>
      <c r="G435" s="158">
        <v>52.7</v>
      </c>
      <c r="H435" s="154">
        <v>2</v>
      </c>
      <c r="I435" s="154">
        <v>0</v>
      </c>
    </row>
    <row r="436" spans="1:9" ht="16" x14ac:dyDescent="0.2">
      <c r="A436" s="155">
        <v>433</v>
      </c>
      <c r="B436" s="156" t="s">
        <v>501</v>
      </c>
      <c r="C436" s="157">
        <v>807</v>
      </c>
      <c r="D436" s="156" t="s">
        <v>564</v>
      </c>
      <c r="E436" s="157">
        <v>8</v>
      </c>
      <c r="F436" s="156" t="s">
        <v>130</v>
      </c>
      <c r="G436" s="158">
        <v>50.37</v>
      </c>
      <c r="H436" s="154">
        <v>2</v>
      </c>
      <c r="I436" s="154">
        <v>0</v>
      </c>
    </row>
    <row r="437" spans="1:9" ht="16" x14ac:dyDescent="0.2">
      <c r="A437" s="155">
        <v>434</v>
      </c>
      <c r="B437" s="156" t="s">
        <v>501</v>
      </c>
      <c r="C437" s="157">
        <v>808</v>
      </c>
      <c r="D437" s="156" t="s">
        <v>565</v>
      </c>
      <c r="E437" s="157">
        <v>8</v>
      </c>
      <c r="F437" s="156" t="s">
        <v>130</v>
      </c>
      <c r="G437" s="158">
        <v>50.19</v>
      </c>
      <c r="H437" s="154">
        <v>2</v>
      </c>
      <c r="I437" s="154">
        <v>0</v>
      </c>
    </row>
    <row r="438" spans="1:9" ht="16" x14ac:dyDescent="0.2">
      <c r="A438" s="155">
        <v>435</v>
      </c>
      <c r="B438" s="156" t="s">
        <v>501</v>
      </c>
      <c r="C438" s="157">
        <v>901</v>
      </c>
      <c r="D438" s="156" t="s">
        <v>566</v>
      </c>
      <c r="E438" s="157">
        <v>9</v>
      </c>
      <c r="F438" s="156" t="s">
        <v>130</v>
      </c>
      <c r="G438" s="158">
        <v>52.42</v>
      </c>
      <c r="H438" s="154">
        <v>2</v>
      </c>
      <c r="I438" s="154">
        <v>0</v>
      </c>
    </row>
    <row r="439" spans="1:9" ht="16" x14ac:dyDescent="0.2">
      <c r="A439" s="155">
        <v>436</v>
      </c>
      <c r="B439" s="156" t="s">
        <v>501</v>
      </c>
      <c r="C439" s="157">
        <v>902</v>
      </c>
      <c r="D439" s="156" t="s">
        <v>567</v>
      </c>
      <c r="E439" s="157">
        <v>9</v>
      </c>
      <c r="F439" s="156" t="s">
        <v>130</v>
      </c>
      <c r="G439" s="158">
        <v>38.01</v>
      </c>
      <c r="H439" s="154">
        <v>2</v>
      </c>
      <c r="I439" s="154">
        <v>0</v>
      </c>
    </row>
    <row r="440" spans="1:9" ht="16" x14ac:dyDescent="0.2">
      <c r="A440" s="155">
        <v>437</v>
      </c>
      <c r="B440" s="156" t="s">
        <v>501</v>
      </c>
      <c r="C440" s="157">
        <v>903</v>
      </c>
      <c r="D440" s="156" t="s">
        <v>568</v>
      </c>
      <c r="E440" s="157">
        <v>9</v>
      </c>
      <c r="F440" s="156" t="s">
        <v>130</v>
      </c>
      <c r="G440" s="158">
        <v>37.92</v>
      </c>
      <c r="H440" s="154">
        <v>2</v>
      </c>
      <c r="I440" s="154">
        <v>0</v>
      </c>
    </row>
    <row r="441" spans="1:9" ht="16" x14ac:dyDescent="0.2">
      <c r="A441" s="155">
        <v>438</v>
      </c>
      <c r="B441" s="156" t="s">
        <v>501</v>
      </c>
      <c r="C441" s="157">
        <v>904</v>
      </c>
      <c r="D441" s="156" t="s">
        <v>568</v>
      </c>
      <c r="E441" s="157">
        <v>9</v>
      </c>
      <c r="F441" s="156" t="s">
        <v>130</v>
      </c>
      <c r="G441" s="158">
        <v>37.549999999999997</v>
      </c>
      <c r="H441" s="154">
        <v>2</v>
      </c>
      <c r="I441" s="154">
        <v>0</v>
      </c>
    </row>
    <row r="442" spans="1:9" ht="16" x14ac:dyDescent="0.2">
      <c r="A442" s="155">
        <v>439</v>
      </c>
      <c r="B442" s="156" t="s">
        <v>501</v>
      </c>
      <c r="C442" s="157">
        <v>905</v>
      </c>
      <c r="D442" s="156" t="s">
        <v>569</v>
      </c>
      <c r="E442" s="157">
        <v>9</v>
      </c>
      <c r="F442" s="156" t="s">
        <v>130</v>
      </c>
      <c r="G442" s="158">
        <v>38.01</v>
      </c>
      <c r="H442" s="154">
        <v>2</v>
      </c>
      <c r="I442" s="154">
        <v>0</v>
      </c>
    </row>
    <row r="443" spans="1:9" ht="16" x14ac:dyDescent="0.2">
      <c r="A443" s="155">
        <v>440</v>
      </c>
      <c r="B443" s="156" t="s">
        <v>501</v>
      </c>
      <c r="C443" s="157">
        <v>906</v>
      </c>
      <c r="D443" s="156" t="s">
        <v>570</v>
      </c>
      <c r="E443" s="157">
        <v>9</v>
      </c>
      <c r="F443" s="156" t="s">
        <v>130</v>
      </c>
      <c r="G443" s="158">
        <v>52.6</v>
      </c>
      <c r="H443" s="154">
        <v>2</v>
      </c>
      <c r="I443" s="154">
        <v>0</v>
      </c>
    </row>
    <row r="444" spans="1:9" ht="16" x14ac:dyDescent="0.2">
      <c r="A444" s="155">
        <v>441</v>
      </c>
      <c r="B444" s="156" t="s">
        <v>501</v>
      </c>
      <c r="C444" s="157">
        <v>907</v>
      </c>
      <c r="D444" s="156" t="s">
        <v>571</v>
      </c>
      <c r="E444" s="157">
        <v>9</v>
      </c>
      <c r="F444" s="156" t="s">
        <v>130</v>
      </c>
      <c r="G444" s="158">
        <v>50.37</v>
      </c>
      <c r="H444" s="154">
        <v>2</v>
      </c>
      <c r="I444" s="154">
        <v>0</v>
      </c>
    </row>
    <row r="445" spans="1:9" ht="16" x14ac:dyDescent="0.2">
      <c r="A445" s="155">
        <v>442</v>
      </c>
      <c r="B445" s="156" t="s">
        <v>501</v>
      </c>
      <c r="C445" s="157">
        <v>908</v>
      </c>
      <c r="D445" s="156" t="s">
        <v>572</v>
      </c>
      <c r="E445" s="157">
        <v>9</v>
      </c>
      <c r="F445" s="156" t="s">
        <v>130</v>
      </c>
      <c r="G445" s="158">
        <v>50.19</v>
      </c>
      <c r="H445" s="154">
        <v>2</v>
      </c>
      <c r="I445" s="154">
        <v>0</v>
      </c>
    </row>
    <row r="446" spans="1:9" ht="16" x14ac:dyDescent="0.2">
      <c r="A446" s="155">
        <v>443</v>
      </c>
      <c r="B446" s="156" t="s">
        <v>501</v>
      </c>
      <c r="C446" s="157">
        <v>1001</v>
      </c>
      <c r="D446" s="156" t="s">
        <v>573</v>
      </c>
      <c r="E446" s="157">
        <v>10</v>
      </c>
      <c r="F446" s="156" t="s">
        <v>130</v>
      </c>
      <c r="G446" s="158">
        <v>52.42</v>
      </c>
      <c r="H446" s="154">
        <v>2</v>
      </c>
      <c r="I446" s="154">
        <v>0</v>
      </c>
    </row>
    <row r="447" spans="1:9" ht="16" x14ac:dyDescent="0.2">
      <c r="A447" s="155">
        <v>444</v>
      </c>
      <c r="B447" s="156" t="s">
        <v>501</v>
      </c>
      <c r="C447" s="157">
        <v>1002</v>
      </c>
      <c r="D447" s="156" t="s">
        <v>574</v>
      </c>
      <c r="E447" s="157">
        <v>10</v>
      </c>
      <c r="F447" s="156" t="s">
        <v>130</v>
      </c>
      <c r="G447" s="158">
        <v>38.01</v>
      </c>
      <c r="H447" s="154">
        <v>2</v>
      </c>
      <c r="I447" s="154">
        <v>0</v>
      </c>
    </row>
    <row r="448" spans="1:9" ht="16" x14ac:dyDescent="0.2">
      <c r="A448" s="155">
        <v>445</v>
      </c>
      <c r="B448" s="156" t="s">
        <v>501</v>
      </c>
      <c r="C448" s="157">
        <v>1003</v>
      </c>
      <c r="D448" s="156" t="s">
        <v>575</v>
      </c>
      <c r="E448" s="157">
        <v>10</v>
      </c>
      <c r="F448" s="156" t="s">
        <v>130</v>
      </c>
      <c r="G448" s="158">
        <v>37.92</v>
      </c>
      <c r="H448" s="154">
        <v>2</v>
      </c>
      <c r="I448" s="154">
        <v>0</v>
      </c>
    </row>
    <row r="449" spans="1:9" ht="16" x14ac:dyDescent="0.2">
      <c r="A449" s="155">
        <v>446</v>
      </c>
      <c r="B449" s="156" t="s">
        <v>501</v>
      </c>
      <c r="C449" s="157">
        <v>1004</v>
      </c>
      <c r="D449" s="156" t="s">
        <v>576</v>
      </c>
      <c r="E449" s="157">
        <v>10</v>
      </c>
      <c r="F449" s="156" t="s">
        <v>130</v>
      </c>
      <c r="G449" s="158">
        <v>37.549999999999997</v>
      </c>
      <c r="H449" s="154">
        <v>2</v>
      </c>
      <c r="I449" s="154">
        <v>0</v>
      </c>
    </row>
    <row r="450" spans="1:9" ht="16" x14ac:dyDescent="0.2">
      <c r="A450" s="155">
        <v>447</v>
      </c>
      <c r="B450" s="156" t="s">
        <v>501</v>
      </c>
      <c r="C450" s="157">
        <v>1005</v>
      </c>
      <c r="D450" s="156" t="s">
        <v>577</v>
      </c>
      <c r="E450" s="157">
        <v>10</v>
      </c>
      <c r="F450" s="156" t="s">
        <v>130</v>
      </c>
      <c r="G450" s="158">
        <v>38.1</v>
      </c>
      <c r="H450" s="154">
        <v>2</v>
      </c>
      <c r="I450" s="154">
        <v>0</v>
      </c>
    </row>
    <row r="451" spans="1:9" ht="16" x14ac:dyDescent="0.2">
      <c r="A451" s="155">
        <v>448</v>
      </c>
      <c r="B451" s="156" t="s">
        <v>501</v>
      </c>
      <c r="C451" s="157">
        <v>1006</v>
      </c>
      <c r="D451" s="156" t="s">
        <v>578</v>
      </c>
      <c r="E451" s="157">
        <v>10</v>
      </c>
      <c r="F451" s="156" t="s">
        <v>130</v>
      </c>
      <c r="G451" s="158">
        <v>52.6</v>
      </c>
      <c r="H451" s="154">
        <v>2</v>
      </c>
      <c r="I451" s="154">
        <v>0</v>
      </c>
    </row>
    <row r="452" spans="1:9" ht="16" x14ac:dyDescent="0.2">
      <c r="A452" s="155">
        <v>449</v>
      </c>
      <c r="B452" s="156" t="s">
        <v>501</v>
      </c>
      <c r="C452" s="157">
        <v>1007</v>
      </c>
      <c r="D452" s="156" t="s">
        <v>579</v>
      </c>
      <c r="E452" s="157">
        <v>10</v>
      </c>
      <c r="F452" s="156" t="s">
        <v>130</v>
      </c>
      <c r="G452" s="158">
        <v>50.37</v>
      </c>
      <c r="H452" s="154">
        <v>2</v>
      </c>
      <c r="I452" s="154">
        <v>0</v>
      </c>
    </row>
    <row r="453" spans="1:9" ht="16" x14ac:dyDescent="0.2">
      <c r="A453" s="155">
        <v>450</v>
      </c>
      <c r="B453" s="156" t="s">
        <v>501</v>
      </c>
      <c r="C453" s="157">
        <v>1008</v>
      </c>
      <c r="D453" s="156" t="s">
        <v>580</v>
      </c>
      <c r="E453" s="157">
        <v>10</v>
      </c>
      <c r="F453" s="156" t="s">
        <v>130</v>
      </c>
      <c r="G453" s="158">
        <v>50.19</v>
      </c>
      <c r="H453" s="154">
        <v>2</v>
      </c>
      <c r="I453" s="154">
        <v>0</v>
      </c>
    </row>
    <row r="454" spans="1:9" ht="16" x14ac:dyDescent="0.2">
      <c r="A454" s="155">
        <v>451</v>
      </c>
      <c r="B454" s="156" t="s">
        <v>501</v>
      </c>
      <c r="C454" s="157">
        <v>1101</v>
      </c>
      <c r="D454" s="156" t="s">
        <v>581</v>
      </c>
      <c r="E454" s="157">
        <v>11</v>
      </c>
      <c r="F454" s="156" t="s">
        <v>130</v>
      </c>
      <c r="G454" s="158">
        <v>52.42</v>
      </c>
      <c r="H454" s="154">
        <v>1</v>
      </c>
      <c r="I454" s="154">
        <v>0</v>
      </c>
    </row>
    <row r="455" spans="1:9" ht="16" x14ac:dyDescent="0.2">
      <c r="A455" s="155">
        <v>452</v>
      </c>
      <c r="B455" s="156" t="s">
        <v>501</v>
      </c>
      <c r="C455" s="157">
        <v>1102</v>
      </c>
      <c r="D455" s="156" t="s">
        <v>582</v>
      </c>
      <c r="E455" s="157">
        <v>11</v>
      </c>
      <c r="F455" s="156" t="s">
        <v>130</v>
      </c>
      <c r="G455" s="158">
        <v>38.01</v>
      </c>
      <c r="H455" s="154">
        <v>2</v>
      </c>
      <c r="I455" s="154">
        <v>0</v>
      </c>
    </row>
    <row r="456" spans="1:9" ht="16" x14ac:dyDescent="0.2">
      <c r="A456" s="155">
        <v>453</v>
      </c>
      <c r="B456" s="156" t="s">
        <v>501</v>
      </c>
      <c r="C456" s="157">
        <v>1103</v>
      </c>
      <c r="D456" s="156" t="s">
        <v>583</v>
      </c>
      <c r="E456" s="157">
        <v>11</v>
      </c>
      <c r="F456" s="156" t="s">
        <v>130</v>
      </c>
      <c r="G456" s="158">
        <v>37.92</v>
      </c>
      <c r="H456" s="154">
        <v>2</v>
      </c>
      <c r="I456" s="154">
        <v>0</v>
      </c>
    </row>
    <row r="457" spans="1:9" ht="16" x14ac:dyDescent="0.2">
      <c r="A457" s="155">
        <v>454</v>
      </c>
      <c r="B457" s="156" t="s">
        <v>501</v>
      </c>
      <c r="C457" s="157">
        <v>1104</v>
      </c>
      <c r="D457" s="156" t="s">
        <v>584</v>
      </c>
      <c r="E457" s="157">
        <v>11</v>
      </c>
      <c r="F457" s="156" t="s">
        <v>130</v>
      </c>
      <c r="G457" s="158">
        <v>37.549999999999997</v>
      </c>
      <c r="H457" s="154">
        <v>2</v>
      </c>
      <c r="I457" s="154">
        <v>0</v>
      </c>
    </row>
    <row r="458" spans="1:9" ht="16" x14ac:dyDescent="0.2">
      <c r="A458" s="155">
        <v>455</v>
      </c>
      <c r="B458" s="156" t="s">
        <v>501</v>
      </c>
      <c r="C458" s="157">
        <v>1105</v>
      </c>
      <c r="D458" s="156" t="s">
        <v>585</v>
      </c>
      <c r="E458" s="157">
        <v>11</v>
      </c>
      <c r="F458" s="156" t="s">
        <v>130</v>
      </c>
      <c r="G458" s="158">
        <v>38.01</v>
      </c>
      <c r="H458" s="154">
        <v>2</v>
      </c>
      <c r="I458" s="154">
        <v>0</v>
      </c>
    </row>
    <row r="459" spans="1:9" ht="16" x14ac:dyDescent="0.2">
      <c r="A459" s="155">
        <v>456</v>
      </c>
      <c r="B459" s="156" t="s">
        <v>501</v>
      </c>
      <c r="C459" s="157">
        <v>1106</v>
      </c>
      <c r="D459" s="156" t="s">
        <v>586</v>
      </c>
      <c r="E459" s="157">
        <v>11</v>
      </c>
      <c r="F459" s="156" t="s">
        <v>130</v>
      </c>
      <c r="G459" s="158">
        <v>52.6</v>
      </c>
      <c r="H459" s="154">
        <v>2</v>
      </c>
      <c r="I459" s="154">
        <v>0</v>
      </c>
    </row>
    <row r="460" spans="1:9" ht="16" x14ac:dyDescent="0.2">
      <c r="A460" s="155">
        <v>457</v>
      </c>
      <c r="B460" s="156" t="s">
        <v>501</v>
      </c>
      <c r="C460" s="157">
        <v>1107</v>
      </c>
      <c r="D460" s="156" t="s">
        <v>587</v>
      </c>
      <c r="E460" s="157">
        <v>11</v>
      </c>
      <c r="F460" s="156" t="s">
        <v>130</v>
      </c>
      <c r="G460" s="158">
        <v>50.37</v>
      </c>
      <c r="H460" s="154">
        <v>2</v>
      </c>
      <c r="I460" s="154">
        <v>0</v>
      </c>
    </row>
    <row r="461" spans="1:9" ht="16" x14ac:dyDescent="0.2">
      <c r="A461" s="155">
        <v>458</v>
      </c>
      <c r="B461" s="156" t="s">
        <v>501</v>
      </c>
      <c r="C461" s="157">
        <v>1108</v>
      </c>
      <c r="D461" s="156" t="s">
        <v>588</v>
      </c>
      <c r="E461" s="157">
        <v>11</v>
      </c>
      <c r="F461" s="156" t="s">
        <v>130</v>
      </c>
      <c r="G461" s="158">
        <v>50.19</v>
      </c>
      <c r="H461" s="154">
        <v>2</v>
      </c>
      <c r="I461" s="154">
        <v>0</v>
      </c>
    </row>
    <row r="462" spans="1:9" ht="16" x14ac:dyDescent="0.2">
      <c r="A462" s="155">
        <v>459</v>
      </c>
      <c r="B462" s="156" t="s">
        <v>501</v>
      </c>
      <c r="C462" s="157">
        <v>1201</v>
      </c>
      <c r="D462" s="156" t="s">
        <v>589</v>
      </c>
      <c r="E462" s="157">
        <v>12</v>
      </c>
      <c r="F462" s="156" t="s">
        <v>130</v>
      </c>
      <c r="G462" s="158">
        <v>52.42</v>
      </c>
      <c r="H462" s="154">
        <v>1</v>
      </c>
      <c r="I462" s="154">
        <v>1</v>
      </c>
    </row>
    <row r="463" spans="1:9" ht="16" x14ac:dyDescent="0.2">
      <c r="A463" s="155">
        <v>460</v>
      </c>
      <c r="B463" s="156" t="s">
        <v>501</v>
      </c>
      <c r="C463" s="157">
        <v>1202</v>
      </c>
      <c r="D463" s="156" t="s">
        <v>590</v>
      </c>
      <c r="E463" s="157">
        <v>12</v>
      </c>
      <c r="F463" s="156" t="s">
        <v>130</v>
      </c>
      <c r="G463" s="158">
        <v>37.92</v>
      </c>
      <c r="H463" s="154">
        <v>2</v>
      </c>
      <c r="I463" s="154">
        <v>0</v>
      </c>
    </row>
    <row r="464" spans="1:9" ht="16" x14ac:dyDescent="0.2">
      <c r="A464" s="155">
        <v>461</v>
      </c>
      <c r="B464" s="156" t="s">
        <v>501</v>
      </c>
      <c r="C464" s="157">
        <v>1203</v>
      </c>
      <c r="D464" s="156" t="s">
        <v>591</v>
      </c>
      <c r="E464" s="157">
        <v>12</v>
      </c>
      <c r="F464" s="156" t="s">
        <v>130</v>
      </c>
      <c r="G464" s="158">
        <v>37.92</v>
      </c>
      <c r="H464" s="154">
        <v>2</v>
      </c>
      <c r="I464" s="154">
        <v>0</v>
      </c>
    </row>
    <row r="465" spans="1:9" ht="16" x14ac:dyDescent="0.2">
      <c r="A465" s="155">
        <v>462</v>
      </c>
      <c r="B465" s="156" t="s">
        <v>501</v>
      </c>
      <c r="C465" s="157">
        <v>1204</v>
      </c>
      <c r="D465" s="156" t="s">
        <v>592</v>
      </c>
      <c r="E465" s="157">
        <v>12</v>
      </c>
      <c r="F465" s="156" t="s">
        <v>130</v>
      </c>
      <c r="G465" s="158">
        <v>37.549999999999997</v>
      </c>
      <c r="H465" s="154">
        <v>2</v>
      </c>
      <c r="I465" s="154">
        <v>0</v>
      </c>
    </row>
    <row r="466" spans="1:9" ht="16" x14ac:dyDescent="0.2">
      <c r="A466" s="155">
        <v>463</v>
      </c>
      <c r="B466" s="156" t="s">
        <v>501</v>
      </c>
      <c r="C466" s="157">
        <v>1205</v>
      </c>
      <c r="D466" s="156" t="s">
        <v>593</v>
      </c>
      <c r="E466" s="157">
        <v>12</v>
      </c>
      <c r="F466" s="156" t="s">
        <v>130</v>
      </c>
      <c r="G466" s="158">
        <v>38.01</v>
      </c>
      <c r="H466" s="154">
        <v>2</v>
      </c>
      <c r="I466" s="154">
        <v>0</v>
      </c>
    </row>
    <row r="467" spans="1:9" ht="16" x14ac:dyDescent="0.2">
      <c r="A467" s="155">
        <v>464</v>
      </c>
      <c r="B467" s="156" t="s">
        <v>501</v>
      </c>
      <c r="C467" s="157">
        <v>1206</v>
      </c>
      <c r="D467" s="156" t="s">
        <v>594</v>
      </c>
      <c r="E467" s="157">
        <v>12</v>
      </c>
      <c r="F467" s="156" t="s">
        <v>130</v>
      </c>
      <c r="G467" s="158">
        <v>52.7</v>
      </c>
      <c r="H467" s="154">
        <v>2</v>
      </c>
      <c r="I467" s="154">
        <v>0</v>
      </c>
    </row>
    <row r="468" spans="1:9" ht="16" x14ac:dyDescent="0.2">
      <c r="A468" s="155">
        <v>465</v>
      </c>
      <c r="B468" s="156" t="s">
        <v>501</v>
      </c>
      <c r="C468" s="157">
        <v>1207</v>
      </c>
      <c r="D468" s="156" t="s">
        <v>595</v>
      </c>
      <c r="E468" s="157">
        <v>12</v>
      </c>
      <c r="F468" s="156" t="s">
        <v>130</v>
      </c>
      <c r="G468" s="158">
        <v>50.37</v>
      </c>
      <c r="H468" s="154">
        <v>2</v>
      </c>
      <c r="I468" s="154">
        <v>0</v>
      </c>
    </row>
    <row r="469" spans="1:9" ht="16" x14ac:dyDescent="0.2">
      <c r="A469" s="155">
        <v>466</v>
      </c>
      <c r="B469" s="156" t="s">
        <v>501</v>
      </c>
      <c r="C469" s="157">
        <v>1208</v>
      </c>
      <c r="D469" s="156" t="s">
        <v>596</v>
      </c>
      <c r="E469" s="157">
        <v>12</v>
      </c>
      <c r="F469" s="156" t="s">
        <v>130</v>
      </c>
      <c r="G469" s="158">
        <v>50.19</v>
      </c>
      <c r="H469" s="154">
        <v>2</v>
      </c>
      <c r="I469" s="154">
        <v>0</v>
      </c>
    </row>
    <row r="470" spans="1:9" ht="16" x14ac:dyDescent="0.2">
      <c r="A470" s="155">
        <v>467</v>
      </c>
      <c r="B470" s="156" t="s">
        <v>501</v>
      </c>
      <c r="C470" s="157">
        <v>1301</v>
      </c>
      <c r="D470" s="156" t="s">
        <v>597</v>
      </c>
      <c r="E470" s="157">
        <v>13</v>
      </c>
      <c r="F470" s="156" t="s">
        <v>130</v>
      </c>
      <c r="G470" s="158">
        <v>52.42</v>
      </c>
      <c r="H470" s="154">
        <v>2</v>
      </c>
      <c r="I470" s="154">
        <v>0</v>
      </c>
    </row>
    <row r="471" spans="1:9" ht="16" x14ac:dyDescent="0.2">
      <c r="A471" s="155">
        <v>468</v>
      </c>
      <c r="B471" s="156" t="s">
        <v>501</v>
      </c>
      <c r="C471" s="157">
        <v>1302</v>
      </c>
      <c r="D471" s="156" t="s">
        <v>598</v>
      </c>
      <c r="E471" s="157">
        <v>13</v>
      </c>
      <c r="F471" s="156" t="s">
        <v>130</v>
      </c>
      <c r="G471" s="158">
        <v>37.92</v>
      </c>
      <c r="H471" s="154">
        <v>2</v>
      </c>
      <c r="I471" s="154">
        <v>0</v>
      </c>
    </row>
    <row r="472" spans="1:9" ht="16" x14ac:dyDescent="0.2">
      <c r="A472" s="155">
        <v>469</v>
      </c>
      <c r="B472" s="156" t="s">
        <v>501</v>
      </c>
      <c r="C472" s="157">
        <v>1303</v>
      </c>
      <c r="D472" s="156" t="s">
        <v>599</v>
      </c>
      <c r="E472" s="157">
        <v>13</v>
      </c>
      <c r="F472" s="156" t="s">
        <v>130</v>
      </c>
      <c r="G472" s="158">
        <v>37.92</v>
      </c>
      <c r="H472" s="154">
        <v>2</v>
      </c>
      <c r="I472" s="154">
        <v>0</v>
      </c>
    </row>
    <row r="473" spans="1:9" ht="16" x14ac:dyDescent="0.2">
      <c r="A473" s="155">
        <v>470</v>
      </c>
      <c r="B473" s="156" t="s">
        <v>501</v>
      </c>
      <c r="C473" s="157">
        <v>1304</v>
      </c>
      <c r="D473" s="156" t="s">
        <v>600</v>
      </c>
      <c r="E473" s="157">
        <v>13</v>
      </c>
      <c r="F473" s="156" t="s">
        <v>130</v>
      </c>
      <c r="G473" s="158">
        <v>37.549999999999997</v>
      </c>
      <c r="H473" s="154">
        <v>2</v>
      </c>
      <c r="I473" s="154">
        <v>0</v>
      </c>
    </row>
    <row r="474" spans="1:9" ht="16" x14ac:dyDescent="0.2">
      <c r="A474" s="155">
        <v>471</v>
      </c>
      <c r="B474" s="156" t="s">
        <v>501</v>
      </c>
      <c r="C474" s="157">
        <v>1305</v>
      </c>
      <c r="D474" s="156" t="s">
        <v>601</v>
      </c>
      <c r="E474" s="157">
        <v>13</v>
      </c>
      <c r="F474" s="156" t="s">
        <v>130</v>
      </c>
      <c r="G474" s="158">
        <v>38.01</v>
      </c>
      <c r="H474" s="154">
        <v>2</v>
      </c>
      <c r="I474" s="154">
        <v>0</v>
      </c>
    </row>
    <row r="475" spans="1:9" ht="16" x14ac:dyDescent="0.2">
      <c r="A475" s="155">
        <v>472</v>
      </c>
      <c r="B475" s="156" t="s">
        <v>501</v>
      </c>
      <c r="C475" s="157">
        <v>1306</v>
      </c>
      <c r="D475" s="156" t="s">
        <v>602</v>
      </c>
      <c r="E475" s="157">
        <v>13</v>
      </c>
      <c r="F475" s="156" t="s">
        <v>130</v>
      </c>
      <c r="G475" s="158">
        <v>52.7</v>
      </c>
      <c r="H475" s="154">
        <v>2</v>
      </c>
      <c r="I475" s="154">
        <v>0</v>
      </c>
    </row>
    <row r="476" spans="1:9" ht="16" x14ac:dyDescent="0.2">
      <c r="A476" s="155">
        <v>473</v>
      </c>
      <c r="B476" s="156" t="s">
        <v>501</v>
      </c>
      <c r="C476" s="157">
        <v>1307</v>
      </c>
      <c r="D476" s="156" t="s">
        <v>603</v>
      </c>
      <c r="E476" s="157">
        <v>13</v>
      </c>
      <c r="F476" s="156" t="s">
        <v>130</v>
      </c>
      <c r="G476" s="158">
        <v>50.37</v>
      </c>
      <c r="H476" s="154">
        <v>2</v>
      </c>
      <c r="I476" s="154">
        <v>0</v>
      </c>
    </row>
    <row r="477" spans="1:9" ht="16" x14ac:dyDescent="0.2">
      <c r="A477" s="155">
        <v>474</v>
      </c>
      <c r="B477" s="156" t="s">
        <v>501</v>
      </c>
      <c r="C477" s="157">
        <v>1308</v>
      </c>
      <c r="D477" s="156" t="s">
        <v>604</v>
      </c>
      <c r="E477" s="157">
        <v>13</v>
      </c>
      <c r="F477" s="156" t="s">
        <v>130</v>
      </c>
      <c r="G477" s="158">
        <v>50.19</v>
      </c>
      <c r="H477" s="154">
        <v>2</v>
      </c>
      <c r="I477" s="154">
        <v>0</v>
      </c>
    </row>
    <row r="478" spans="1:9" ht="16" x14ac:dyDescent="0.2">
      <c r="A478" s="155">
        <v>475</v>
      </c>
      <c r="B478" s="156" t="s">
        <v>501</v>
      </c>
      <c r="C478" s="157">
        <v>1401</v>
      </c>
      <c r="D478" s="156" t="s">
        <v>605</v>
      </c>
      <c r="E478" s="157">
        <v>14</v>
      </c>
      <c r="F478" s="156" t="s">
        <v>130</v>
      </c>
      <c r="G478" s="158">
        <v>96</v>
      </c>
      <c r="H478" s="154">
        <v>2</v>
      </c>
      <c r="I478" s="154">
        <v>0</v>
      </c>
    </row>
    <row r="479" spans="1:9" ht="16" x14ac:dyDescent="0.2">
      <c r="A479" s="155">
        <v>476</v>
      </c>
      <c r="B479" s="156" t="s">
        <v>501</v>
      </c>
      <c r="C479" s="157">
        <v>1402</v>
      </c>
      <c r="D479" s="156" t="s">
        <v>606</v>
      </c>
      <c r="E479" s="157">
        <v>14</v>
      </c>
      <c r="F479" s="156" t="s">
        <v>130</v>
      </c>
      <c r="G479" s="158">
        <v>78.349999999999994</v>
      </c>
      <c r="H479" s="154">
        <v>2</v>
      </c>
      <c r="I479" s="154">
        <v>0</v>
      </c>
    </row>
    <row r="480" spans="1:9" ht="16" x14ac:dyDescent="0.2">
      <c r="A480" s="155">
        <v>477</v>
      </c>
      <c r="B480" s="156" t="s">
        <v>501</v>
      </c>
      <c r="C480" s="157">
        <v>1403</v>
      </c>
      <c r="D480" s="156" t="s">
        <v>607</v>
      </c>
      <c r="E480" s="157">
        <v>14</v>
      </c>
      <c r="F480" s="156" t="s">
        <v>130</v>
      </c>
      <c r="G480" s="158">
        <v>80.86</v>
      </c>
      <c r="H480" s="154">
        <v>2</v>
      </c>
      <c r="I480" s="154">
        <v>0</v>
      </c>
    </row>
    <row r="481" spans="1:9" ht="16" x14ac:dyDescent="0.2">
      <c r="A481" s="155">
        <v>478</v>
      </c>
      <c r="B481" s="156" t="s">
        <v>501</v>
      </c>
      <c r="C481" s="157">
        <v>1404</v>
      </c>
      <c r="D481" s="156" t="s">
        <v>608</v>
      </c>
      <c r="E481" s="157">
        <v>14</v>
      </c>
      <c r="F481" s="156" t="s">
        <v>130</v>
      </c>
      <c r="G481" s="158">
        <v>80.11</v>
      </c>
      <c r="H481" s="154">
        <v>2</v>
      </c>
      <c r="I481" s="154">
        <v>0</v>
      </c>
    </row>
    <row r="482" spans="1:9" ht="16" x14ac:dyDescent="0.2">
      <c r="A482" s="155">
        <v>479</v>
      </c>
      <c r="B482" s="156" t="s">
        <v>501</v>
      </c>
      <c r="C482" s="157">
        <v>1405</v>
      </c>
      <c r="D482" s="156" t="s">
        <v>609</v>
      </c>
      <c r="E482" s="157">
        <v>14</v>
      </c>
      <c r="F482" s="156" t="s">
        <v>130</v>
      </c>
      <c r="G482" s="158">
        <v>77.88</v>
      </c>
      <c r="H482" s="154">
        <v>2</v>
      </c>
      <c r="I482" s="154">
        <v>0</v>
      </c>
    </row>
    <row r="483" spans="1:9" ht="16" x14ac:dyDescent="0.2">
      <c r="A483" s="155">
        <v>480</v>
      </c>
      <c r="B483" s="156" t="s">
        <v>501</v>
      </c>
      <c r="C483" s="157">
        <v>1406</v>
      </c>
      <c r="D483" s="156" t="s">
        <v>610</v>
      </c>
      <c r="E483" s="157">
        <v>14</v>
      </c>
      <c r="F483" s="156" t="s">
        <v>130</v>
      </c>
      <c r="G483" s="158">
        <v>97.12</v>
      </c>
      <c r="H483" s="154">
        <v>2</v>
      </c>
      <c r="I483" s="154">
        <v>0</v>
      </c>
    </row>
    <row r="484" spans="1:9" ht="16" x14ac:dyDescent="0.2">
      <c r="A484" s="155">
        <v>481</v>
      </c>
      <c r="B484" s="156" t="s">
        <v>501</v>
      </c>
      <c r="C484" s="157">
        <v>1407</v>
      </c>
      <c r="D484" s="156" t="s">
        <v>611</v>
      </c>
      <c r="E484" s="157">
        <v>14</v>
      </c>
      <c r="F484" s="156" t="s">
        <v>130</v>
      </c>
      <c r="G484" s="158">
        <v>91.73</v>
      </c>
      <c r="H484" s="154">
        <v>2</v>
      </c>
      <c r="I484" s="154">
        <v>0</v>
      </c>
    </row>
    <row r="485" spans="1:9" ht="16" x14ac:dyDescent="0.2">
      <c r="A485" s="155">
        <v>482</v>
      </c>
      <c r="B485" s="156" t="s">
        <v>501</v>
      </c>
      <c r="C485" s="157">
        <v>1408</v>
      </c>
      <c r="D485" s="156" t="s">
        <v>612</v>
      </c>
      <c r="E485" s="157">
        <v>14</v>
      </c>
      <c r="F485" s="156" t="s">
        <v>130</v>
      </c>
      <c r="G485" s="158">
        <v>89.31</v>
      </c>
      <c r="H485" s="154">
        <v>2</v>
      </c>
      <c r="I485" s="154">
        <v>0</v>
      </c>
    </row>
    <row r="486" spans="1:9" ht="16" x14ac:dyDescent="0.2">
      <c r="A486" s="155">
        <v>483</v>
      </c>
      <c r="B486" s="156" t="s">
        <v>613</v>
      </c>
      <c r="C486" s="157">
        <v>101</v>
      </c>
      <c r="D486" s="156" t="s">
        <v>614</v>
      </c>
      <c r="E486" s="157">
        <v>1</v>
      </c>
      <c r="F486" s="156" t="s">
        <v>130</v>
      </c>
      <c r="G486" s="158">
        <v>28.44</v>
      </c>
      <c r="H486" s="154">
        <v>1</v>
      </c>
      <c r="I486" s="154">
        <v>0</v>
      </c>
    </row>
    <row r="487" spans="1:9" ht="16" x14ac:dyDescent="0.2">
      <c r="A487" s="155">
        <v>484</v>
      </c>
      <c r="B487" s="156" t="s">
        <v>613</v>
      </c>
      <c r="C487" s="157">
        <v>102</v>
      </c>
      <c r="D487" s="156" t="s">
        <v>615</v>
      </c>
      <c r="E487" s="157">
        <v>1</v>
      </c>
      <c r="F487" s="156" t="s">
        <v>130</v>
      </c>
      <c r="G487" s="158">
        <v>30.67</v>
      </c>
      <c r="H487" s="154"/>
      <c r="I487" s="154">
        <v>1</v>
      </c>
    </row>
    <row r="488" spans="1:9" ht="16" x14ac:dyDescent="0.2">
      <c r="A488" s="155">
        <v>485</v>
      </c>
      <c r="B488" s="156" t="s">
        <v>613</v>
      </c>
      <c r="C488" s="157">
        <v>103</v>
      </c>
      <c r="D488" s="156" t="s">
        <v>616</v>
      </c>
      <c r="E488" s="157">
        <v>1</v>
      </c>
      <c r="F488" s="156" t="s">
        <v>130</v>
      </c>
      <c r="G488" s="158">
        <v>28.53</v>
      </c>
      <c r="H488" s="154">
        <v>1</v>
      </c>
      <c r="I488" s="154">
        <v>0</v>
      </c>
    </row>
    <row r="489" spans="1:9" ht="16" x14ac:dyDescent="0.2">
      <c r="A489" s="155">
        <v>486</v>
      </c>
      <c r="B489" s="156" t="s">
        <v>613</v>
      </c>
      <c r="C489" s="157">
        <v>104</v>
      </c>
      <c r="D489" s="156" t="s">
        <v>617</v>
      </c>
      <c r="E489" s="157">
        <v>1</v>
      </c>
      <c r="F489" s="156" t="s">
        <v>130</v>
      </c>
      <c r="G489" s="158">
        <v>30.67</v>
      </c>
      <c r="H489" s="154">
        <v>1</v>
      </c>
      <c r="I489" s="154">
        <v>0</v>
      </c>
    </row>
    <row r="490" spans="1:9" ht="16" x14ac:dyDescent="0.2">
      <c r="A490" s="155">
        <v>487</v>
      </c>
      <c r="B490" s="156" t="s">
        <v>613</v>
      </c>
      <c r="C490" s="157">
        <v>105</v>
      </c>
      <c r="D490" s="156" t="s">
        <v>618</v>
      </c>
      <c r="E490" s="157">
        <v>1</v>
      </c>
      <c r="F490" s="156" t="s">
        <v>130</v>
      </c>
      <c r="G490" s="158">
        <v>28.62</v>
      </c>
      <c r="H490" s="154">
        <v>0</v>
      </c>
      <c r="I490" s="154">
        <v>1</v>
      </c>
    </row>
    <row r="491" spans="1:9" ht="16" x14ac:dyDescent="0.2">
      <c r="A491" s="155">
        <v>488</v>
      </c>
      <c r="B491" s="156" t="s">
        <v>613</v>
      </c>
      <c r="C491" s="157">
        <v>106</v>
      </c>
      <c r="D491" s="156" t="s">
        <v>619</v>
      </c>
      <c r="E491" s="157">
        <v>1</v>
      </c>
      <c r="F491" s="156" t="s">
        <v>130</v>
      </c>
      <c r="G491" s="158">
        <v>28.44</v>
      </c>
      <c r="H491" s="154">
        <v>0</v>
      </c>
      <c r="I491" s="154">
        <v>1</v>
      </c>
    </row>
    <row r="492" spans="1:9" ht="16" x14ac:dyDescent="0.2">
      <c r="A492" s="155">
        <v>489</v>
      </c>
      <c r="B492" s="156" t="s">
        <v>613</v>
      </c>
      <c r="C492" s="157">
        <v>107</v>
      </c>
      <c r="D492" s="156" t="s">
        <v>620</v>
      </c>
      <c r="E492" s="157">
        <v>1</v>
      </c>
      <c r="F492" s="156" t="s">
        <v>130</v>
      </c>
      <c r="G492" s="158">
        <v>28.53</v>
      </c>
      <c r="H492" s="154">
        <v>1</v>
      </c>
      <c r="I492" s="154">
        <v>0</v>
      </c>
    </row>
    <row r="493" spans="1:9" ht="16" x14ac:dyDescent="0.2">
      <c r="A493" s="155">
        <v>490</v>
      </c>
      <c r="B493" s="156" t="s">
        <v>613</v>
      </c>
      <c r="C493" s="157">
        <v>108</v>
      </c>
      <c r="D493" s="156" t="s">
        <v>621</v>
      </c>
      <c r="E493" s="157">
        <v>1</v>
      </c>
      <c r="F493" s="156" t="s">
        <v>130</v>
      </c>
      <c r="G493" s="158">
        <v>29.18</v>
      </c>
      <c r="H493" s="154">
        <v>1</v>
      </c>
      <c r="I493" s="154">
        <v>0</v>
      </c>
    </row>
    <row r="494" spans="1:9" ht="16" x14ac:dyDescent="0.2">
      <c r="A494" s="155">
        <v>491</v>
      </c>
      <c r="B494" s="156" t="s">
        <v>613</v>
      </c>
      <c r="C494" s="157">
        <v>109</v>
      </c>
      <c r="D494" s="156" t="s">
        <v>622</v>
      </c>
      <c r="E494" s="157">
        <v>1</v>
      </c>
      <c r="F494" s="156" t="s">
        <v>130</v>
      </c>
      <c r="G494" s="158">
        <v>30.58</v>
      </c>
      <c r="H494" s="154">
        <v>1</v>
      </c>
      <c r="I494" s="154">
        <v>0</v>
      </c>
    </row>
    <row r="495" spans="1:9" ht="16" x14ac:dyDescent="0.2">
      <c r="A495" s="155">
        <v>492</v>
      </c>
      <c r="B495" s="156" t="s">
        <v>613</v>
      </c>
      <c r="C495" s="157">
        <v>110</v>
      </c>
      <c r="D495" s="156" t="s">
        <v>623</v>
      </c>
      <c r="E495" s="157">
        <v>1</v>
      </c>
      <c r="F495" s="156" t="s">
        <v>130</v>
      </c>
      <c r="G495" s="158">
        <v>29</v>
      </c>
      <c r="H495" s="154"/>
      <c r="I495" s="154">
        <v>1</v>
      </c>
    </row>
    <row r="496" spans="1:9" ht="16" x14ac:dyDescent="0.2">
      <c r="A496" s="155">
        <v>493</v>
      </c>
      <c r="B496" s="156" t="s">
        <v>613</v>
      </c>
      <c r="C496" s="157">
        <v>111</v>
      </c>
      <c r="D496" s="156" t="s">
        <v>624</v>
      </c>
      <c r="E496" s="157">
        <v>1</v>
      </c>
      <c r="F496" s="156" t="s">
        <v>130</v>
      </c>
      <c r="G496" s="158">
        <v>30.58</v>
      </c>
      <c r="H496" s="154">
        <v>1</v>
      </c>
      <c r="I496" s="154">
        <v>0</v>
      </c>
    </row>
    <row r="497" spans="1:9" ht="16" x14ac:dyDescent="0.2">
      <c r="A497" s="155">
        <v>494</v>
      </c>
      <c r="B497" s="156" t="s">
        <v>613</v>
      </c>
      <c r="C497" s="157">
        <v>112</v>
      </c>
      <c r="D497" s="156" t="s">
        <v>625</v>
      </c>
      <c r="E497" s="157">
        <v>1</v>
      </c>
      <c r="F497" s="156" t="s">
        <v>130</v>
      </c>
      <c r="G497" s="158">
        <v>28.44</v>
      </c>
      <c r="H497" s="154">
        <v>1</v>
      </c>
      <c r="I497" s="154">
        <v>0</v>
      </c>
    </row>
    <row r="498" spans="1:9" ht="16" x14ac:dyDescent="0.2">
      <c r="A498" s="155">
        <v>495</v>
      </c>
      <c r="B498" s="156" t="s">
        <v>613</v>
      </c>
      <c r="C498" s="157">
        <v>201</v>
      </c>
      <c r="D498" s="156" t="s">
        <v>626</v>
      </c>
      <c r="E498" s="157">
        <v>2</v>
      </c>
      <c r="F498" s="156" t="s">
        <v>130</v>
      </c>
      <c r="G498" s="158">
        <v>28.44</v>
      </c>
      <c r="H498" s="154">
        <v>1</v>
      </c>
      <c r="I498" s="154">
        <v>0</v>
      </c>
    </row>
    <row r="499" spans="1:9" ht="16" x14ac:dyDescent="0.2">
      <c r="A499" s="155">
        <v>496</v>
      </c>
      <c r="B499" s="156" t="s">
        <v>613</v>
      </c>
      <c r="C499" s="157">
        <v>202</v>
      </c>
      <c r="D499" s="156" t="s">
        <v>627</v>
      </c>
      <c r="E499" s="157">
        <v>2</v>
      </c>
      <c r="F499" s="156" t="s">
        <v>130</v>
      </c>
      <c r="G499" s="158">
        <v>30.67</v>
      </c>
      <c r="H499" s="154">
        <v>0</v>
      </c>
      <c r="I499" s="154">
        <v>1</v>
      </c>
    </row>
    <row r="500" spans="1:9" ht="16" x14ac:dyDescent="0.2">
      <c r="A500" s="155">
        <v>497</v>
      </c>
      <c r="B500" s="156" t="s">
        <v>613</v>
      </c>
      <c r="C500" s="157">
        <v>203</v>
      </c>
      <c r="D500" s="156" t="s">
        <v>628</v>
      </c>
      <c r="E500" s="157">
        <v>2</v>
      </c>
      <c r="F500" s="156" t="s">
        <v>130</v>
      </c>
      <c r="G500" s="158">
        <v>28.62</v>
      </c>
      <c r="H500" s="154">
        <v>1</v>
      </c>
      <c r="I500" s="154">
        <v>0</v>
      </c>
    </row>
    <row r="501" spans="1:9" ht="16" x14ac:dyDescent="0.2">
      <c r="A501" s="155">
        <v>498</v>
      </c>
      <c r="B501" s="156" t="s">
        <v>613</v>
      </c>
      <c r="C501" s="157">
        <v>204</v>
      </c>
      <c r="D501" s="156" t="s">
        <v>629</v>
      </c>
      <c r="E501" s="157">
        <v>2</v>
      </c>
      <c r="F501" s="156" t="s">
        <v>130</v>
      </c>
      <c r="G501" s="158">
        <v>30.67</v>
      </c>
      <c r="H501" s="154">
        <v>0</v>
      </c>
      <c r="I501" s="154">
        <v>1</v>
      </c>
    </row>
    <row r="502" spans="1:9" ht="16" x14ac:dyDescent="0.2">
      <c r="A502" s="155">
        <v>499</v>
      </c>
      <c r="B502" s="156" t="s">
        <v>613</v>
      </c>
      <c r="C502" s="157">
        <v>205</v>
      </c>
      <c r="D502" s="156" t="s">
        <v>630</v>
      </c>
      <c r="E502" s="157">
        <v>2</v>
      </c>
      <c r="F502" s="156" t="s">
        <v>130</v>
      </c>
      <c r="G502" s="158">
        <v>28.62</v>
      </c>
      <c r="H502" s="154">
        <v>0</v>
      </c>
      <c r="I502" s="154">
        <v>1</v>
      </c>
    </row>
    <row r="503" spans="1:9" ht="16" x14ac:dyDescent="0.2">
      <c r="A503" s="155">
        <v>500</v>
      </c>
      <c r="B503" s="156" t="s">
        <v>613</v>
      </c>
      <c r="C503" s="157">
        <v>206</v>
      </c>
      <c r="D503" s="156" t="s">
        <v>631</v>
      </c>
      <c r="E503" s="157">
        <v>2</v>
      </c>
      <c r="F503" s="156" t="s">
        <v>130</v>
      </c>
      <c r="G503" s="158">
        <v>28.44</v>
      </c>
      <c r="H503" s="154">
        <v>1</v>
      </c>
      <c r="I503" s="154">
        <v>0</v>
      </c>
    </row>
    <row r="504" spans="1:9" ht="16" x14ac:dyDescent="0.2">
      <c r="A504" s="155">
        <v>501</v>
      </c>
      <c r="B504" s="156" t="s">
        <v>613</v>
      </c>
      <c r="C504" s="157">
        <v>207</v>
      </c>
      <c r="D504" s="156" t="s">
        <v>632</v>
      </c>
      <c r="E504" s="157">
        <v>2</v>
      </c>
      <c r="F504" s="156" t="s">
        <v>130</v>
      </c>
      <c r="G504" s="158">
        <v>28.53</v>
      </c>
      <c r="H504" s="154">
        <v>1</v>
      </c>
      <c r="I504" s="154">
        <v>0</v>
      </c>
    </row>
    <row r="505" spans="1:9" ht="16" x14ac:dyDescent="0.2">
      <c r="A505" s="155">
        <v>502</v>
      </c>
      <c r="B505" s="156" t="s">
        <v>613</v>
      </c>
      <c r="C505" s="157">
        <v>208</v>
      </c>
      <c r="D505" s="156" t="s">
        <v>633</v>
      </c>
      <c r="E505" s="157">
        <v>2</v>
      </c>
      <c r="F505" s="156" t="s">
        <v>130</v>
      </c>
      <c r="G505" s="158">
        <v>29.18</v>
      </c>
      <c r="H505" s="154">
        <v>1</v>
      </c>
      <c r="I505" s="154">
        <v>0</v>
      </c>
    </row>
    <row r="506" spans="1:9" ht="16" x14ac:dyDescent="0.2">
      <c r="A506" s="155">
        <v>503</v>
      </c>
      <c r="B506" s="156" t="s">
        <v>613</v>
      </c>
      <c r="C506" s="157">
        <v>209</v>
      </c>
      <c r="D506" s="156" t="s">
        <v>634</v>
      </c>
      <c r="E506" s="157">
        <v>2</v>
      </c>
      <c r="F506" s="156" t="s">
        <v>130</v>
      </c>
      <c r="G506" s="158">
        <v>30.67</v>
      </c>
      <c r="H506" s="154">
        <v>1</v>
      </c>
      <c r="I506" s="154">
        <v>0</v>
      </c>
    </row>
    <row r="507" spans="1:9" ht="16" x14ac:dyDescent="0.2">
      <c r="A507" s="155">
        <v>504</v>
      </c>
      <c r="B507" s="156" t="s">
        <v>613</v>
      </c>
      <c r="C507" s="157">
        <v>210</v>
      </c>
      <c r="D507" s="156" t="s">
        <v>635</v>
      </c>
      <c r="E507" s="157">
        <v>2</v>
      </c>
      <c r="F507" s="156" t="s">
        <v>130</v>
      </c>
      <c r="G507" s="158">
        <v>29</v>
      </c>
      <c r="H507" s="154">
        <v>0</v>
      </c>
      <c r="I507" s="154">
        <v>1</v>
      </c>
    </row>
    <row r="508" spans="1:9" ht="16" x14ac:dyDescent="0.2">
      <c r="A508" s="155">
        <v>505</v>
      </c>
      <c r="B508" s="156" t="s">
        <v>613</v>
      </c>
      <c r="C508" s="157">
        <v>211</v>
      </c>
      <c r="D508" s="156" t="s">
        <v>636</v>
      </c>
      <c r="E508" s="157">
        <v>2</v>
      </c>
      <c r="F508" s="156" t="s">
        <v>130</v>
      </c>
      <c r="G508" s="158">
        <v>30.58</v>
      </c>
      <c r="H508" s="154">
        <v>1</v>
      </c>
      <c r="I508" s="154">
        <v>0</v>
      </c>
    </row>
    <row r="509" spans="1:9" ht="16" x14ac:dyDescent="0.2">
      <c r="A509" s="155">
        <v>506</v>
      </c>
      <c r="B509" s="156" t="s">
        <v>613</v>
      </c>
      <c r="C509" s="157">
        <v>212</v>
      </c>
      <c r="D509" s="156" t="s">
        <v>637</v>
      </c>
      <c r="E509" s="157">
        <v>2</v>
      </c>
      <c r="F509" s="156" t="s">
        <v>130</v>
      </c>
      <c r="G509" s="158">
        <v>28.44</v>
      </c>
      <c r="H509" s="154">
        <v>1</v>
      </c>
      <c r="I509" s="154">
        <v>0</v>
      </c>
    </row>
    <row r="510" spans="1:9" ht="16" x14ac:dyDescent="0.2">
      <c r="A510" s="155">
        <v>507</v>
      </c>
      <c r="B510" s="156" t="s">
        <v>613</v>
      </c>
      <c r="C510" s="157">
        <v>301</v>
      </c>
      <c r="D510" s="156" t="s">
        <v>638</v>
      </c>
      <c r="E510" s="157">
        <v>3</v>
      </c>
      <c r="F510" s="156" t="s">
        <v>130</v>
      </c>
      <c r="G510" s="158">
        <v>28.44</v>
      </c>
      <c r="H510" s="154">
        <v>0</v>
      </c>
      <c r="I510" s="154">
        <v>1</v>
      </c>
    </row>
    <row r="511" spans="1:9" ht="16" x14ac:dyDescent="0.2">
      <c r="A511" s="155">
        <v>508</v>
      </c>
      <c r="B511" s="156" t="s">
        <v>613</v>
      </c>
      <c r="C511" s="157">
        <v>302</v>
      </c>
      <c r="D511" s="156" t="s">
        <v>639</v>
      </c>
      <c r="E511" s="157">
        <v>3</v>
      </c>
      <c r="F511" s="156" t="s">
        <v>130</v>
      </c>
      <c r="G511" s="158">
        <v>30.67</v>
      </c>
      <c r="H511" s="154">
        <v>0</v>
      </c>
      <c r="I511" s="154">
        <v>1</v>
      </c>
    </row>
    <row r="512" spans="1:9" ht="16" x14ac:dyDescent="0.2">
      <c r="A512" s="155">
        <v>509</v>
      </c>
      <c r="B512" s="156" t="s">
        <v>613</v>
      </c>
      <c r="C512" s="157">
        <v>303</v>
      </c>
      <c r="D512" s="156" t="s">
        <v>640</v>
      </c>
      <c r="E512" s="157">
        <v>3</v>
      </c>
      <c r="F512" s="156" t="s">
        <v>130</v>
      </c>
      <c r="G512" s="158">
        <v>28.62</v>
      </c>
      <c r="H512" s="154">
        <v>1</v>
      </c>
      <c r="I512" s="154">
        <v>0</v>
      </c>
    </row>
    <row r="513" spans="1:9" ht="16" x14ac:dyDescent="0.2">
      <c r="A513" s="155">
        <v>510</v>
      </c>
      <c r="B513" s="156" t="s">
        <v>613</v>
      </c>
      <c r="C513" s="157">
        <v>304</v>
      </c>
      <c r="D513" s="156" t="s">
        <v>641</v>
      </c>
      <c r="E513" s="157">
        <v>3</v>
      </c>
      <c r="F513" s="156" t="s">
        <v>130</v>
      </c>
      <c r="G513" s="158">
        <v>30.67</v>
      </c>
      <c r="H513" s="154">
        <v>0</v>
      </c>
      <c r="I513" s="154">
        <v>1</v>
      </c>
    </row>
    <row r="514" spans="1:9" ht="16" x14ac:dyDescent="0.2">
      <c r="A514" s="155">
        <v>511</v>
      </c>
      <c r="B514" s="156" t="s">
        <v>613</v>
      </c>
      <c r="C514" s="157">
        <v>305</v>
      </c>
      <c r="D514" s="156" t="s">
        <v>642</v>
      </c>
      <c r="E514" s="157">
        <v>3</v>
      </c>
      <c r="F514" s="156" t="s">
        <v>130</v>
      </c>
      <c r="G514" s="158">
        <v>28.62</v>
      </c>
      <c r="H514" s="154">
        <v>0</v>
      </c>
      <c r="I514" s="154">
        <v>1</v>
      </c>
    </row>
    <row r="515" spans="1:9" ht="16" x14ac:dyDescent="0.2">
      <c r="A515" s="155">
        <v>512</v>
      </c>
      <c r="B515" s="156" t="s">
        <v>613</v>
      </c>
      <c r="C515" s="157">
        <v>306</v>
      </c>
      <c r="D515" s="156" t="s">
        <v>643</v>
      </c>
      <c r="E515" s="157">
        <v>3</v>
      </c>
      <c r="F515" s="156" t="s">
        <v>130</v>
      </c>
      <c r="G515" s="158">
        <v>28.44</v>
      </c>
      <c r="H515" s="154">
        <v>0</v>
      </c>
      <c r="I515" s="154">
        <v>1</v>
      </c>
    </row>
    <row r="516" spans="1:9" ht="16" x14ac:dyDescent="0.2">
      <c r="A516" s="155">
        <v>513</v>
      </c>
      <c r="B516" s="156" t="s">
        <v>613</v>
      </c>
      <c r="C516" s="157">
        <v>307</v>
      </c>
      <c r="D516" s="156" t="s">
        <v>644</v>
      </c>
      <c r="E516" s="157">
        <v>3</v>
      </c>
      <c r="F516" s="156" t="s">
        <v>130</v>
      </c>
      <c r="G516" s="158">
        <v>28.53</v>
      </c>
      <c r="H516" s="154">
        <v>0</v>
      </c>
      <c r="I516" s="154">
        <v>1</v>
      </c>
    </row>
    <row r="517" spans="1:9" ht="16" x14ac:dyDescent="0.2">
      <c r="A517" s="155">
        <v>514</v>
      </c>
      <c r="B517" s="156" t="s">
        <v>613</v>
      </c>
      <c r="C517" s="157">
        <v>308</v>
      </c>
      <c r="D517" s="156" t="s">
        <v>645</v>
      </c>
      <c r="E517" s="157">
        <v>3</v>
      </c>
      <c r="F517" s="156" t="s">
        <v>130</v>
      </c>
      <c r="G517" s="158">
        <v>29.18</v>
      </c>
      <c r="H517" s="154">
        <v>1</v>
      </c>
      <c r="I517" s="154">
        <v>0</v>
      </c>
    </row>
    <row r="518" spans="1:9" ht="16" x14ac:dyDescent="0.2">
      <c r="A518" s="155">
        <v>515</v>
      </c>
      <c r="B518" s="156" t="s">
        <v>613</v>
      </c>
      <c r="C518" s="157">
        <v>309</v>
      </c>
      <c r="D518" s="156" t="s">
        <v>646</v>
      </c>
      <c r="E518" s="157">
        <v>3</v>
      </c>
      <c r="F518" s="156" t="s">
        <v>130</v>
      </c>
      <c r="G518" s="158">
        <v>30.58</v>
      </c>
      <c r="H518" s="154">
        <v>0</v>
      </c>
      <c r="I518" s="154">
        <v>1</v>
      </c>
    </row>
    <row r="519" spans="1:9" ht="16" x14ac:dyDescent="0.2">
      <c r="A519" s="155">
        <v>516</v>
      </c>
      <c r="B519" s="156" t="s">
        <v>613</v>
      </c>
      <c r="C519" s="157">
        <v>310</v>
      </c>
      <c r="D519" s="156" t="s">
        <v>647</v>
      </c>
      <c r="E519" s="157">
        <v>3</v>
      </c>
      <c r="F519" s="156" t="s">
        <v>130</v>
      </c>
      <c r="G519" s="158">
        <v>29</v>
      </c>
      <c r="H519" s="154">
        <v>1</v>
      </c>
      <c r="I519" s="154">
        <v>0</v>
      </c>
    </row>
    <row r="520" spans="1:9" ht="16" x14ac:dyDescent="0.2">
      <c r="A520" s="155">
        <v>517</v>
      </c>
      <c r="B520" s="156" t="s">
        <v>613</v>
      </c>
      <c r="C520" s="157">
        <v>311</v>
      </c>
      <c r="D520" s="156" t="s">
        <v>648</v>
      </c>
      <c r="E520" s="157">
        <v>3</v>
      </c>
      <c r="F520" s="156" t="s">
        <v>130</v>
      </c>
      <c r="G520" s="158">
        <v>30.58</v>
      </c>
      <c r="H520" s="154">
        <v>1</v>
      </c>
      <c r="I520" s="154">
        <v>0</v>
      </c>
    </row>
    <row r="521" spans="1:9" ht="16" x14ac:dyDescent="0.2">
      <c r="A521" s="155">
        <v>518</v>
      </c>
      <c r="B521" s="156" t="s">
        <v>613</v>
      </c>
      <c r="C521" s="157">
        <v>312</v>
      </c>
      <c r="D521" s="156" t="s">
        <v>649</v>
      </c>
      <c r="E521" s="157">
        <v>3</v>
      </c>
      <c r="F521" s="156" t="s">
        <v>130</v>
      </c>
      <c r="G521" s="158">
        <v>28.44</v>
      </c>
      <c r="H521" s="154">
        <v>1</v>
      </c>
      <c r="I521" s="154">
        <v>0</v>
      </c>
    </row>
    <row r="522" spans="1:9" ht="16" x14ac:dyDescent="0.2">
      <c r="A522" s="155">
        <v>519</v>
      </c>
      <c r="B522" s="156" t="s">
        <v>613</v>
      </c>
      <c r="C522" s="157">
        <v>401</v>
      </c>
      <c r="D522" s="156" t="s">
        <v>650</v>
      </c>
      <c r="E522" s="157">
        <v>4</v>
      </c>
      <c r="F522" s="156" t="s">
        <v>130</v>
      </c>
      <c r="G522" s="158">
        <v>28.53</v>
      </c>
      <c r="H522" s="154">
        <v>1</v>
      </c>
      <c r="I522" s="154">
        <v>0</v>
      </c>
    </row>
    <row r="523" spans="1:9" ht="16" x14ac:dyDescent="0.2">
      <c r="A523" s="155">
        <v>520</v>
      </c>
      <c r="B523" s="156" t="s">
        <v>613</v>
      </c>
      <c r="C523" s="157">
        <v>402</v>
      </c>
      <c r="D523" s="156" t="s">
        <v>651</v>
      </c>
      <c r="E523" s="157">
        <v>4</v>
      </c>
      <c r="F523" s="156" t="s">
        <v>130</v>
      </c>
      <c r="G523" s="158">
        <v>30.67</v>
      </c>
      <c r="H523" s="154">
        <v>1</v>
      </c>
      <c r="I523" s="154">
        <v>0</v>
      </c>
    </row>
    <row r="524" spans="1:9" ht="16" x14ac:dyDescent="0.2">
      <c r="A524" s="155">
        <v>521</v>
      </c>
      <c r="B524" s="156" t="s">
        <v>613</v>
      </c>
      <c r="C524" s="157">
        <v>403</v>
      </c>
      <c r="D524" s="156" t="s">
        <v>652</v>
      </c>
      <c r="E524" s="157">
        <v>4</v>
      </c>
      <c r="F524" s="156" t="s">
        <v>130</v>
      </c>
      <c r="G524" s="158">
        <v>28.53</v>
      </c>
      <c r="H524" s="154">
        <v>1</v>
      </c>
      <c r="I524" s="154">
        <v>0</v>
      </c>
    </row>
    <row r="525" spans="1:9" ht="16" x14ac:dyDescent="0.2">
      <c r="A525" s="155">
        <v>522</v>
      </c>
      <c r="B525" s="156" t="s">
        <v>613</v>
      </c>
      <c r="C525" s="157">
        <v>404</v>
      </c>
      <c r="D525" s="156" t="s">
        <v>653</v>
      </c>
      <c r="E525" s="157">
        <v>4</v>
      </c>
      <c r="F525" s="156" t="s">
        <v>130</v>
      </c>
      <c r="G525" s="158">
        <v>30.67</v>
      </c>
      <c r="H525" s="154">
        <v>1</v>
      </c>
      <c r="I525" s="154">
        <v>0</v>
      </c>
    </row>
    <row r="526" spans="1:9" ht="16" x14ac:dyDescent="0.2">
      <c r="A526" s="155">
        <v>523</v>
      </c>
      <c r="B526" s="156" t="s">
        <v>613</v>
      </c>
      <c r="C526" s="157">
        <v>405</v>
      </c>
      <c r="D526" s="156" t="s">
        <v>654</v>
      </c>
      <c r="E526" s="157">
        <v>4</v>
      </c>
      <c r="F526" s="156" t="s">
        <v>130</v>
      </c>
      <c r="G526" s="158">
        <v>28.62</v>
      </c>
      <c r="H526" s="154">
        <v>1</v>
      </c>
      <c r="I526" s="154">
        <v>0</v>
      </c>
    </row>
    <row r="527" spans="1:9" ht="16" x14ac:dyDescent="0.2">
      <c r="A527" s="155">
        <v>524</v>
      </c>
      <c r="B527" s="156" t="s">
        <v>613</v>
      </c>
      <c r="C527" s="157">
        <v>406</v>
      </c>
      <c r="D527" s="156" t="s">
        <v>655</v>
      </c>
      <c r="E527" s="157">
        <v>4</v>
      </c>
      <c r="F527" s="156" t="s">
        <v>130</v>
      </c>
      <c r="G527" s="158">
        <v>28.44</v>
      </c>
      <c r="H527" s="154">
        <v>1</v>
      </c>
      <c r="I527" s="154">
        <v>0</v>
      </c>
    </row>
    <row r="528" spans="1:9" ht="16" x14ac:dyDescent="0.2">
      <c r="A528" s="155">
        <v>525</v>
      </c>
      <c r="B528" s="156" t="s">
        <v>613</v>
      </c>
      <c r="C528" s="157">
        <v>407</v>
      </c>
      <c r="D528" s="156" t="s">
        <v>656</v>
      </c>
      <c r="E528" s="157">
        <v>4</v>
      </c>
      <c r="F528" s="156" t="s">
        <v>130</v>
      </c>
      <c r="G528" s="158">
        <v>28.53</v>
      </c>
      <c r="H528" s="154">
        <v>1</v>
      </c>
      <c r="I528" s="154">
        <v>0</v>
      </c>
    </row>
    <row r="529" spans="1:9" ht="16" x14ac:dyDescent="0.2">
      <c r="A529" s="155">
        <v>526</v>
      </c>
      <c r="B529" s="156" t="s">
        <v>613</v>
      </c>
      <c r="C529" s="157">
        <v>408</v>
      </c>
      <c r="D529" s="156" t="s">
        <v>657</v>
      </c>
      <c r="E529" s="157">
        <v>4</v>
      </c>
      <c r="F529" s="156" t="s">
        <v>130</v>
      </c>
      <c r="G529" s="158">
        <v>29.18</v>
      </c>
      <c r="H529" s="154">
        <v>1</v>
      </c>
      <c r="I529" s="154">
        <v>0</v>
      </c>
    </row>
    <row r="530" spans="1:9" ht="16" x14ac:dyDescent="0.2">
      <c r="A530" s="155">
        <v>527</v>
      </c>
      <c r="B530" s="156" t="s">
        <v>613</v>
      </c>
      <c r="C530" s="157">
        <v>409</v>
      </c>
      <c r="D530" s="156" t="s">
        <v>658</v>
      </c>
      <c r="E530" s="157">
        <v>4</v>
      </c>
      <c r="F530" s="156" t="s">
        <v>130</v>
      </c>
      <c r="G530" s="158">
        <v>30.58</v>
      </c>
      <c r="H530" s="154">
        <v>1</v>
      </c>
      <c r="I530" s="154">
        <v>0</v>
      </c>
    </row>
    <row r="531" spans="1:9" ht="16" x14ac:dyDescent="0.2">
      <c r="A531" s="155">
        <v>528</v>
      </c>
      <c r="B531" s="156" t="s">
        <v>613</v>
      </c>
      <c r="C531" s="157">
        <v>410</v>
      </c>
      <c r="D531" s="156" t="s">
        <v>659</v>
      </c>
      <c r="E531" s="157">
        <v>4</v>
      </c>
      <c r="F531" s="156" t="s">
        <v>130</v>
      </c>
      <c r="G531" s="158">
        <v>29</v>
      </c>
      <c r="H531" s="154">
        <v>1</v>
      </c>
      <c r="I531" s="154">
        <v>0</v>
      </c>
    </row>
    <row r="532" spans="1:9" ht="16" x14ac:dyDescent="0.2">
      <c r="A532" s="155">
        <v>529</v>
      </c>
      <c r="B532" s="156" t="s">
        <v>613</v>
      </c>
      <c r="C532" s="157">
        <v>411</v>
      </c>
      <c r="D532" s="156" t="s">
        <v>660</v>
      </c>
      <c r="E532" s="157">
        <v>4</v>
      </c>
      <c r="F532" s="156" t="s">
        <v>130</v>
      </c>
      <c r="G532" s="158">
        <v>30.67</v>
      </c>
      <c r="H532" s="154">
        <v>1</v>
      </c>
      <c r="I532" s="154">
        <v>0</v>
      </c>
    </row>
    <row r="533" spans="1:9" ht="16" x14ac:dyDescent="0.2">
      <c r="A533" s="155">
        <v>530</v>
      </c>
      <c r="B533" s="156" t="s">
        <v>613</v>
      </c>
      <c r="C533" s="157">
        <v>412</v>
      </c>
      <c r="D533" s="156" t="s">
        <v>661</v>
      </c>
      <c r="E533" s="157">
        <v>4</v>
      </c>
      <c r="F533" s="156" t="s">
        <v>130</v>
      </c>
      <c r="G533" s="158">
        <v>28.44</v>
      </c>
      <c r="H533" s="154">
        <v>1</v>
      </c>
      <c r="I533" s="154">
        <v>0</v>
      </c>
    </row>
    <row r="534" spans="1:9" ht="16" x14ac:dyDescent="0.2">
      <c r="A534" s="155">
        <v>531</v>
      </c>
      <c r="B534" s="156" t="s">
        <v>613</v>
      </c>
      <c r="C534" s="157">
        <v>501</v>
      </c>
      <c r="D534" s="156" t="s">
        <v>662</v>
      </c>
      <c r="E534" s="157">
        <v>5</v>
      </c>
      <c r="F534" s="156" t="s">
        <v>130</v>
      </c>
      <c r="G534" s="158">
        <v>28.53</v>
      </c>
      <c r="H534" s="154">
        <v>1</v>
      </c>
      <c r="I534" s="154">
        <v>0</v>
      </c>
    </row>
    <row r="535" spans="1:9" ht="16" x14ac:dyDescent="0.2">
      <c r="A535" s="155">
        <v>532</v>
      </c>
      <c r="B535" s="156" t="s">
        <v>613</v>
      </c>
      <c r="C535" s="157">
        <v>502</v>
      </c>
      <c r="D535" s="156" t="s">
        <v>663</v>
      </c>
      <c r="E535" s="157">
        <v>5</v>
      </c>
      <c r="F535" s="156" t="s">
        <v>130</v>
      </c>
      <c r="G535" s="158">
        <v>30.67</v>
      </c>
      <c r="H535" s="154">
        <v>1</v>
      </c>
      <c r="I535" s="154">
        <v>0</v>
      </c>
    </row>
    <row r="536" spans="1:9" ht="16" x14ac:dyDescent="0.2">
      <c r="A536" s="155">
        <v>533</v>
      </c>
      <c r="B536" s="156" t="s">
        <v>613</v>
      </c>
      <c r="C536" s="157">
        <v>503</v>
      </c>
      <c r="D536" s="156" t="s">
        <v>664</v>
      </c>
      <c r="E536" s="157">
        <v>5</v>
      </c>
      <c r="F536" s="156" t="s">
        <v>130</v>
      </c>
      <c r="G536" s="158">
        <v>28.53</v>
      </c>
      <c r="H536" s="154">
        <v>1</v>
      </c>
      <c r="I536" s="154">
        <v>0</v>
      </c>
    </row>
    <row r="537" spans="1:9" ht="16" x14ac:dyDescent="0.2">
      <c r="A537" s="155">
        <v>534</v>
      </c>
      <c r="B537" s="156" t="s">
        <v>613</v>
      </c>
      <c r="C537" s="157">
        <v>504</v>
      </c>
      <c r="D537" s="156" t="s">
        <v>665</v>
      </c>
      <c r="E537" s="157">
        <v>5</v>
      </c>
      <c r="F537" s="156" t="s">
        <v>130</v>
      </c>
      <c r="G537" s="158">
        <v>30.67</v>
      </c>
      <c r="H537" s="154">
        <v>1</v>
      </c>
      <c r="I537" s="154">
        <v>0</v>
      </c>
    </row>
    <row r="538" spans="1:9" ht="16" x14ac:dyDescent="0.2">
      <c r="A538" s="155">
        <v>535</v>
      </c>
      <c r="B538" s="156" t="s">
        <v>613</v>
      </c>
      <c r="C538" s="157">
        <v>505</v>
      </c>
      <c r="D538" s="156" t="s">
        <v>666</v>
      </c>
      <c r="E538" s="157">
        <v>5</v>
      </c>
      <c r="F538" s="156" t="s">
        <v>130</v>
      </c>
      <c r="G538" s="158">
        <v>28.62</v>
      </c>
      <c r="H538" s="154">
        <v>1</v>
      </c>
      <c r="I538" s="154">
        <v>0</v>
      </c>
    </row>
    <row r="539" spans="1:9" ht="16" x14ac:dyDescent="0.2">
      <c r="A539" s="155">
        <v>536</v>
      </c>
      <c r="B539" s="156" t="s">
        <v>613</v>
      </c>
      <c r="C539" s="157">
        <v>506</v>
      </c>
      <c r="D539" s="156" t="s">
        <v>667</v>
      </c>
      <c r="E539" s="157">
        <v>5</v>
      </c>
      <c r="F539" s="156" t="s">
        <v>130</v>
      </c>
      <c r="G539" s="158">
        <v>28.44</v>
      </c>
      <c r="H539" s="154">
        <v>1</v>
      </c>
      <c r="I539" s="154">
        <v>0</v>
      </c>
    </row>
    <row r="540" spans="1:9" ht="16" x14ac:dyDescent="0.2">
      <c r="A540" s="155">
        <v>537</v>
      </c>
      <c r="B540" s="156" t="s">
        <v>613</v>
      </c>
      <c r="C540" s="157">
        <v>507</v>
      </c>
      <c r="D540" s="156" t="s">
        <v>668</v>
      </c>
      <c r="E540" s="157">
        <v>5</v>
      </c>
      <c r="F540" s="156" t="s">
        <v>130</v>
      </c>
      <c r="G540" s="158">
        <v>28.53</v>
      </c>
      <c r="H540" s="154">
        <v>1</v>
      </c>
      <c r="I540" s="154">
        <v>0</v>
      </c>
    </row>
    <row r="541" spans="1:9" ht="16" x14ac:dyDescent="0.2">
      <c r="A541" s="155">
        <v>538</v>
      </c>
      <c r="B541" s="156" t="s">
        <v>613</v>
      </c>
      <c r="C541" s="157">
        <v>508</v>
      </c>
      <c r="D541" s="156" t="s">
        <v>669</v>
      </c>
      <c r="E541" s="157">
        <v>5</v>
      </c>
      <c r="F541" s="156" t="s">
        <v>130</v>
      </c>
      <c r="G541" s="158">
        <v>29.28</v>
      </c>
      <c r="H541" s="154">
        <v>1</v>
      </c>
      <c r="I541" s="154">
        <v>0</v>
      </c>
    </row>
    <row r="542" spans="1:9" ht="16" x14ac:dyDescent="0.2">
      <c r="A542" s="155">
        <v>539</v>
      </c>
      <c r="B542" s="156" t="s">
        <v>613</v>
      </c>
      <c r="C542" s="157">
        <v>509</v>
      </c>
      <c r="D542" s="156" t="s">
        <v>670</v>
      </c>
      <c r="E542" s="157">
        <v>5</v>
      </c>
      <c r="F542" s="156" t="s">
        <v>130</v>
      </c>
      <c r="G542" s="158">
        <v>30.67</v>
      </c>
      <c r="H542" s="154">
        <v>1</v>
      </c>
      <c r="I542" s="154">
        <v>0</v>
      </c>
    </row>
    <row r="543" spans="1:9" ht="16" x14ac:dyDescent="0.2">
      <c r="A543" s="155">
        <v>540</v>
      </c>
      <c r="B543" s="156" t="s">
        <v>613</v>
      </c>
      <c r="C543" s="157">
        <v>510</v>
      </c>
      <c r="D543" s="156" t="s">
        <v>671</v>
      </c>
      <c r="E543" s="157">
        <v>5</v>
      </c>
      <c r="F543" s="156" t="s">
        <v>130</v>
      </c>
      <c r="G543" s="158">
        <v>29</v>
      </c>
      <c r="H543" s="154">
        <v>1</v>
      </c>
      <c r="I543" s="154">
        <v>0</v>
      </c>
    </row>
    <row r="544" spans="1:9" ht="16" x14ac:dyDescent="0.2">
      <c r="A544" s="155">
        <v>541</v>
      </c>
      <c r="B544" s="156" t="s">
        <v>613</v>
      </c>
      <c r="C544" s="157">
        <v>511</v>
      </c>
      <c r="D544" s="156" t="s">
        <v>672</v>
      </c>
      <c r="E544" s="157">
        <v>5</v>
      </c>
      <c r="F544" s="156" t="s">
        <v>130</v>
      </c>
      <c r="G544" s="158">
        <v>30.58</v>
      </c>
      <c r="H544" s="154">
        <v>1</v>
      </c>
      <c r="I544" s="154">
        <v>0</v>
      </c>
    </row>
    <row r="545" spans="1:9" ht="16" x14ac:dyDescent="0.2">
      <c r="A545" s="155">
        <v>542</v>
      </c>
      <c r="B545" s="156" t="s">
        <v>613</v>
      </c>
      <c r="C545" s="157">
        <v>512</v>
      </c>
      <c r="D545" s="156" t="s">
        <v>673</v>
      </c>
      <c r="E545" s="157">
        <v>5</v>
      </c>
      <c r="F545" s="156" t="s">
        <v>130</v>
      </c>
      <c r="G545" s="158">
        <v>28.44</v>
      </c>
      <c r="H545" s="154">
        <v>1</v>
      </c>
      <c r="I545" s="154">
        <v>0</v>
      </c>
    </row>
    <row r="546" spans="1:9" ht="16" x14ac:dyDescent="0.2">
      <c r="A546" s="155">
        <v>543</v>
      </c>
      <c r="B546" s="156" t="s">
        <v>613</v>
      </c>
      <c r="C546" s="157">
        <v>601</v>
      </c>
      <c r="D546" s="156" t="s">
        <v>674</v>
      </c>
      <c r="E546" s="157">
        <v>6</v>
      </c>
      <c r="F546" s="156" t="s">
        <v>130</v>
      </c>
      <c r="G546" s="158">
        <v>28.44</v>
      </c>
      <c r="H546" s="154">
        <v>1</v>
      </c>
      <c r="I546" s="154">
        <v>0</v>
      </c>
    </row>
    <row r="547" spans="1:9" ht="16" x14ac:dyDescent="0.2">
      <c r="A547" s="155">
        <v>544</v>
      </c>
      <c r="B547" s="156" t="s">
        <v>613</v>
      </c>
      <c r="C547" s="157">
        <v>602</v>
      </c>
      <c r="D547" s="156" t="s">
        <v>675</v>
      </c>
      <c r="E547" s="157">
        <v>6</v>
      </c>
      <c r="F547" s="156" t="s">
        <v>130</v>
      </c>
      <c r="G547" s="158">
        <v>30.67</v>
      </c>
      <c r="H547" s="154">
        <v>1</v>
      </c>
      <c r="I547" s="154">
        <v>0</v>
      </c>
    </row>
    <row r="548" spans="1:9" ht="16" x14ac:dyDescent="0.2">
      <c r="A548" s="155">
        <v>545</v>
      </c>
      <c r="B548" s="156" t="s">
        <v>613</v>
      </c>
      <c r="C548" s="157">
        <v>603</v>
      </c>
      <c r="D548" s="156" t="s">
        <v>676</v>
      </c>
      <c r="E548" s="157">
        <v>6</v>
      </c>
      <c r="F548" s="156" t="s">
        <v>130</v>
      </c>
      <c r="G548" s="158">
        <v>28.53</v>
      </c>
      <c r="H548" s="154">
        <v>1</v>
      </c>
      <c r="I548" s="154">
        <v>0</v>
      </c>
    </row>
    <row r="549" spans="1:9" ht="16" x14ac:dyDescent="0.2">
      <c r="A549" s="155">
        <v>546</v>
      </c>
      <c r="B549" s="156" t="s">
        <v>613</v>
      </c>
      <c r="C549" s="157">
        <v>604</v>
      </c>
      <c r="D549" s="156" t="s">
        <v>677</v>
      </c>
      <c r="E549" s="157">
        <v>6</v>
      </c>
      <c r="F549" s="156" t="s">
        <v>130</v>
      </c>
      <c r="G549" s="158">
        <v>30.67</v>
      </c>
      <c r="H549" s="154">
        <v>0</v>
      </c>
      <c r="I549" s="154">
        <v>1</v>
      </c>
    </row>
    <row r="550" spans="1:9" ht="16" x14ac:dyDescent="0.2">
      <c r="A550" s="155">
        <v>547</v>
      </c>
      <c r="B550" s="156" t="s">
        <v>613</v>
      </c>
      <c r="C550" s="157">
        <v>605</v>
      </c>
      <c r="D550" s="156" t="s">
        <v>678</v>
      </c>
      <c r="E550" s="157">
        <v>6</v>
      </c>
      <c r="F550" s="156" t="s">
        <v>130</v>
      </c>
      <c r="G550" s="158">
        <v>28.62</v>
      </c>
      <c r="H550" s="154">
        <v>1</v>
      </c>
      <c r="I550" s="154">
        <v>0</v>
      </c>
    </row>
    <row r="551" spans="1:9" ht="16" x14ac:dyDescent="0.2">
      <c r="A551" s="155">
        <v>548</v>
      </c>
      <c r="B551" s="156" t="s">
        <v>613</v>
      </c>
      <c r="C551" s="157">
        <v>606</v>
      </c>
      <c r="D551" s="156" t="s">
        <v>679</v>
      </c>
      <c r="E551" s="157">
        <v>6</v>
      </c>
      <c r="F551" s="156" t="s">
        <v>130</v>
      </c>
      <c r="G551" s="158">
        <v>28.44</v>
      </c>
      <c r="H551" s="154">
        <v>1</v>
      </c>
      <c r="I551" s="154">
        <v>0</v>
      </c>
    </row>
    <row r="552" spans="1:9" ht="16" x14ac:dyDescent="0.2">
      <c r="A552" s="155">
        <v>549</v>
      </c>
      <c r="B552" s="156" t="s">
        <v>613</v>
      </c>
      <c r="C552" s="157">
        <v>607</v>
      </c>
      <c r="D552" s="156" t="s">
        <v>680</v>
      </c>
      <c r="E552" s="157">
        <v>6</v>
      </c>
      <c r="F552" s="156" t="s">
        <v>130</v>
      </c>
      <c r="G552" s="158">
        <v>28.53</v>
      </c>
      <c r="H552" s="154">
        <v>1</v>
      </c>
      <c r="I552" s="154">
        <v>0</v>
      </c>
    </row>
    <row r="553" spans="1:9" ht="16" x14ac:dyDescent="0.2">
      <c r="A553" s="155">
        <v>550</v>
      </c>
      <c r="B553" s="156" t="s">
        <v>613</v>
      </c>
      <c r="C553" s="157">
        <v>608</v>
      </c>
      <c r="D553" s="156" t="s">
        <v>681</v>
      </c>
      <c r="E553" s="157">
        <v>6</v>
      </c>
      <c r="F553" s="156" t="s">
        <v>130</v>
      </c>
      <c r="G553" s="158">
        <v>29.18</v>
      </c>
      <c r="H553" s="154">
        <v>1</v>
      </c>
      <c r="I553" s="154">
        <v>0</v>
      </c>
    </row>
    <row r="554" spans="1:9" ht="16" x14ac:dyDescent="0.2">
      <c r="A554" s="155">
        <v>551</v>
      </c>
      <c r="B554" s="156" t="s">
        <v>613</v>
      </c>
      <c r="C554" s="157">
        <v>609</v>
      </c>
      <c r="D554" s="156" t="s">
        <v>682</v>
      </c>
      <c r="E554" s="157">
        <v>6</v>
      </c>
      <c r="F554" s="156" t="s">
        <v>130</v>
      </c>
      <c r="G554" s="158">
        <v>30.58</v>
      </c>
      <c r="H554" s="154">
        <v>1</v>
      </c>
      <c r="I554" s="154">
        <v>0</v>
      </c>
    </row>
    <row r="555" spans="1:9" ht="16" x14ac:dyDescent="0.2">
      <c r="A555" s="155">
        <v>552</v>
      </c>
      <c r="B555" s="156" t="s">
        <v>613</v>
      </c>
      <c r="C555" s="157">
        <v>610</v>
      </c>
      <c r="D555" s="156" t="s">
        <v>683</v>
      </c>
      <c r="E555" s="157">
        <v>6</v>
      </c>
      <c r="F555" s="156" t="s">
        <v>130</v>
      </c>
      <c r="G555" s="158">
        <v>28.53</v>
      </c>
      <c r="H555" s="154">
        <v>1</v>
      </c>
      <c r="I555" s="154">
        <v>0</v>
      </c>
    </row>
    <row r="556" spans="1:9" ht="16" x14ac:dyDescent="0.2">
      <c r="A556" s="155">
        <v>553</v>
      </c>
      <c r="B556" s="156" t="s">
        <v>613</v>
      </c>
      <c r="C556" s="157">
        <v>611</v>
      </c>
      <c r="D556" s="156" t="s">
        <v>684</v>
      </c>
      <c r="E556" s="157">
        <v>6</v>
      </c>
      <c r="F556" s="156" t="s">
        <v>130</v>
      </c>
      <c r="G556" s="158">
        <v>30.58</v>
      </c>
      <c r="H556" s="154">
        <v>1</v>
      </c>
      <c r="I556" s="154">
        <v>0</v>
      </c>
    </row>
    <row r="557" spans="1:9" ht="16" x14ac:dyDescent="0.2">
      <c r="A557" s="155">
        <v>554</v>
      </c>
      <c r="B557" s="156" t="s">
        <v>613</v>
      </c>
      <c r="C557" s="157">
        <v>612</v>
      </c>
      <c r="D557" s="156" t="s">
        <v>685</v>
      </c>
      <c r="E557" s="157">
        <v>6</v>
      </c>
      <c r="F557" s="156" t="s">
        <v>130</v>
      </c>
      <c r="G557" s="158">
        <v>28.44</v>
      </c>
      <c r="H557" s="154">
        <v>1</v>
      </c>
      <c r="I557" s="154">
        <v>0</v>
      </c>
    </row>
    <row r="558" spans="1:9" ht="16" x14ac:dyDescent="0.2">
      <c r="A558" s="155">
        <v>555</v>
      </c>
      <c r="B558" s="156" t="s">
        <v>613</v>
      </c>
      <c r="C558" s="157">
        <v>701</v>
      </c>
      <c r="D558" s="156" t="s">
        <v>686</v>
      </c>
      <c r="E558" s="157">
        <v>7</v>
      </c>
      <c r="F558" s="156" t="s">
        <v>130</v>
      </c>
      <c r="G558" s="158">
        <v>28.53</v>
      </c>
      <c r="H558" s="154">
        <v>1</v>
      </c>
      <c r="I558" s="154">
        <v>0</v>
      </c>
    </row>
    <row r="559" spans="1:9" ht="16" x14ac:dyDescent="0.2">
      <c r="A559" s="155">
        <v>556</v>
      </c>
      <c r="B559" s="156" t="s">
        <v>613</v>
      </c>
      <c r="C559" s="157">
        <v>702</v>
      </c>
      <c r="D559" s="156" t="s">
        <v>687</v>
      </c>
      <c r="E559" s="157">
        <v>7</v>
      </c>
      <c r="F559" s="156" t="s">
        <v>130</v>
      </c>
      <c r="G559" s="158">
        <v>30.67</v>
      </c>
      <c r="H559" s="154">
        <v>1</v>
      </c>
      <c r="I559" s="154">
        <v>0</v>
      </c>
    </row>
    <row r="560" spans="1:9" ht="16" x14ac:dyDescent="0.2">
      <c r="A560" s="155">
        <v>557</v>
      </c>
      <c r="B560" s="156" t="s">
        <v>613</v>
      </c>
      <c r="C560" s="157">
        <v>703</v>
      </c>
      <c r="D560" s="156" t="s">
        <v>688</v>
      </c>
      <c r="E560" s="157">
        <v>7</v>
      </c>
      <c r="F560" s="156" t="s">
        <v>130</v>
      </c>
      <c r="G560" s="158">
        <v>28.53</v>
      </c>
      <c r="H560" s="154">
        <v>1</v>
      </c>
      <c r="I560" s="154">
        <v>0</v>
      </c>
    </row>
    <row r="561" spans="1:9" ht="16" x14ac:dyDescent="0.2">
      <c r="A561" s="155">
        <v>558</v>
      </c>
      <c r="B561" s="156" t="s">
        <v>613</v>
      </c>
      <c r="C561" s="157">
        <v>704</v>
      </c>
      <c r="D561" s="156" t="s">
        <v>689</v>
      </c>
      <c r="E561" s="157">
        <v>7</v>
      </c>
      <c r="F561" s="156" t="s">
        <v>130</v>
      </c>
      <c r="G561" s="158">
        <v>30.67</v>
      </c>
      <c r="H561" s="154">
        <v>1</v>
      </c>
      <c r="I561" s="154">
        <v>0</v>
      </c>
    </row>
    <row r="562" spans="1:9" ht="16" x14ac:dyDescent="0.2">
      <c r="A562" s="155">
        <v>559</v>
      </c>
      <c r="B562" s="156" t="s">
        <v>613</v>
      </c>
      <c r="C562" s="157">
        <v>705</v>
      </c>
      <c r="D562" s="156" t="s">
        <v>690</v>
      </c>
      <c r="E562" s="157">
        <v>7</v>
      </c>
      <c r="F562" s="156" t="s">
        <v>130</v>
      </c>
      <c r="G562" s="158">
        <v>28.62</v>
      </c>
      <c r="H562" s="154">
        <v>1</v>
      </c>
      <c r="I562" s="154">
        <v>0</v>
      </c>
    </row>
    <row r="563" spans="1:9" ht="16" x14ac:dyDescent="0.2">
      <c r="A563" s="155">
        <v>560</v>
      </c>
      <c r="B563" s="156" t="s">
        <v>613</v>
      </c>
      <c r="C563" s="157">
        <v>706</v>
      </c>
      <c r="D563" s="156" t="s">
        <v>691</v>
      </c>
      <c r="E563" s="157">
        <v>7</v>
      </c>
      <c r="F563" s="156" t="s">
        <v>130</v>
      </c>
      <c r="G563" s="158">
        <v>28.44</v>
      </c>
      <c r="H563" s="154">
        <v>1</v>
      </c>
      <c r="I563" s="154">
        <v>0</v>
      </c>
    </row>
    <row r="564" spans="1:9" ht="16" x14ac:dyDescent="0.2">
      <c r="A564" s="155">
        <v>561</v>
      </c>
      <c r="B564" s="156" t="s">
        <v>613</v>
      </c>
      <c r="C564" s="157">
        <v>707</v>
      </c>
      <c r="D564" s="156" t="s">
        <v>692</v>
      </c>
      <c r="E564" s="157">
        <v>7</v>
      </c>
      <c r="F564" s="156" t="s">
        <v>130</v>
      </c>
      <c r="G564" s="158">
        <v>28.53</v>
      </c>
      <c r="H564" s="154">
        <v>1</v>
      </c>
      <c r="I564" s="154">
        <v>0</v>
      </c>
    </row>
    <row r="565" spans="1:9" ht="16" x14ac:dyDescent="0.2">
      <c r="A565" s="155">
        <v>562</v>
      </c>
      <c r="B565" s="156" t="s">
        <v>613</v>
      </c>
      <c r="C565" s="157">
        <v>708</v>
      </c>
      <c r="D565" s="156" t="s">
        <v>693</v>
      </c>
      <c r="E565" s="157">
        <v>7</v>
      </c>
      <c r="F565" s="156" t="s">
        <v>130</v>
      </c>
      <c r="G565" s="158">
        <v>29.18</v>
      </c>
      <c r="H565" s="154">
        <v>1</v>
      </c>
      <c r="I565" s="154">
        <v>0</v>
      </c>
    </row>
    <row r="566" spans="1:9" ht="16" x14ac:dyDescent="0.2">
      <c r="A566" s="155">
        <v>563</v>
      </c>
      <c r="B566" s="156" t="s">
        <v>613</v>
      </c>
      <c r="C566" s="157">
        <v>709</v>
      </c>
      <c r="D566" s="156" t="s">
        <v>694</v>
      </c>
      <c r="E566" s="157">
        <v>7</v>
      </c>
      <c r="F566" s="156" t="s">
        <v>130</v>
      </c>
      <c r="G566" s="158">
        <v>30.67</v>
      </c>
      <c r="H566" s="154">
        <v>1</v>
      </c>
      <c r="I566" s="154">
        <v>0</v>
      </c>
    </row>
    <row r="567" spans="1:9" ht="16" x14ac:dyDescent="0.2">
      <c r="A567" s="155">
        <v>564</v>
      </c>
      <c r="B567" s="156" t="s">
        <v>613</v>
      </c>
      <c r="C567" s="157">
        <v>710</v>
      </c>
      <c r="D567" s="156" t="s">
        <v>695</v>
      </c>
      <c r="E567" s="157">
        <v>7</v>
      </c>
      <c r="F567" s="156" t="s">
        <v>130</v>
      </c>
      <c r="G567" s="158">
        <v>29</v>
      </c>
      <c r="H567" s="154">
        <v>1</v>
      </c>
      <c r="I567" s="154">
        <v>0</v>
      </c>
    </row>
    <row r="568" spans="1:9" ht="16" x14ac:dyDescent="0.2">
      <c r="A568" s="155">
        <v>565</v>
      </c>
      <c r="B568" s="156" t="s">
        <v>613</v>
      </c>
      <c r="C568" s="157">
        <v>711</v>
      </c>
      <c r="D568" s="156" t="s">
        <v>696</v>
      </c>
      <c r="E568" s="157">
        <v>7</v>
      </c>
      <c r="F568" s="156" t="s">
        <v>130</v>
      </c>
      <c r="G568" s="158">
        <v>30.58</v>
      </c>
      <c r="H568" s="154">
        <v>1</v>
      </c>
      <c r="I568" s="154">
        <v>0</v>
      </c>
    </row>
    <row r="569" spans="1:9" ht="16" x14ac:dyDescent="0.2">
      <c r="A569" s="155">
        <v>566</v>
      </c>
      <c r="B569" s="156" t="s">
        <v>613</v>
      </c>
      <c r="C569" s="157">
        <v>712</v>
      </c>
      <c r="D569" s="156" t="s">
        <v>697</v>
      </c>
      <c r="E569" s="157">
        <v>7</v>
      </c>
      <c r="F569" s="156" t="s">
        <v>130</v>
      </c>
      <c r="G569" s="158">
        <v>28.44</v>
      </c>
      <c r="H569" s="154">
        <v>1</v>
      </c>
      <c r="I569" s="154">
        <v>0</v>
      </c>
    </row>
    <row r="570" spans="1:9" ht="16" x14ac:dyDescent="0.2">
      <c r="A570" s="155">
        <v>567</v>
      </c>
      <c r="B570" s="156" t="s">
        <v>613</v>
      </c>
      <c r="C570" s="157">
        <v>801</v>
      </c>
      <c r="D570" s="156" t="s">
        <v>698</v>
      </c>
      <c r="E570" s="157">
        <v>8</v>
      </c>
      <c r="F570" s="156" t="s">
        <v>130</v>
      </c>
      <c r="G570" s="158">
        <v>28.44</v>
      </c>
      <c r="H570" s="154">
        <v>1</v>
      </c>
      <c r="I570" s="154">
        <v>0</v>
      </c>
    </row>
    <row r="571" spans="1:9" ht="16" x14ac:dyDescent="0.2">
      <c r="A571" s="155">
        <v>568</v>
      </c>
      <c r="B571" s="156" t="s">
        <v>613</v>
      </c>
      <c r="C571" s="157">
        <v>802</v>
      </c>
      <c r="D571" s="156" t="s">
        <v>699</v>
      </c>
      <c r="E571" s="157">
        <v>8</v>
      </c>
      <c r="F571" s="156" t="s">
        <v>130</v>
      </c>
      <c r="G571" s="158">
        <v>30.67</v>
      </c>
      <c r="H571" s="154">
        <v>1</v>
      </c>
      <c r="I571" s="154">
        <v>0</v>
      </c>
    </row>
    <row r="572" spans="1:9" ht="16" x14ac:dyDescent="0.2">
      <c r="A572" s="155">
        <v>569</v>
      </c>
      <c r="B572" s="156" t="s">
        <v>613</v>
      </c>
      <c r="C572" s="157">
        <v>803</v>
      </c>
      <c r="D572" s="156" t="s">
        <v>700</v>
      </c>
      <c r="E572" s="157">
        <v>8</v>
      </c>
      <c r="F572" s="156" t="s">
        <v>130</v>
      </c>
      <c r="G572" s="158">
        <v>28.53</v>
      </c>
      <c r="H572" s="154">
        <v>1</v>
      </c>
      <c r="I572" s="154">
        <v>0</v>
      </c>
    </row>
    <row r="573" spans="1:9" ht="16" x14ac:dyDescent="0.2">
      <c r="A573" s="155">
        <v>570</v>
      </c>
      <c r="B573" s="156" t="s">
        <v>613</v>
      </c>
      <c r="C573" s="157">
        <v>804</v>
      </c>
      <c r="D573" s="156" t="s">
        <v>701</v>
      </c>
      <c r="E573" s="157">
        <v>8</v>
      </c>
      <c r="F573" s="156" t="s">
        <v>130</v>
      </c>
      <c r="G573" s="158">
        <v>30.67</v>
      </c>
      <c r="H573" s="154">
        <v>1</v>
      </c>
      <c r="I573" s="154">
        <v>0</v>
      </c>
    </row>
    <row r="574" spans="1:9" ht="16" x14ac:dyDescent="0.2">
      <c r="A574" s="155">
        <v>571</v>
      </c>
      <c r="B574" s="156" t="s">
        <v>613</v>
      </c>
      <c r="C574" s="157">
        <v>805</v>
      </c>
      <c r="D574" s="156" t="s">
        <v>702</v>
      </c>
      <c r="E574" s="157">
        <v>8</v>
      </c>
      <c r="F574" s="156" t="s">
        <v>130</v>
      </c>
      <c r="G574" s="158">
        <v>28.62</v>
      </c>
      <c r="H574" s="154">
        <v>1</v>
      </c>
      <c r="I574" s="154">
        <v>0</v>
      </c>
    </row>
    <row r="575" spans="1:9" ht="16" x14ac:dyDescent="0.2">
      <c r="A575" s="155">
        <v>572</v>
      </c>
      <c r="B575" s="156" t="s">
        <v>613</v>
      </c>
      <c r="C575" s="157">
        <v>806</v>
      </c>
      <c r="D575" s="156" t="s">
        <v>703</v>
      </c>
      <c r="E575" s="157">
        <v>8</v>
      </c>
      <c r="F575" s="156" t="s">
        <v>130</v>
      </c>
      <c r="G575" s="158">
        <v>28.44</v>
      </c>
      <c r="H575" s="154">
        <v>1</v>
      </c>
      <c r="I575" s="154">
        <v>0</v>
      </c>
    </row>
    <row r="576" spans="1:9" ht="16" x14ac:dyDescent="0.2">
      <c r="A576" s="155">
        <v>573</v>
      </c>
      <c r="B576" s="156" t="s">
        <v>613</v>
      </c>
      <c r="C576" s="157">
        <v>807</v>
      </c>
      <c r="D576" s="156" t="s">
        <v>704</v>
      </c>
      <c r="E576" s="157">
        <v>8</v>
      </c>
      <c r="F576" s="156" t="s">
        <v>130</v>
      </c>
      <c r="G576" s="158">
        <v>28.53</v>
      </c>
      <c r="H576" s="154">
        <v>1</v>
      </c>
      <c r="I576" s="154">
        <v>0</v>
      </c>
    </row>
    <row r="577" spans="1:9" ht="16" x14ac:dyDescent="0.2">
      <c r="A577" s="155">
        <v>574</v>
      </c>
      <c r="B577" s="156" t="s">
        <v>613</v>
      </c>
      <c r="C577" s="157">
        <v>808</v>
      </c>
      <c r="D577" s="156" t="s">
        <v>705</v>
      </c>
      <c r="E577" s="157">
        <v>8</v>
      </c>
      <c r="F577" s="156" t="s">
        <v>130</v>
      </c>
      <c r="G577" s="158">
        <v>29.18</v>
      </c>
      <c r="H577" s="154">
        <v>1</v>
      </c>
      <c r="I577" s="154">
        <v>0</v>
      </c>
    </row>
    <row r="578" spans="1:9" ht="16" x14ac:dyDescent="0.2">
      <c r="A578" s="155">
        <v>575</v>
      </c>
      <c r="B578" s="156" t="s">
        <v>613</v>
      </c>
      <c r="C578" s="157">
        <v>809</v>
      </c>
      <c r="D578" s="156" t="s">
        <v>706</v>
      </c>
      <c r="E578" s="157">
        <v>8</v>
      </c>
      <c r="F578" s="156" t="s">
        <v>130</v>
      </c>
      <c r="G578" s="158">
        <v>30.67</v>
      </c>
      <c r="H578" s="154">
        <v>1</v>
      </c>
      <c r="I578" s="154">
        <v>0</v>
      </c>
    </row>
    <row r="579" spans="1:9" ht="16" x14ac:dyDescent="0.2">
      <c r="A579" s="155">
        <v>576</v>
      </c>
      <c r="B579" s="156" t="s">
        <v>613</v>
      </c>
      <c r="C579" s="157">
        <v>810</v>
      </c>
      <c r="D579" s="156" t="s">
        <v>707</v>
      </c>
      <c r="E579" s="157">
        <v>8</v>
      </c>
      <c r="F579" s="156" t="s">
        <v>130</v>
      </c>
      <c r="G579" s="158">
        <v>29</v>
      </c>
      <c r="H579" s="154">
        <v>1</v>
      </c>
      <c r="I579" s="154">
        <v>0</v>
      </c>
    </row>
    <row r="580" spans="1:9" ht="16" x14ac:dyDescent="0.2">
      <c r="A580" s="155">
        <v>577</v>
      </c>
      <c r="B580" s="156" t="s">
        <v>613</v>
      </c>
      <c r="C580" s="157">
        <v>811</v>
      </c>
      <c r="D580" s="156" t="s">
        <v>708</v>
      </c>
      <c r="E580" s="157">
        <v>8</v>
      </c>
      <c r="F580" s="156" t="s">
        <v>130</v>
      </c>
      <c r="G580" s="158">
        <v>30.67</v>
      </c>
      <c r="H580" s="154">
        <v>1</v>
      </c>
      <c r="I580" s="154">
        <v>0</v>
      </c>
    </row>
    <row r="581" spans="1:9" ht="16" x14ac:dyDescent="0.2">
      <c r="A581" s="155">
        <v>578</v>
      </c>
      <c r="B581" s="156" t="s">
        <v>613</v>
      </c>
      <c r="C581" s="157">
        <v>812</v>
      </c>
      <c r="D581" s="156" t="s">
        <v>709</v>
      </c>
      <c r="E581" s="157">
        <v>8</v>
      </c>
      <c r="F581" s="156" t="s">
        <v>130</v>
      </c>
      <c r="G581" s="158">
        <v>28.44</v>
      </c>
      <c r="H581" s="154">
        <v>1</v>
      </c>
      <c r="I581" s="154">
        <v>0</v>
      </c>
    </row>
    <row r="582" spans="1:9" ht="16" x14ac:dyDescent="0.2">
      <c r="A582" s="155">
        <v>579</v>
      </c>
      <c r="B582" s="156" t="s">
        <v>613</v>
      </c>
      <c r="C582" s="157">
        <v>901</v>
      </c>
      <c r="D582" s="156" t="s">
        <v>710</v>
      </c>
      <c r="E582" s="157">
        <v>9</v>
      </c>
      <c r="F582" s="156" t="s">
        <v>130</v>
      </c>
      <c r="G582" s="158">
        <v>28.44</v>
      </c>
      <c r="H582" s="154">
        <v>1</v>
      </c>
      <c r="I582" s="154">
        <v>0</v>
      </c>
    </row>
    <row r="583" spans="1:9" ht="16" x14ac:dyDescent="0.2">
      <c r="A583" s="155">
        <v>580</v>
      </c>
      <c r="B583" s="156" t="s">
        <v>613</v>
      </c>
      <c r="C583" s="157">
        <v>902</v>
      </c>
      <c r="D583" s="156" t="s">
        <v>711</v>
      </c>
      <c r="E583" s="157">
        <v>9</v>
      </c>
      <c r="F583" s="156" t="s">
        <v>130</v>
      </c>
      <c r="G583" s="158">
        <v>30.67</v>
      </c>
      <c r="H583" s="154">
        <v>0</v>
      </c>
      <c r="I583" s="154">
        <v>1</v>
      </c>
    </row>
    <row r="584" spans="1:9" ht="16" x14ac:dyDescent="0.2">
      <c r="A584" s="155">
        <v>581</v>
      </c>
      <c r="B584" s="156" t="s">
        <v>613</v>
      </c>
      <c r="C584" s="157">
        <v>903</v>
      </c>
      <c r="D584" s="156" t="s">
        <v>712</v>
      </c>
      <c r="E584" s="157">
        <v>9</v>
      </c>
      <c r="F584" s="156" t="s">
        <v>130</v>
      </c>
      <c r="G584" s="158">
        <v>28.53</v>
      </c>
      <c r="H584" s="154">
        <v>1</v>
      </c>
      <c r="I584" s="154">
        <v>0</v>
      </c>
    </row>
    <row r="585" spans="1:9" ht="16" x14ac:dyDescent="0.2">
      <c r="A585" s="155">
        <v>582</v>
      </c>
      <c r="B585" s="156" t="s">
        <v>613</v>
      </c>
      <c r="C585" s="157">
        <v>904</v>
      </c>
      <c r="D585" s="156" t="s">
        <v>713</v>
      </c>
      <c r="E585" s="157">
        <v>9</v>
      </c>
      <c r="F585" s="156" t="s">
        <v>130</v>
      </c>
      <c r="G585" s="158">
        <v>30.67</v>
      </c>
      <c r="H585" s="154">
        <v>0</v>
      </c>
      <c r="I585" s="154">
        <v>1</v>
      </c>
    </row>
    <row r="586" spans="1:9" ht="16" x14ac:dyDescent="0.2">
      <c r="A586" s="155">
        <v>583</v>
      </c>
      <c r="B586" s="156" t="s">
        <v>613</v>
      </c>
      <c r="C586" s="157">
        <v>905</v>
      </c>
      <c r="D586" s="156" t="s">
        <v>714</v>
      </c>
      <c r="E586" s="157">
        <v>9</v>
      </c>
      <c r="F586" s="156" t="s">
        <v>130</v>
      </c>
      <c r="G586" s="158">
        <v>28.62</v>
      </c>
      <c r="H586" s="154">
        <v>1</v>
      </c>
      <c r="I586" s="154">
        <v>0</v>
      </c>
    </row>
    <row r="587" spans="1:9" ht="16" x14ac:dyDescent="0.2">
      <c r="A587" s="155">
        <v>584</v>
      </c>
      <c r="B587" s="156" t="s">
        <v>613</v>
      </c>
      <c r="C587" s="157">
        <v>906</v>
      </c>
      <c r="D587" s="156" t="s">
        <v>715</v>
      </c>
      <c r="E587" s="157">
        <v>9</v>
      </c>
      <c r="F587" s="156" t="s">
        <v>130</v>
      </c>
      <c r="G587" s="158">
        <v>28.44</v>
      </c>
      <c r="H587" s="154">
        <v>1</v>
      </c>
      <c r="I587" s="154">
        <v>0</v>
      </c>
    </row>
    <row r="588" spans="1:9" ht="16" x14ac:dyDescent="0.2">
      <c r="A588" s="155">
        <v>585</v>
      </c>
      <c r="B588" s="156" t="s">
        <v>613</v>
      </c>
      <c r="C588" s="157">
        <v>907</v>
      </c>
      <c r="D588" s="156" t="s">
        <v>716</v>
      </c>
      <c r="E588" s="157">
        <v>9</v>
      </c>
      <c r="F588" s="156" t="s">
        <v>130</v>
      </c>
      <c r="G588" s="158">
        <v>28.53</v>
      </c>
      <c r="H588" s="154">
        <v>1</v>
      </c>
      <c r="I588" s="154">
        <v>0</v>
      </c>
    </row>
    <row r="589" spans="1:9" ht="16" x14ac:dyDescent="0.2">
      <c r="A589" s="155">
        <v>586</v>
      </c>
      <c r="B589" s="156" t="s">
        <v>613</v>
      </c>
      <c r="C589" s="157">
        <v>908</v>
      </c>
      <c r="D589" s="156" t="s">
        <v>717</v>
      </c>
      <c r="E589" s="157">
        <v>9</v>
      </c>
      <c r="F589" s="156" t="s">
        <v>130</v>
      </c>
      <c r="G589" s="158">
        <v>29.18</v>
      </c>
      <c r="H589" s="154">
        <v>1</v>
      </c>
      <c r="I589" s="154">
        <v>0</v>
      </c>
    </row>
    <row r="590" spans="1:9" ht="16" x14ac:dyDescent="0.2">
      <c r="A590" s="155">
        <v>587</v>
      </c>
      <c r="B590" s="156" t="s">
        <v>613</v>
      </c>
      <c r="C590" s="157">
        <v>909</v>
      </c>
      <c r="D590" s="156" t="s">
        <v>718</v>
      </c>
      <c r="E590" s="157">
        <v>9</v>
      </c>
      <c r="F590" s="156" t="s">
        <v>130</v>
      </c>
      <c r="G590" s="158">
        <v>30.67</v>
      </c>
      <c r="H590" s="154">
        <v>1</v>
      </c>
      <c r="I590" s="154">
        <v>0</v>
      </c>
    </row>
    <row r="591" spans="1:9" ht="16" x14ac:dyDescent="0.2">
      <c r="A591" s="155">
        <v>588</v>
      </c>
      <c r="B591" s="156" t="s">
        <v>613</v>
      </c>
      <c r="C591" s="157">
        <v>910</v>
      </c>
      <c r="D591" s="156" t="s">
        <v>719</v>
      </c>
      <c r="E591" s="157">
        <v>9</v>
      </c>
      <c r="F591" s="156" t="s">
        <v>130</v>
      </c>
      <c r="G591" s="158">
        <v>29</v>
      </c>
      <c r="H591" s="154">
        <v>1</v>
      </c>
      <c r="I591" s="154">
        <v>0</v>
      </c>
    </row>
    <row r="592" spans="1:9" ht="16" x14ac:dyDescent="0.2">
      <c r="A592" s="155">
        <v>589</v>
      </c>
      <c r="B592" s="156" t="s">
        <v>613</v>
      </c>
      <c r="C592" s="157">
        <v>911</v>
      </c>
      <c r="D592" s="156" t="s">
        <v>720</v>
      </c>
      <c r="E592" s="157">
        <v>9</v>
      </c>
      <c r="F592" s="156" t="s">
        <v>130</v>
      </c>
      <c r="G592" s="158">
        <v>30.58</v>
      </c>
      <c r="H592" s="154">
        <v>1</v>
      </c>
      <c r="I592" s="154">
        <v>0</v>
      </c>
    </row>
    <row r="593" spans="1:9" ht="16" x14ac:dyDescent="0.2">
      <c r="A593" s="155">
        <v>590</v>
      </c>
      <c r="B593" s="156" t="s">
        <v>613</v>
      </c>
      <c r="C593" s="157">
        <v>912</v>
      </c>
      <c r="D593" s="156" t="s">
        <v>721</v>
      </c>
      <c r="E593" s="157">
        <v>9</v>
      </c>
      <c r="F593" s="156" t="s">
        <v>130</v>
      </c>
      <c r="G593" s="158">
        <v>28.44</v>
      </c>
      <c r="H593" s="154">
        <v>1</v>
      </c>
      <c r="I593" s="154">
        <v>0</v>
      </c>
    </row>
    <row r="594" spans="1:9" ht="16" x14ac:dyDescent="0.2">
      <c r="A594" s="155">
        <v>591</v>
      </c>
      <c r="B594" s="156" t="s">
        <v>613</v>
      </c>
      <c r="C594" s="157">
        <v>1001</v>
      </c>
      <c r="D594" s="156" t="s">
        <v>722</v>
      </c>
      <c r="E594" s="157">
        <v>10</v>
      </c>
      <c r="F594" s="156" t="s">
        <v>130</v>
      </c>
      <c r="G594" s="158">
        <v>28.44</v>
      </c>
      <c r="H594" s="154">
        <v>1</v>
      </c>
      <c r="I594" s="154">
        <v>0</v>
      </c>
    </row>
    <row r="595" spans="1:9" ht="16" x14ac:dyDescent="0.2">
      <c r="A595" s="155">
        <v>592</v>
      </c>
      <c r="B595" s="156" t="s">
        <v>613</v>
      </c>
      <c r="C595" s="157">
        <v>1002</v>
      </c>
      <c r="D595" s="156" t="s">
        <v>723</v>
      </c>
      <c r="E595" s="157">
        <v>10</v>
      </c>
      <c r="F595" s="156" t="s">
        <v>130</v>
      </c>
      <c r="G595" s="158">
        <v>30.67</v>
      </c>
      <c r="H595" s="154">
        <v>1</v>
      </c>
      <c r="I595" s="154">
        <v>0</v>
      </c>
    </row>
    <row r="596" spans="1:9" ht="16" x14ac:dyDescent="0.2">
      <c r="A596" s="155">
        <v>593</v>
      </c>
      <c r="B596" s="156" t="s">
        <v>613</v>
      </c>
      <c r="C596" s="157">
        <v>1003</v>
      </c>
      <c r="D596" s="156" t="s">
        <v>724</v>
      </c>
      <c r="E596" s="157">
        <v>10</v>
      </c>
      <c r="F596" s="156" t="s">
        <v>130</v>
      </c>
      <c r="G596" s="158">
        <v>28.53</v>
      </c>
      <c r="H596" s="154">
        <v>0</v>
      </c>
      <c r="I596" s="154">
        <v>1</v>
      </c>
    </row>
    <row r="597" spans="1:9" ht="16" x14ac:dyDescent="0.2">
      <c r="A597" s="155">
        <v>594</v>
      </c>
      <c r="B597" s="156" t="s">
        <v>613</v>
      </c>
      <c r="C597" s="157">
        <v>1004</v>
      </c>
      <c r="D597" s="156" t="s">
        <v>725</v>
      </c>
      <c r="E597" s="157">
        <v>10</v>
      </c>
      <c r="F597" s="156" t="s">
        <v>130</v>
      </c>
      <c r="G597" s="158">
        <v>30.67</v>
      </c>
      <c r="H597" s="154">
        <v>0</v>
      </c>
      <c r="I597" s="154">
        <v>1</v>
      </c>
    </row>
    <row r="598" spans="1:9" ht="16" x14ac:dyDescent="0.2">
      <c r="A598" s="155">
        <v>595</v>
      </c>
      <c r="B598" s="156" t="s">
        <v>613</v>
      </c>
      <c r="C598" s="157">
        <v>1005</v>
      </c>
      <c r="D598" s="156" t="s">
        <v>726</v>
      </c>
      <c r="E598" s="157">
        <v>10</v>
      </c>
      <c r="F598" s="156" t="s">
        <v>130</v>
      </c>
      <c r="G598" s="158">
        <v>28.62</v>
      </c>
      <c r="H598" s="154">
        <v>1</v>
      </c>
      <c r="I598" s="154">
        <v>0</v>
      </c>
    </row>
    <row r="599" spans="1:9" ht="16" x14ac:dyDescent="0.2">
      <c r="A599" s="155">
        <v>596</v>
      </c>
      <c r="B599" s="156" t="s">
        <v>613</v>
      </c>
      <c r="C599" s="157">
        <v>1006</v>
      </c>
      <c r="D599" s="156" t="s">
        <v>727</v>
      </c>
      <c r="E599" s="157">
        <v>10</v>
      </c>
      <c r="F599" s="156" t="s">
        <v>130</v>
      </c>
      <c r="G599" s="158">
        <v>28.44</v>
      </c>
      <c r="H599" s="154">
        <v>1</v>
      </c>
      <c r="I599" s="154">
        <v>0</v>
      </c>
    </row>
    <row r="600" spans="1:9" ht="16" x14ac:dyDescent="0.2">
      <c r="A600" s="155">
        <v>597</v>
      </c>
      <c r="B600" s="156" t="s">
        <v>613</v>
      </c>
      <c r="C600" s="157">
        <v>1007</v>
      </c>
      <c r="D600" s="156" t="s">
        <v>728</v>
      </c>
      <c r="E600" s="157">
        <v>10</v>
      </c>
      <c r="F600" s="156" t="s">
        <v>130</v>
      </c>
      <c r="G600" s="158">
        <v>28.53</v>
      </c>
      <c r="H600" s="154">
        <v>1</v>
      </c>
      <c r="I600" s="154">
        <v>0</v>
      </c>
    </row>
    <row r="601" spans="1:9" ht="16" x14ac:dyDescent="0.2">
      <c r="A601" s="155">
        <v>598</v>
      </c>
      <c r="B601" s="156" t="s">
        <v>613</v>
      </c>
      <c r="C601" s="157">
        <v>1008</v>
      </c>
      <c r="D601" s="156" t="s">
        <v>729</v>
      </c>
      <c r="E601" s="157">
        <v>10</v>
      </c>
      <c r="F601" s="156" t="s">
        <v>130</v>
      </c>
      <c r="G601" s="158">
        <v>29.18</v>
      </c>
      <c r="H601" s="154">
        <v>1</v>
      </c>
      <c r="I601" s="154">
        <v>0</v>
      </c>
    </row>
    <row r="602" spans="1:9" ht="16" x14ac:dyDescent="0.2">
      <c r="A602" s="155">
        <v>599</v>
      </c>
      <c r="B602" s="156" t="s">
        <v>613</v>
      </c>
      <c r="C602" s="157">
        <v>1009</v>
      </c>
      <c r="D602" s="156" t="s">
        <v>730</v>
      </c>
      <c r="E602" s="157">
        <v>10</v>
      </c>
      <c r="F602" s="156" t="s">
        <v>130</v>
      </c>
      <c r="G602" s="158">
        <v>30.67</v>
      </c>
      <c r="H602" s="154">
        <v>1</v>
      </c>
      <c r="I602" s="154">
        <v>0</v>
      </c>
    </row>
    <row r="603" spans="1:9" ht="16" x14ac:dyDescent="0.2">
      <c r="A603" s="155">
        <v>600</v>
      </c>
      <c r="B603" s="156" t="s">
        <v>613</v>
      </c>
      <c r="C603" s="157">
        <v>1010</v>
      </c>
      <c r="D603" s="156" t="s">
        <v>731</v>
      </c>
      <c r="E603" s="157">
        <v>10</v>
      </c>
      <c r="F603" s="156" t="s">
        <v>130</v>
      </c>
      <c r="G603" s="158">
        <v>29</v>
      </c>
      <c r="H603" s="154">
        <v>1</v>
      </c>
      <c r="I603" s="154">
        <v>0</v>
      </c>
    </row>
    <row r="604" spans="1:9" ht="16" x14ac:dyDescent="0.2">
      <c r="A604" s="155">
        <v>601</v>
      </c>
      <c r="B604" s="156" t="s">
        <v>613</v>
      </c>
      <c r="C604" s="157">
        <v>1011</v>
      </c>
      <c r="D604" s="156" t="s">
        <v>732</v>
      </c>
      <c r="E604" s="157">
        <v>10</v>
      </c>
      <c r="F604" s="156" t="s">
        <v>130</v>
      </c>
      <c r="G604" s="158">
        <v>30.58</v>
      </c>
      <c r="H604" s="154">
        <v>1</v>
      </c>
      <c r="I604" s="154">
        <v>0</v>
      </c>
    </row>
    <row r="605" spans="1:9" ht="16" x14ac:dyDescent="0.2">
      <c r="A605" s="155">
        <v>602</v>
      </c>
      <c r="B605" s="156" t="s">
        <v>613</v>
      </c>
      <c r="C605" s="157">
        <v>1012</v>
      </c>
      <c r="D605" s="156" t="s">
        <v>733</v>
      </c>
      <c r="E605" s="157">
        <v>10</v>
      </c>
      <c r="F605" s="156" t="s">
        <v>130</v>
      </c>
      <c r="G605" s="158">
        <v>28.44</v>
      </c>
      <c r="H605" s="154">
        <v>1</v>
      </c>
      <c r="I605" s="154">
        <v>0</v>
      </c>
    </row>
    <row r="606" spans="1:9" ht="16" x14ac:dyDescent="0.2">
      <c r="A606" s="155">
        <v>603</v>
      </c>
      <c r="B606" s="156" t="s">
        <v>613</v>
      </c>
      <c r="C606" s="157">
        <v>1101</v>
      </c>
      <c r="D606" s="156" t="s">
        <v>734</v>
      </c>
      <c r="E606" s="157">
        <v>11</v>
      </c>
      <c r="F606" s="156" t="s">
        <v>130</v>
      </c>
      <c r="G606" s="158">
        <v>28.44</v>
      </c>
      <c r="H606" s="154">
        <v>2</v>
      </c>
      <c r="I606" s="154">
        <v>0</v>
      </c>
    </row>
    <row r="607" spans="1:9" ht="16" x14ac:dyDescent="0.2">
      <c r="A607" s="155">
        <v>604</v>
      </c>
      <c r="B607" s="156" t="s">
        <v>613</v>
      </c>
      <c r="C607" s="157">
        <v>1102</v>
      </c>
      <c r="D607" s="156" t="s">
        <v>735</v>
      </c>
      <c r="E607" s="157">
        <v>11</v>
      </c>
      <c r="F607" s="156" t="s">
        <v>130</v>
      </c>
      <c r="G607" s="158">
        <v>30.67</v>
      </c>
      <c r="H607" s="154">
        <v>1</v>
      </c>
      <c r="I607" s="154">
        <v>0</v>
      </c>
    </row>
    <row r="608" spans="1:9" ht="16" x14ac:dyDescent="0.2">
      <c r="A608" s="155">
        <v>605</v>
      </c>
      <c r="B608" s="156" t="s">
        <v>613</v>
      </c>
      <c r="C608" s="157">
        <v>1103</v>
      </c>
      <c r="D608" s="156" t="s">
        <v>736</v>
      </c>
      <c r="E608" s="157">
        <v>11</v>
      </c>
      <c r="F608" s="156" t="s">
        <v>130</v>
      </c>
      <c r="G608" s="158">
        <v>28.53</v>
      </c>
      <c r="H608" s="154">
        <v>1</v>
      </c>
      <c r="I608" s="154">
        <v>0</v>
      </c>
    </row>
    <row r="609" spans="1:9" ht="16" x14ac:dyDescent="0.2">
      <c r="A609" s="155">
        <v>606</v>
      </c>
      <c r="B609" s="156" t="s">
        <v>613</v>
      </c>
      <c r="C609" s="157">
        <v>1104</v>
      </c>
      <c r="D609" s="156" t="s">
        <v>737</v>
      </c>
      <c r="E609" s="157">
        <v>11</v>
      </c>
      <c r="F609" s="156" t="s">
        <v>130</v>
      </c>
      <c r="G609" s="158">
        <v>30.67</v>
      </c>
      <c r="H609" s="154">
        <v>1</v>
      </c>
      <c r="I609" s="154">
        <v>0</v>
      </c>
    </row>
    <row r="610" spans="1:9" ht="16" x14ac:dyDescent="0.2">
      <c r="A610" s="155">
        <v>607</v>
      </c>
      <c r="B610" s="156" t="s">
        <v>613</v>
      </c>
      <c r="C610" s="157">
        <v>1105</v>
      </c>
      <c r="D610" s="156" t="s">
        <v>738</v>
      </c>
      <c r="E610" s="157">
        <v>11</v>
      </c>
      <c r="F610" s="156" t="s">
        <v>130</v>
      </c>
      <c r="G610" s="158">
        <v>28.62</v>
      </c>
      <c r="H610" s="154">
        <v>1</v>
      </c>
      <c r="I610" s="154">
        <v>0</v>
      </c>
    </row>
    <row r="611" spans="1:9" ht="16" x14ac:dyDescent="0.2">
      <c r="A611" s="155">
        <v>608</v>
      </c>
      <c r="B611" s="156" t="s">
        <v>613</v>
      </c>
      <c r="C611" s="157">
        <v>1106</v>
      </c>
      <c r="D611" s="156" t="s">
        <v>739</v>
      </c>
      <c r="E611" s="157">
        <v>11</v>
      </c>
      <c r="F611" s="156" t="s">
        <v>130</v>
      </c>
      <c r="G611" s="158">
        <v>28.44</v>
      </c>
      <c r="H611" s="154">
        <v>1</v>
      </c>
      <c r="I611" s="154">
        <v>0</v>
      </c>
    </row>
    <row r="612" spans="1:9" ht="16" x14ac:dyDescent="0.2">
      <c r="A612" s="155">
        <v>609</v>
      </c>
      <c r="B612" s="156" t="s">
        <v>613</v>
      </c>
      <c r="C612" s="157">
        <v>1107</v>
      </c>
      <c r="D612" s="156" t="s">
        <v>740</v>
      </c>
      <c r="E612" s="157">
        <v>11</v>
      </c>
      <c r="F612" s="156" t="s">
        <v>130</v>
      </c>
      <c r="G612" s="158">
        <v>28.53</v>
      </c>
      <c r="H612" s="154">
        <v>1</v>
      </c>
      <c r="I612" s="154">
        <v>0</v>
      </c>
    </row>
    <row r="613" spans="1:9" ht="16" x14ac:dyDescent="0.2">
      <c r="A613" s="155">
        <v>610</v>
      </c>
      <c r="B613" s="156" t="s">
        <v>613</v>
      </c>
      <c r="C613" s="157">
        <v>1108</v>
      </c>
      <c r="D613" s="156" t="s">
        <v>741</v>
      </c>
      <c r="E613" s="157">
        <v>11</v>
      </c>
      <c r="F613" s="156" t="s">
        <v>130</v>
      </c>
      <c r="G613" s="158">
        <v>29.18</v>
      </c>
      <c r="H613" s="154">
        <v>1</v>
      </c>
      <c r="I613" s="154">
        <v>0</v>
      </c>
    </row>
    <row r="614" spans="1:9" ht="16" x14ac:dyDescent="0.2">
      <c r="A614" s="155">
        <v>611</v>
      </c>
      <c r="B614" s="156" t="s">
        <v>613</v>
      </c>
      <c r="C614" s="157">
        <v>1109</v>
      </c>
      <c r="D614" s="156" t="s">
        <v>742</v>
      </c>
      <c r="E614" s="157">
        <v>11</v>
      </c>
      <c r="F614" s="156" t="s">
        <v>130</v>
      </c>
      <c r="G614" s="158">
        <v>30.67</v>
      </c>
      <c r="H614" s="154">
        <v>1</v>
      </c>
      <c r="I614" s="154">
        <v>0</v>
      </c>
    </row>
    <row r="615" spans="1:9" ht="16" x14ac:dyDescent="0.2">
      <c r="A615" s="155">
        <v>612</v>
      </c>
      <c r="B615" s="156" t="s">
        <v>613</v>
      </c>
      <c r="C615" s="157">
        <v>1110</v>
      </c>
      <c r="D615" s="156" t="s">
        <v>743</v>
      </c>
      <c r="E615" s="157">
        <v>11</v>
      </c>
      <c r="F615" s="156" t="s">
        <v>130</v>
      </c>
      <c r="G615" s="158">
        <v>29</v>
      </c>
      <c r="H615" s="154">
        <v>1</v>
      </c>
      <c r="I615" s="154">
        <v>0</v>
      </c>
    </row>
    <row r="616" spans="1:9" ht="16" x14ac:dyDescent="0.2">
      <c r="A616" s="155">
        <v>613</v>
      </c>
      <c r="B616" s="156" t="s">
        <v>613</v>
      </c>
      <c r="C616" s="157">
        <v>1111</v>
      </c>
      <c r="D616" s="156" t="s">
        <v>744</v>
      </c>
      <c r="E616" s="157">
        <v>11</v>
      </c>
      <c r="F616" s="156" t="s">
        <v>130</v>
      </c>
      <c r="G616" s="158">
        <v>30.58</v>
      </c>
      <c r="H616" s="154">
        <v>1</v>
      </c>
      <c r="I616" s="154">
        <v>0</v>
      </c>
    </row>
    <row r="617" spans="1:9" ht="16" x14ac:dyDescent="0.2">
      <c r="A617" s="155">
        <v>614</v>
      </c>
      <c r="B617" s="156" t="s">
        <v>613</v>
      </c>
      <c r="C617" s="157">
        <v>1112</v>
      </c>
      <c r="D617" s="156" t="s">
        <v>745</v>
      </c>
      <c r="E617" s="157">
        <v>11</v>
      </c>
      <c r="F617" s="156" t="s">
        <v>130</v>
      </c>
      <c r="G617" s="158">
        <v>28.44</v>
      </c>
      <c r="H617" s="154">
        <v>1</v>
      </c>
      <c r="I617" s="154">
        <v>0</v>
      </c>
    </row>
    <row r="618" spans="1:9" ht="16" x14ac:dyDescent="0.2">
      <c r="A618" s="155">
        <v>615</v>
      </c>
      <c r="B618" s="156" t="s">
        <v>613</v>
      </c>
      <c r="C618" s="157">
        <v>1201</v>
      </c>
      <c r="D618" s="156" t="s">
        <v>746</v>
      </c>
      <c r="E618" s="157">
        <v>12</v>
      </c>
      <c r="F618" s="156" t="s">
        <v>130</v>
      </c>
      <c r="G618" s="158">
        <v>28.44</v>
      </c>
      <c r="H618" s="154">
        <v>1</v>
      </c>
      <c r="I618" s="154">
        <v>0</v>
      </c>
    </row>
    <row r="619" spans="1:9" ht="16" x14ac:dyDescent="0.2">
      <c r="A619" s="155">
        <v>616</v>
      </c>
      <c r="B619" s="156" t="s">
        <v>613</v>
      </c>
      <c r="C619" s="157">
        <v>1202</v>
      </c>
      <c r="D619" s="156" t="s">
        <v>747</v>
      </c>
      <c r="E619" s="157">
        <v>12</v>
      </c>
      <c r="F619" s="156" t="s">
        <v>130</v>
      </c>
      <c r="G619" s="158">
        <v>30.67</v>
      </c>
      <c r="H619" s="154">
        <v>1</v>
      </c>
      <c r="I619" s="154">
        <v>0</v>
      </c>
    </row>
    <row r="620" spans="1:9" ht="16" x14ac:dyDescent="0.2">
      <c r="A620" s="155">
        <v>617</v>
      </c>
      <c r="B620" s="156" t="s">
        <v>613</v>
      </c>
      <c r="C620" s="157">
        <v>1203</v>
      </c>
      <c r="D620" s="156" t="s">
        <v>748</v>
      </c>
      <c r="E620" s="157">
        <v>12</v>
      </c>
      <c r="F620" s="156" t="s">
        <v>130</v>
      </c>
      <c r="G620" s="158">
        <v>28.62</v>
      </c>
      <c r="H620" s="154">
        <v>1</v>
      </c>
      <c r="I620" s="154">
        <v>0</v>
      </c>
    </row>
    <row r="621" spans="1:9" ht="16" x14ac:dyDescent="0.2">
      <c r="A621" s="155">
        <v>618</v>
      </c>
      <c r="B621" s="156" t="s">
        <v>613</v>
      </c>
      <c r="C621" s="157">
        <v>1204</v>
      </c>
      <c r="D621" s="156" t="s">
        <v>749</v>
      </c>
      <c r="E621" s="157">
        <v>12</v>
      </c>
      <c r="F621" s="156" t="s">
        <v>130</v>
      </c>
      <c r="G621" s="158">
        <v>30.67</v>
      </c>
      <c r="H621" s="154">
        <v>1</v>
      </c>
      <c r="I621" s="154">
        <v>0</v>
      </c>
    </row>
    <row r="622" spans="1:9" ht="16" x14ac:dyDescent="0.2">
      <c r="A622" s="155">
        <v>619</v>
      </c>
      <c r="B622" s="156" t="s">
        <v>613</v>
      </c>
      <c r="C622" s="157">
        <v>1205</v>
      </c>
      <c r="D622" s="156" t="s">
        <v>750</v>
      </c>
      <c r="E622" s="157">
        <v>12</v>
      </c>
      <c r="F622" s="156" t="s">
        <v>130</v>
      </c>
      <c r="G622" s="158">
        <v>28.62</v>
      </c>
      <c r="H622" s="154">
        <v>1</v>
      </c>
      <c r="I622" s="154">
        <v>0</v>
      </c>
    </row>
    <row r="623" spans="1:9" ht="16" x14ac:dyDescent="0.2">
      <c r="A623" s="155">
        <v>620</v>
      </c>
      <c r="B623" s="156" t="s">
        <v>613</v>
      </c>
      <c r="C623" s="157">
        <v>1206</v>
      </c>
      <c r="D623" s="156" t="s">
        <v>751</v>
      </c>
      <c r="E623" s="157">
        <v>12</v>
      </c>
      <c r="F623" s="156" t="s">
        <v>130</v>
      </c>
      <c r="G623" s="158">
        <v>28.44</v>
      </c>
      <c r="H623" s="154">
        <v>1</v>
      </c>
      <c r="I623" s="154">
        <v>0</v>
      </c>
    </row>
    <row r="624" spans="1:9" ht="16" x14ac:dyDescent="0.2">
      <c r="A624" s="155">
        <v>621</v>
      </c>
      <c r="B624" s="156" t="s">
        <v>613</v>
      </c>
      <c r="C624" s="157">
        <v>1207</v>
      </c>
      <c r="D624" s="156" t="s">
        <v>752</v>
      </c>
      <c r="E624" s="157">
        <v>12</v>
      </c>
      <c r="F624" s="156" t="s">
        <v>130</v>
      </c>
      <c r="G624" s="158">
        <v>28.53</v>
      </c>
      <c r="H624" s="154">
        <v>1</v>
      </c>
      <c r="I624" s="154">
        <v>0</v>
      </c>
    </row>
    <row r="625" spans="1:9" ht="16" x14ac:dyDescent="0.2">
      <c r="A625" s="155">
        <v>622</v>
      </c>
      <c r="B625" s="156" t="s">
        <v>613</v>
      </c>
      <c r="C625" s="157">
        <v>1208</v>
      </c>
      <c r="D625" s="156" t="s">
        <v>753</v>
      </c>
      <c r="E625" s="157">
        <v>12</v>
      </c>
      <c r="F625" s="156" t="s">
        <v>130</v>
      </c>
      <c r="G625" s="158">
        <v>29.18</v>
      </c>
      <c r="H625" s="154">
        <v>1</v>
      </c>
      <c r="I625" s="154">
        <v>0</v>
      </c>
    </row>
    <row r="626" spans="1:9" ht="16" x14ac:dyDescent="0.2">
      <c r="A626" s="155">
        <v>623</v>
      </c>
      <c r="B626" s="156" t="s">
        <v>613</v>
      </c>
      <c r="C626" s="157">
        <v>1209</v>
      </c>
      <c r="D626" s="156" t="s">
        <v>754</v>
      </c>
      <c r="E626" s="157">
        <v>12</v>
      </c>
      <c r="F626" s="156" t="s">
        <v>130</v>
      </c>
      <c r="G626" s="158">
        <v>30.58</v>
      </c>
      <c r="H626" s="154">
        <v>1</v>
      </c>
      <c r="I626" s="154">
        <v>0</v>
      </c>
    </row>
    <row r="627" spans="1:9" ht="16" x14ac:dyDescent="0.2">
      <c r="A627" s="155">
        <v>624</v>
      </c>
      <c r="B627" s="156" t="s">
        <v>613</v>
      </c>
      <c r="C627" s="157">
        <v>1210</v>
      </c>
      <c r="D627" s="156" t="s">
        <v>755</v>
      </c>
      <c r="E627" s="157">
        <v>12</v>
      </c>
      <c r="F627" s="156" t="s">
        <v>130</v>
      </c>
      <c r="G627" s="158">
        <v>29</v>
      </c>
      <c r="H627" s="154">
        <v>1</v>
      </c>
      <c r="I627" s="154">
        <v>0</v>
      </c>
    </row>
    <row r="628" spans="1:9" ht="16" x14ac:dyDescent="0.2">
      <c r="A628" s="155">
        <v>625</v>
      </c>
      <c r="B628" s="156" t="s">
        <v>613</v>
      </c>
      <c r="C628" s="157">
        <v>1211</v>
      </c>
      <c r="D628" s="156" t="s">
        <v>756</v>
      </c>
      <c r="E628" s="157">
        <v>12</v>
      </c>
      <c r="F628" s="156" t="s">
        <v>130</v>
      </c>
      <c r="G628" s="158">
        <v>30.67</v>
      </c>
      <c r="H628" s="154">
        <v>1</v>
      </c>
      <c r="I628" s="154">
        <v>0</v>
      </c>
    </row>
    <row r="629" spans="1:9" ht="16" x14ac:dyDescent="0.2">
      <c r="A629" s="155">
        <v>626</v>
      </c>
      <c r="B629" s="156" t="s">
        <v>613</v>
      </c>
      <c r="C629" s="157">
        <v>1212</v>
      </c>
      <c r="D629" s="156" t="s">
        <v>757</v>
      </c>
      <c r="E629" s="157">
        <v>12</v>
      </c>
      <c r="F629" s="156" t="s">
        <v>130</v>
      </c>
      <c r="G629" s="158">
        <v>28.44</v>
      </c>
      <c r="H629" s="154">
        <v>1</v>
      </c>
      <c r="I629" s="154">
        <v>0</v>
      </c>
    </row>
    <row r="630" spans="1:9" ht="16" x14ac:dyDescent="0.2">
      <c r="A630" s="155">
        <v>627</v>
      </c>
      <c r="B630" s="156" t="s">
        <v>613</v>
      </c>
      <c r="C630" s="157">
        <v>1301</v>
      </c>
      <c r="D630" s="156" t="s">
        <v>758</v>
      </c>
      <c r="E630" s="157">
        <v>13</v>
      </c>
      <c r="F630" s="156" t="s">
        <v>130</v>
      </c>
      <c r="G630" s="158">
        <v>28.53</v>
      </c>
      <c r="H630" s="154">
        <v>1</v>
      </c>
      <c r="I630" s="154">
        <v>0</v>
      </c>
    </row>
    <row r="631" spans="1:9" ht="16" x14ac:dyDescent="0.2">
      <c r="A631" s="155">
        <v>628</v>
      </c>
      <c r="B631" s="156" t="s">
        <v>613</v>
      </c>
      <c r="C631" s="157">
        <v>1302</v>
      </c>
      <c r="D631" s="156" t="s">
        <v>759</v>
      </c>
      <c r="E631" s="157">
        <v>13</v>
      </c>
      <c r="F631" s="156" t="s">
        <v>130</v>
      </c>
      <c r="G631" s="158">
        <v>30.67</v>
      </c>
      <c r="H631" s="154">
        <v>1</v>
      </c>
      <c r="I631" s="154">
        <v>0</v>
      </c>
    </row>
    <row r="632" spans="1:9" ht="16" x14ac:dyDescent="0.2">
      <c r="A632" s="155">
        <v>629</v>
      </c>
      <c r="B632" s="156" t="s">
        <v>613</v>
      </c>
      <c r="C632" s="157">
        <v>1303</v>
      </c>
      <c r="D632" s="156" t="s">
        <v>760</v>
      </c>
      <c r="E632" s="157">
        <v>13</v>
      </c>
      <c r="F632" s="156" t="s">
        <v>130</v>
      </c>
      <c r="G632" s="158">
        <v>28.53</v>
      </c>
      <c r="H632" s="154">
        <v>0</v>
      </c>
      <c r="I632" s="154">
        <v>1</v>
      </c>
    </row>
    <row r="633" spans="1:9" ht="16" x14ac:dyDescent="0.2">
      <c r="A633" s="155">
        <v>630</v>
      </c>
      <c r="B633" s="156" t="s">
        <v>613</v>
      </c>
      <c r="C633" s="157">
        <v>1304</v>
      </c>
      <c r="D633" s="156" t="s">
        <v>761</v>
      </c>
      <c r="E633" s="157">
        <v>13</v>
      </c>
      <c r="F633" s="156" t="s">
        <v>130</v>
      </c>
      <c r="G633" s="158">
        <v>30.67</v>
      </c>
      <c r="H633" s="154">
        <v>0</v>
      </c>
      <c r="I633" s="154">
        <v>1</v>
      </c>
    </row>
    <row r="634" spans="1:9" ht="16" x14ac:dyDescent="0.2">
      <c r="A634" s="155">
        <v>631</v>
      </c>
      <c r="B634" s="156" t="s">
        <v>613</v>
      </c>
      <c r="C634" s="157">
        <v>1305</v>
      </c>
      <c r="D634" s="156" t="s">
        <v>762</v>
      </c>
      <c r="E634" s="157">
        <v>13</v>
      </c>
      <c r="F634" s="156" t="s">
        <v>130</v>
      </c>
      <c r="G634" s="158">
        <v>28.62</v>
      </c>
      <c r="H634" s="154">
        <v>1</v>
      </c>
      <c r="I634" s="154">
        <v>0</v>
      </c>
    </row>
    <row r="635" spans="1:9" ht="16" x14ac:dyDescent="0.2">
      <c r="A635" s="155">
        <v>632</v>
      </c>
      <c r="B635" s="156" t="s">
        <v>613</v>
      </c>
      <c r="C635" s="157">
        <v>1306</v>
      </c>
      <c r="D635" s="156" t="s">
        <v>763</v>
      </c>
      <c r="E635" s="157">
        <v>13</v>
      </c>
      <c r="F635" s="156" t="s">
        <v>130</v>
      </c>
      <c r="G635" s="158">
        <v>28.44</v>
      </c>
      <c r="H635" s="154">
        <v>1</v>
      </c>
      <c r="I635" s="154">
        <v>0</v>
      </c>
    </row>
    <row r="636" spans="1:9" ht="16" x14ac:dyDescent="0.2">
      <c r="A636" s="155">
        <v>633</v>
      </c>
      <c r="B636" s="156" t="s">
        <v>613</v>
      </c>
      <c r="C636" s="157">
        <v>1307</v>
      </c>
      <c r="D636" s="156" t="s">
        <v>764</v>
      </c>
      <c r="E636" s="157">
        <v>13</v>
      </c>
      <c r="F636" s="156" t="s">
        <v>130</v>
      </c>
      <c r="G636" s="158">
        <v>28.53</v>
      </c>
      <c r="H636" s="154">
        <v>1</v>
      </c>
      <c r="I636" s="154">
        <v>0</v>
      </c>
    </row>
    <row r="637" spans="1:9" ht="16" x14ac:dyDescent="0.2">
      <c r="A637" s="155">
        <v>634</v>
      </c>
      <c r="B637" s="156" t="s">
        <v>613</v>
      </c>
      <c r="C637" s="157">
        <v>1308</v>
      </c>
      <c r="D637" s="156" t="s">
        <v>765</v>
      </c>
      <c r="E637" s="157">
        <v>13</v>
      </c>
      <c r="F637" s="156" t="s">
        <v>130</v>
      </c>
      <c r="G637" s="158">
        <v>29.18</v>
      </c>
      <c r="H637" s="154">
        <v>1</v>
      </c>
      <c r="I637" s="154">
        <v>0</v>
      </c>
    </row>
    <row r="638" spans="1:9" ht="16" x14ac:dyDescent="0.2">
      <c r="A638" s="155">
        <v>635</v>
      </c>
      <c r="B638" s="156" t="s">
        <v>613</v>
      </c>
      <c r="C638" s="157">
        <v>1309</v>
      </c>
      <c r="D638" s="156" t="s">
        <v>766</v>
      </c>
      <c r="E638" s="157">
        <v>13</v>
      </c>
      <c r="F638" s="156" t="s">
        <v>130</v>
      </c>
      <c r="G638" s="158">
        <v>30.58</v>
      </c>
      <c r="H638" s="154">
        <v>1</v>
      </c>
      <c r="I638" s="154">
        <v>0</v>
      </c>
    </row>
    <row r="639" spans="1:9" ht="16" x14ac:dyDescent="0.2">
      <c r="A639" s="155">
        <v>636</v>
      </c>
      <c r="B639" s="156" t="s">
        <v>613</v>
      </c>
      <c r="C639" s="157">
        <v>1310</v>
      </c>
      <c r="D639" s="156" t="s">
        <v>767</v>
      </c>
      <c r="E639" s="157">
        <v>13</v>
      </c>
      <c r="F639" s="156" t="s">
        <v>130</v>
      </c>
      <c r="G639" s="158">
        <v>29</v>
      </c>
      <c r="H639" s="154">
        <v>1</v>
      </c>
      <c r="I639" s="154">
        <v>0</v>
      </c>
    </row>
    <row r="640" spans="1:9" ht="16" x14ac:dyDescent="0.2">
      <c r="A640" s="155">
        <v>637</v>
      </c>
      <c r="B640" s="156" t="s">
        <v>613</v>
      </c>
      <c r="C640" s="157">
        <v>1311</v>
      </c>
      <c r="D640" s="156" t="s">
        <v>768</v>
      </c>
      <c r="E640" s="157">
        <v>13</v>
      </c>
      <c r="F640" s="156" t="s">
        <v>130</v>
      </c>
      <c r="G640" s="158">
        <v>30.58</v>
      </c>
      <c r="H640" s="154"/>
      <c r="I640" s="154">
        <v>0</v>
      </c>
    </row>
    <row r="641" spans="1:9" ht="16" x14ac:dyDescent="0.2">
      <c r="A641" s="155">
        <v>638</v>
      </c>
      <c r="B641" s="156" t="s">
        <v>613</v>
      </c>
      <c r="C641" s="157">
        <v>1312</v>
      </c>
      <c r="D641" s="156" t="s">
        <v>769</v>
      </c>
      <c r="E641" s="157">
        <v>13</v>
      </c>
      <c r="F641" s="156" t="s">
        <v>130</v>
      </c>
      <c r="G641" s="158">
        <v>28.44</v>
      </c>
      <c r="H641" s="154">
        <v>1</v>
      </c>
      <c r="I641" s="154">
        <v>0</v>
      </c>
    </row>
    <row r="642" spans="1:9" ht="16" x14ac:dyDescent="0.2">
      <c r="A642" s="155">
        <v>639</v>
      </c>
      <c r="B642" s="156" t="s">
        <v>613</v>
      </c>
      <c r="C642" s="157">
        <v>1401</v>
      </c>
      <c r="D642" s="156" t="s">
        <v>770</v>
      </c>
      <c r="E642" s="157">
        <v>14</v>
      </c>
      <c r="F642" s="156" t="s">
        <v>130</v>
      </c>
      <c r="G642" s="158">
        <v>28.53</v>
      </c>
      <c r="H642" s="154">
        <v>1</v>
      </c>
      <c r="I642" s="154">
        <v>0</v>
      </c>
    </row>
    <row r="643" spans="1:9" ht="16" x14ac:dyDescent="0.2">
      <c r="A643" s="155">
        <v>640</v>
      </c>
      <c r="B643" s="156" t="s">
        <v>613</v>
      </c>
      <c r="C643" s="157">
        <v>1402</v>
      </c>
      <c r="D643" s="156" t="s">
        <v>771</v>
      </c>
      <c r="E643" s="157">
        <v>14</v>
      </c>
      <c r="F643" s="156" t="s">
        <v>130</v>
      </c>
      <c r="G643" s="158">
        <v>30.67</v>
      </c>
      <c r="H643" s="154">
        <v>1</v>
      </c>
      <c r="I643" s="154">
        <v>0</v>
      </c>
    </row>
    <row r="644" spans="1:9" ht="16" x14ac:dyDescent="0.2">
      <c r="A644" s="155">
        <v>641</v>
      </c>
      <c r="B644" s="156" t="s">
        <v>613</v>
      </c>
      <c r="C644" s="157">
        <v>1403</v>
      </c>
      <c r="D644" s="156" t="s">
        <v>772</v>
      </c>
      <c r="E644" s="157">
        <v>14</v>
      </c>
      <c r="F644" s="156" t="s">
        <v>130</v>
      </c>
      <c r="G644" s="158">
        <v>28.53</v>
      </c>
      <c r="H644" s="154">
        <v>1</v>
      </c>
      <c r="I644" s="154">
        <v>0</v>
      </c>
    </row>
    <row r="645" spans="1:9" ht="16" x14ac:dyDescent="0.2">
      <c r="A645" s="155">
        <v>642</v>
      </c>
      <c r="B645" s="156" t="s">
        <v>613</v>
      </c>
      <c r="C645" s="157">
        <v>1404</v>
      </c>
      <c r="D645" s="156" t="s">
        <v>773</v>
      </c>
      <c r="E645" s="157">
        <v>14</v>
      </c>
      <c r="F645" s="156" t="s">
        <v>130</v>
      </c>
      <c r="G645" s="158">
        <v>30.67</v>
      </c>
      <c r="H645" s="154">
        <v>1</v>
      </c>
      <c r="I645" s="154">
        <v>0</v>
      </c>
    </row>
    <row r="646" spans="1:9" ht="16" x14ac:dyDescent="0.2">
      <c r="A646" s="155">
        <v>643</v>
      </c>
      <c r="B646" s="156" t="s">
        <v>613</v>
      </c>
      <c r="C646" s="157">
        <v>1405</v>
      </c>
      <c r="D646" s="156" t="s">
        <v>774</v>
      </c>
      <c r="E646" s="157">
        <v>14</v>
      </c>
      <c r="F646" s="156" t="s">
        <v>130</v>
      </c>
      <c r="G646" s="158">
        <v>28.62</v>
      </c>
      <c r="H646" s="154">
        <v>2</v>
      </c>
      <c r="I646" s="154">
        <v>0</v>
      </c>
    </row>
    <row r="647" spans="1:9" ht="16" x14ac:dyDescent="0.2">
      <c r="A647" s="155">
        <v>644</v>
      </c>
      <c r="B647" s="156" t="s">
        <v>613</v>
      </c>
      <c r="C647" s="157">
        <v>1406</v>
      </c>
      <c r="D647" s="156" t="s">
        <v>775</v>
      </c>
      <c r="E647" s="157">
        <v>14</v>
      </c>
      <c r="F647" s="156" t="s">
        <v>130</v>
      </c>
      <c r="G647" s="158">
        <v>28.44</v>
      </c>
      <c r="H647" s="154">
        <v>0</v>
      </c>
      <c r="I647" s="154">
        <v>1</v>
      </c>
    </row>
    <row r="648" spans="1:9" ht="16" x14ac:dyDescent="0.2">
      <c r="A648" s="155">
        <v>645</v>
      </c>
      <c r="B648" s="156" t="s">
        <v>613</v>
      </c>
      <c r="C648" s="157">
        <v>1407</v>
      </c>
      <c r="D648" s="156" t="s">
        <v>776</v>
      </c>
      <c r="E648" s="157">
        <v>14</v>
      </c>
      <c r="F648" s="156" t="s">
        <v>130</v>
      </c>
      <c r="G648" s="158">
        <v>28.53</v>
      </c>
      <c r="H648" s="154">
        <v>1</v>
      </c>
      <c r="I648" s="154">
        <v>0</v>
      </c>
    </row>
    <row r="649" spans="1:9" ht="16" x14ac:dyDescent="0.2">
      <c r="A649" s="155">
        <v>646</v>
      </c>
      <c r="B649" s="156" t="s">
        <v>613</v>
      </c>
      <c r="C649" s="157">
        <v>1408</v>
      </c>
      <c r="D649" s="156" t="s">
        <v>777</v>
      </c>
      <c r="E649" s="157">
        <v>14</v>
      </c>
      <c r="F649" s="156" t="s">
        <v>130</v>
      </c>
      <c r="G649" s="158">
        <v>29.18</v>
      </c>
      <c r="H649" s="154">
        <v>1</v>
      </c>
      <c r="I649" s="154">
        <v>0</v>
      </c>
    </row>
    <row r="650" spans="1:9" ht="16" x14ac:dyDescent="0.2">
      <c r="A650" s="155">
        <v>647</v>
      </c>
      <c r="B650" s="156" t="s">
        <v>613</v>
      </c>
      <c r="C650" s="157">
        <v>1409</v>
      </c>
      <c r="D650" s="156" t="s">
        <v>778</v>
      </c>
      <c r="E650" s="157">
        <v>14</v>
      </c>
      <c r="F650" s="156" t="s">
        <v>130</v>
      </c>
      <c r="G650" s="158">
        <v>30.58</v>
      </c>
      <c r="H650" s="154">
        <v>1</v>
      </c>
      <c r="I650" s="154">
        <v>0</v>
      </c>
    </row>
    <row r="651" spans="1:9" ht="16" x14ac:dyDescent="0.2">
      <c r="A651" s="155">
        <v>648</v>
      </c>
      <c r="B651" s="156" t="s">
        <v>613</v>
      </c>
      <c r="C651" s="157">
        <v>1410</v>
      </c>
      <c r="D651" s="156" t="s">
        <v>779</v>
      </c>
      <c r="E651" s="157">
        <v>14</v>
      </c>
      <c r="F651" s="156" t="s">
        <v>130</v>
      </c>
      <c r="G651" s="158">
        <v>29</v>
      </c>
      <c r="H651" s="154">
        <v>1</v>
      </c>
      <c r="I651" s="154">
        <v>0</v>
      </c>
    </row>
    <row r="652" spans="1:9" ht="16" x14ac:dyDescent="0.2">
      <c r="A652" s="155">
        <v>649</v>
      </c>
      <c r="B652" s="156" t="s">
        <v>613</v>
      </c>
      <c r="C652" s="157">
        <v>1411</v>
      </c>
      <c r="D652" s="156" t="s">
        <v>780</v>
      </c>
      <c r="E652" s="157">
        <v>14</v>
      </c>
      <c r="F652" s="156" t="s">
        <v>130</v>
      </c>
      <c r="G652" s="158">
        <v>30.58</v>
      </c>
      <c r="H652" s="154">
        <v>1</v>
      </c>
      <c r="I652" s="154">
        <v>0</v>
      </c>
    </row>
    <row r="653" spans="1:9" ht="16" x14ac:dyDescent="0.2">
      <c r="A653" s="155">
        <v>650</v>
      </c>
      <c r="B653" s="156" t="s">
        <v>613</v>
      </c>
      <c r="C653" s="157">
        <v>1412</v>
      </c>
      <c r="D653" s="156" t="s">
        <v>781</v>
      </c>
      <c r="E653" s="157">
        <v>14</v>
      </c>
      <c r="F653" s="156" t="s">
        <v>130</v>
      </c>
      <c r="G653" s="158">
        <v>28.44</v>
      </c>
      <c r="H653" s="154">
        <v>1</v>
      </c>
      <c r="I653" s="154">
        <v>0</v>
      </c>
    </row>
    <row r="654" spans="1:9" ht="16" x14ac:dyDescent="0.2">
      <c r="A654" s="155">
        <v>651</v>
      </c>
      <c r="B654" s="156" t="s">
        <v>613</v>
      </c>
      <c r="C654" s="157">
        <v>1501</v>
      </c>
      <c r="D654" s="156" t="s">
        <v>782</v>
      </c>
      <c r="E654" s="157">
        <v>15</v>
      </c>
      <c r="F654" s="156" t="s">
        <v>130</v>
      </c>
      <c r="G654" s="158">
        <v>28.53</v>
      </c>
      <c r="H654" s="154">
        <v>1</v>
      </c>
      <c r="I654" s="154">
        <v>0</v>
      </c>
    </row>
    <row r="655" spans="1:9" ht="16" x14ac:dyDescent="0.2">
      <c r="A655" s="155">
        <v>652</v>
      </c>
      <c r="B655" s="156" t="s">
        <v>613</v>
      </c>
      <c r="C655" s="157">
        <v>1502</v>
      </c>
      <c r="D655" s="156" t="s">
        <v>783</v>
      </c>
      <c r="E655" s="157">
        <v>15</v>
      </c>
      <c r="F655" s="156" t="s">
        <v>130</v>
      </c>
      <c r="G655" s="158">
        <v>30.76</v>
      </c>
      <c r="H655" s="154">
        <v>0</v>
      </c>
      <c r="I655" s="154">
        <v>1</v>
      </c>
    </row>
    <row r="656" spans="1:9" ht="16" x14ac:dyDescent="0.2">
      <c r="A656" s="155">
        <v>653</v>
      </c>
      <c r="B656" s="156" t="s">
        <v>613</v>
      </c>
      <c r="C656" s="157">
        <v>1503</v>
      </c>
      <c r="D656" s="156" t="s">
        <v>784</v>
      </c>
      <c r="E656" s="157">
        <v>15</v>
      </c>
      <c r="F656" s="156" t="s">
        <v>130</v>
      </c>
      <c r="G656" s="158">
        <v>28.62</v>
      </c>
      <c r="H656" s="154">
        <v>0</v>
      </c>
      <c r="I656" s="154">
        <v>1</v>
      </c>
    </row>
    <row r="657" spans="1:9" ht="16" x14ac:dyDescent="0.2">
      <c r="A657" s="155">
        <v>654</v>
      </c>
      <c r="B657" s="156" t="s">
        <v>613</v>
      </c>
      <c r="C657" s="157">
        <v>1504</v>
      </c>
      <c r="D657" s="156" t="s">
        <v>785</v>
      </c>
      <c r="E657" s="157">
        <v>15</v>
      </c>
      <c r="F657" s="156" t="s">
        <v>130</v>
      </c>
      <c r="G657" s="158">
        <v>30.76</v>
      </c>
      <c r="H657" s="154">
        <v>1</v>
      </c>
      <c r="I657" s="154">
        <v>1</v>
      </c>
    </row>
    <row r="658" spans="1:9" ht="16" x14ac:dyDescent="0.2">
      <c r="A658" s="155">
        <v>655</v>
      </c>
      <c r="B658" s="156" t="s">
        <v>613</v>
      </c>
      <c r="C658" s="157">
        <v>1505</v>
      </c>
      <c r="D658" s="156" t="s">
        <v>786</v>
      </c>
      <c r="E658" s="157">
        <v>15</v>
      </c>
      <c r="F658" s="156" t="s">
        <v>130</v>
      </c>
      <c r="G658" s="158">
        <v>28.62</v>
      </c>
      <c r="H658" s="154">
        <v>0</v>
      </c>
      <c r="I658" s="154">
        <v>1</v>
      </c>
    </row>
    <row r="659" spans="1:9" ht="16" x14ac:dyDescent="0.2">
      <c r="A659" s="155">
        <v>656</v>
      </c>
      <c r="B659" s="156" t="s">
        <v>613</v>
      </c>
      <c r="C659" s="157">
        <v>1506</v>
      </c>
      <c r="D659" s="156" t="s">
        <v>787</v>
      </c>
      <c r="E659" s="157">
        <v>15</v>
      </c>
      <c r="F659" s="156" t="s">
        <v>130</v>
      </c>
      <c r="G659" s="158">
        <v>28.44</v>
      </c>
      <c r="H659" s="154">
        <v>0</v>
      </c>
      <c r="I659" s="154">
        <v>1</v>
      </c>
    </row>
    <row r="660" spans="1:9" ht="16" x14ac:dyDescent="0.2">
      <c r="A660" s="155">
        <v>657</v>
      </c>
      <c r="B660" s="156" t="s">
        <v>613</v>
      </c>
      <c r="C660" s="157">
        <v>1507</v>
      </c>
      <c r="D660" s="156" t="s">
        <v>788</v>
      </c>
      <c r="E660" s="157">
        <v>15</v>
      </c>
      <c r="F660" s="156" t="s">
        <v>130</v>
      </c>
      <c r="G660" s="158">
        <v>28.53</v>
      </c>
      <c r="H660" s="154">
        <v>1</v>
      </c>
      <c r="I660" s="154">
        <v>0</v>
      </c>
    </row>
    <row r="661" spans="1:9" ht="16" x14ac:dyDescent="0.2">
      <c r="A661" s="155">
        <v>658</v>
      </c>
      <c r="B661" s="156" t="s">
        <v>613</v>
      </c>
      <c r="C661" s="157">
        <v>1508</v>
      </c>
      <c r="D661" s="156" t="s">
        <v>789</v>
      </c>
      <c r="E661" s="157">
        <v>15</v>
      </c>
      <c r="F661" s="156" t="s">
        <v>130</v>
      </c>
      <c r="G661" s="158">
        <v>29.18</v>
      </c>
      <c r="H661" s="154">
        <v>1</v>
      </c>
      <c r="I661" s="154">
        <v>0</v>
      </c>
    </row>
    <row r="662" spans="1:9" ht="16" x14ac:dyDescent="0.2">
      <c r="A662" s="155">
        <v>659</v>
      </c>
      <c r="B662" s="156" t="s">
        <v>613</v>
      </c>
      <c r="C662" s="157">
        <v>1509</v>
      </c>
      <c r="D662" s="156" t="s">
        <v>790</v>
      </c>
      <c r="E662" s="157">
        <v>15</v>
      </c>
      <c r="F662" s="156" t="s">
        <v>130</v>
      </c>
      <c r="G662" s="158">
        <v>30.58</v>
      </c>
      <c r="H662" s="154">
        <v>0</v>
      </c>
      <c r="I662" s="154">
        <v>1</v>
      </c>
    </row>
    <row r="663" spans="1:9" ht="16" x14ac:dyDescent="0.2">
      <c r="A663" s="155">
        <v>660</v>
      </c>
      <c r="B663" s="156" t="s">
        <v>613</v>
      </c>
      <c r="C663" s="157">
        <v>1510</v>
      </c>
      <c r="D663" s="156" t="s">
        <v>791</v>
      </c>
      <c r="E663" s="157">
        <v>15</v>
      </c>
      <c r="F663" s="156" t="s">
        <v>130</v>
      </c>
      <c r="G663" s="158">
        <v>29</v>
      </c>
      <c r="H663" s="154">
        <v>1</v>
      </c>
      <c r="I663" s="154">
        <v>0</v>
      </c>
    </row>
    <row r="664" spans="1:9" ht="16" x14ac:dyDescent="0.2">
      <c r="A664" s="155">
        <v>661</v>
      </c>
      <c r="B664" s="156" t="s">
        <v>613</v>
      </c>
      <c r="C664" s="157">
        <v>1511</v>
      </c>
      <c r="D664" s="156" t="s">
        <v>792</v>
      </c>
      <c r="E664" s="157">
        <v>15</v>
      </c>
      <c r="F664" s="156" t="s">
        <v>130</v>
      </c>
      <c r="G664" s="158">
        <v>30.58</v>
      </c>
      <c r="H664" s="154">
        <v>0</v>
      </c>
      <c r="I664" s="154">
        <v>1</v>
      </c>
    </row>
    <row r="665" spans="1:9" ht="16" x14ac:dyDescent="0.2">
      <c r="A665" s="155">
        <v>662</v>
      </c>
      <c r="B665" s="156" t="s">
        <v>613</v>
      </c>
      <c r="C665" s="157">
        <v>1512</v>
      </c>
      <c r="D665" s="156" t="s">
        <v>793</v>
      </c>
      <c r="E665" s="157">
        <v>15</v>
      </c>
      <c r="F665" s="156" t="s">
        <v>130</v>
      </c>
      <c r="G665" s="158">
        <v>28.44</v>
      </c>
      <c r="H665" s="154">
        <v>1</v>
      </c>
      <c r="I665" s="154">
        <v>0</v>
      </c>
    </row>
    <row r="666" spans="1:9" x14ac:dyDescent="0.2">
      <c r="A666" s="252" t="s">
        <v>794</v>
      </c>
      <c r="B666" s="253"/>
      <c r="C666" s="253"/>
      <c r="D666" s="253"/>
      <c r="E666" s="253"/>
      <c r="F666" s="254"/>
      <c r="G666" s="159">
        <v>21327.88</v>
      </c>
      <c r="H666" s="154">
        <v>761</v>
      </c>
      <c r="I666" s="154">
        <v>97</v>
      </c>
    </row>
    <row r="667" spans="1:9" x14ac:dyDescent="0.2">
      <c r="A667" s="33"/>
      <c r="B667" s="33"/>
      <c r="C667" s="33"/>
      <c r="D667" s="33"/>
      <c r="E667" s="33"/>
      <c r="F667" s="33"/>
      <c r="G667" s="154" t="s">
        <v>25</v>
      </c>
      <c r="H667" s="154"/>
      <c r="I667" s="154">
        <v>858</v>
      </c>
    </row>
  </sheetData>
  <mergeCells count="3">
    <mergeCell ref="A1:I1"/>
    <mergeCell ref="H2:I2"/>
    <mergeCell ref="A666:F66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B8E34-07B6-4586-B6F4-3C24CDACA2C2}">
  <dimension ref="A1:M649"/>
  <sheetViews>
    <sheetView topLeftCell="A20" workbookViewId="0">
      <selection activeCell="M16" sqref="M16"/>
    </sheetView>
  </sheetViews>
  <sheetFormatPr baseColWidth="10" defaultColWidth="8.83203125" defaultRowHeight="15" x14ac:dyDescent="0.2"/>
  <cols>
    <col min="6" max="6" width="9.5" customWidth="1"/>
    <col min="7" max="7" width="10" customWidth="1"/>
  </cols>
  <sheetData>
    <row r="1" spans="1:13" x14ac:dyDescent="0.2">
      <c r="A1" s="171" t="s">
        <v>795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84" x14ac:dyDescent="0.2">
      <c r="A2" s="160" t="s">
        <v>796</v>
      </c>
      <c r="B2" s="160" t="s">
        <v>797</v>
      </c>
      <c r="C2" s="160" t="s">
        <v>798</v>
      </c>
      <c r="D2" s="160" t="s">
        <v>799</v>
      </c>
      <c r="E2" s="161" t="s">
        <v>800</v>
      </c>
      <c r="F2" s="161" t="s">
        <v>801</v>
      </c>
      <c r="G2" s="161" t="s">
        <v>802</v>
      </c>
      <c r="H2" s="162" t="s">
        <v>803</v>
      </c>
      <c r="I2" s="163" t="s">
        <v>804</v>
      </c>
      <c r="J2" s="161" t="s">
        <v>805</v>
      </c>
      <c r="K2" s="161" t="s">
        <v>806</v>
      </c>
      <c r="L2" s="161" t="s">
        <v>807</v>
      </c>
      <c r="M2" s="163" t="s">
        <v>808</v>
      </c>
    </row>
    <row r="3" spans="1:13" x14ac:dyDescent="0.2">
      <c r="A3" s="164">
        <v>1</v>
      </c>
      <c r="B3" s="165" t="s">
        <v>809</v>
      </c>
      <c r="C3" s="164">
        <v>1</v>
      </c>
      <c r="D3" s="165" t="s">
        <v>810</v>
      </c>
      <c r="E3" s="165" t="s">
        <v>811</v>
      </c>
      <c r="F3" s="166">
        <v>85.2</v>
      </c>
      <c r="G3" s="166">
        <v>4.76</v>
      </c>
      <c r="H3" s="166">
        <v>3.24</v>
      </c>
      <c r="I3" s="166">
        <v>40.67</v>
      </c>
      <c r="J3" s="166">
        <v>133.87</v>
      </c>
      <c r="K3" s="166">
        <v>32.53</v>
      </c>
      <c r="L3" s="164">
        <v>1</v>
      </c>
      <c r="M3" s="164">
        <v>0</v>
      </c>
    </row>
    <row r="4" spans="1:13" x14ac:dyDescent="0.2">
      <c r="A4" s="164">
        <v>2</v>
      </c>
      <c r="B4" s="165" t="s">
        <v>809</v>
      </c>
      <c r="C4" s="164">
        <v>1</v>
      </c>
      <c r="D4" s="165" t="s">
        <v>812</v>
      </c>
      <c r="E4" s="165" t="s">
        <v>811</v>
      </c>
      <c r="F4" s="166">
        <v>85.46</v>
      </c>
      <c r="G4" s="166">
        <v>5.17</v>
      </c>
      <c r="H4" s="166">
        <v>3.66</v>
      </c>
      <c r="I4" s="166">
        <v>41.62</v>
      </c>
      <c r="J4" s="166">
        <v>135.91999999999999</v>
      </c>
      <c r="K4" s="166">
        <v>33.03</v>
      </c>
      <c r="L4" s="164">
        <v>1</v>
      </c>
      <c r="M4" s="164">
        <v>0</v>
      </c>
    </row>
    <row r="5" spans="1:13" x14ac:dyDescent="0.2">
      <c r="A5" s="164">
        <v>3</v>
      </c>
      <c r="B5" s="165" t="s">
        <v>809</v>
      </c>
      <c r="C5" s="164">
        <v>1</v>
      </c>
      <c r="D5" s="165" t="s">
        <v>813</v>
      </c>
      <c r="E5" s="165" t="s">
        <v>811</v>
      </c>
      <c r="F5" s="166">
        <v>85.85</v>
      </c>
      <c r="G5" s="166">
        <v>5.25</v>
      </c>
      <c r="H5" s="166">
        <v>3.54</v>
      </c>
      <c r="I5" s="166">
        <v>41.74</v>
      </c>
      <c r="J5" s="166">
        <v>136.38</v>
      </c>
      <c r="K5" s="166">
        <v>33.14</v>
      </c>
      <c r="L5" s="164">
        <v>1</v>
      </c>
      <c r="M5" s="164">
        <v>0</v>
      </c>
    </row>
    <row r="6" spans="1:13" x14ac:dyDescent="0.2">
      <c r="A6" s="164">
        <v>4</v>
      </c>
      <c r="B6" s="165" t="s">
        <v>809</v>
      </c>
      <c r="C6" s="164">
        <v>1</v>
      </c>
      <c r="D6" s="165" t="s">
        <v>814</v>
      </c>
      <c r="E6" s="165" t="s">
        <v>811</v>
      </c>
      <c r="F6" s="166">
        <v>85.2</v>
      </c>
      <c r="G6" s="166">
        <v>4.76</v>
      </c>
      <c r="H6" s="166">
        <v>3.18</v>
      </c>
      <c r="I6" s="166">
        <v>40.729999999999997</v>
      </c>
      <c r="J6" s="166">
        <v>133.87</v>
      </c>
      <c r="K6" s="166">
        <v>32.53</v>
      </c>
      <c r="L6" s="164">
        <v>1</v>
      </c>
      <c r="M6" s="164">
        <v>0</v>
      </c>
    </row>
    <row r="7" spans="1:13" x14ac:dyDescent="0.2">
      <c r="A7" s="164">
        <v>5</v>
      </c>
      <c r="B7" s="165" t="s">
        <v>809</v>
      </c>
      <c r="C7" s="164">
        <v>2</v>
      </c>
      <c r="D7" s="165" t="s">
        <v>815</v>
      </c>
      <c r="E7" s="165" t="s">
        <v>811</v>
      </c>
      <c r="F7" s="166">
        <v>85.2</v>
      </c>
      <c r="G7" s="166">
        <v>4.76</v>
      </c>
      <c r="H7" s="166">
        <v>3.24</v>
      </c>
      <c r="I7" s="166">
        <v>40.67</v>
      </c>
      <c r="J7" s="166">
        <v>133.87</v>
      </c>
      <c r="K7" s="166">
        <v>32.53</v>
      </c>
      <c r="L7" s="164">
        <v>1</v>
      </c>
      <c r="M7" s="164">
        <v>0</v>
      </c>
    </row>
    <row r="8" spans="1:13" x14ac:dyDescent="0.2">
      <c r="A8" s="164">
        <v>6</v>
      </c>
      <c r="B8" s="165" t="s">
        <v>809</v>
      </c>
      <c r="C8" s="164">
        <v>2</v>
      </c>
      <c r="D8" s="165" t="s">
        <v>816</v>
      </c>
      <c r="E8" s="165" t="s">
        <v>811</v>
      </c>
      <c r="F8" s="166">
        <v>85.46</v>
      </c>
      <c r="G8" s="166">
        <v>5.17</v>
      </c>
      <c r="H8" s="166">
        <v>3.66</v>
      </c>
      <c r="I8" s="166">
        <v>41.62</v>
      </c>
      <c r="J8" s="166">
        <v>135.91999999999999</v>
      </c>
      <c r="K8" s="166">
        <v>33.03</v>
      </c>
      <c r="L8" s="164">
        <v>1</v>
      </c>
      <c r="M8" s="164">
        <v>0</v>
      </c>
    </row>
    <row r="9" spans="1:13" x14ac:dyDescent="0.2">
      <c r="A9" s="164">
        <v>7</v>
      </c>
      <c r="B9" s="165" t="s">
        <v>809</v>
      </c>
      <c r="C9" s="164">
        <v>2</v>
      </c>
      <c r="D9" s="165" t="s">
        <v>817</v>
      </c>
      <c r="E9" s="165" t="s">
        <v>811</v>
      </c>
      <c r="F9" s="166">
        <v>85.85</v>
      </c>
      <c r="G9" s="166">
        <v>5.25</v>
      </c>
      <c r="H9" s="166">
        <v>3.54</v>
      </c>
      <c r="I9" s="166">
        <v>41.74</v>
      </c>
      <c r="J9" s="166">
        <v>136.38</v>
      </c>
      <c r="K9" s="166">
        <v>33.14</v>
      </c>
      <c r="L9" s="164">
        <v>1</v>
      </c>
      <c r="M9" s="164">
        <v>0</v>
      </c>
    </row>
    <row r="10" spans="1:13" x14ac:dyDescent="0.2">
      <c r="A10" s="164">
        <v>8</v>
      </c>
      <c r="B10" s="165" t="s">
        <v>809</v>
      </c>
      <c r="C10" s="164">
        <v>2</v>
      </c>
      <c r="D10" s="165" t="s">
        <v>818</v>
      </c>
      <c r="E10" s="165" t="s">
        <v>811</v>
      </c>
      <c r="F10" s="166">
        <v>85.2</v>
      </c>
      <c r="G10" s="166">
        <v>4.76</v>
      </c>
      <c r="H10" s="166">
        <v>3.18</v>
      </c>
      <c r="I10" s="166">
        <v>40.729999999999997</v>
      </c>
      <c r="J10" s="166">
        <v>133.87</v>
      </c>
      <c r="K10" s="166">
        <v>32.53</v>
      </c>
      <c r="L10" s="164">
        <v>1</v>
      </c>
      <c r="M10" s="164">
        <v>0</v>
      </c>
    </row>
    <row r="11" spans="1:13" x14ac:dyDescent="0.2">
      <c r="A11" s="164">
        <v>9</v>
      </c>
      <c r="B11" s="165" t="s">
        <v>809</v>
      </c>
      <c r="C11" s="164">
        <v>3</v>
      </c>
      <c r="D11" s="165" t="s">
        <v>819</v>
      </c>
      <c r="E11" s="165" t="s">
        <v>811</v>
      </c>
      <c r="F11" s="166">
        <v>85.2</v>
      </c>
      <c r="G11" s="166">
        <v>4.76</v>
      </c>
      <c r="H11" s="166">
        <v>3.24</v>
      </c>
      <c r="I11" s="166">
        <v>40.67</v>
      </c>
      <c r="J11" s="166">
        <v>133.87</v>
      </c>
      <c r="K11" s="166">
        <v>32.53</v>
      </c>
      <c r="L11" s="164">
        <v>1</v>
      </c>
      <c r="M11" s="164">
        <v>0</v>
      </c>
    </row>
    <row r="12" spans="1:13" x14ac:dyDescent="0.2">
      <c r="A12" s="164">
        <v>10</v>
      </c>
      <c r="B12" s="165" t="s">
        <v>809</v>
      </c>
      <c r="C12" s="164">
        <v>3</v>
      </c>
      <c r="D12" s="165" t="s">
        <v>820</v>
      </c>
      <c r="E12" s="165" t="s">
        <v>811</v>
      </c>
      <c r="F12" s="166">
        <v>85.46</v>
      </c>
      <c r="G12" s="166">
        <v>5.17</v>
      </c>
      <c r="H12" s="166">
        <v>3.66</v>
      </c>
      <c r="I12" s="166">
        <v>41.62</v>
      </c>
      <c r="J12" s="166">
        <v>135.91999999999999</v>
      </c>
      <c r="K12" s="166">
        <v>33.03</v>
      </c>
      <c r="L12" s="164">
        <v>1</v>
      </c>
      <c r="M12" s="164">
        <v>0</v>
      </c>
    </row>
    <row r="13" spans="1:13" x14ac:dyDescent="0.2">
      <c r="A13" s="164">
        <v>11</v>
      </c>
      <c r="B13" s="165" t="s">
        <v>809</v>
      </c>
      <c r="C13" s="164">
        <v>3</v>
      </c>
      <c r="D13" s="165" t="s">
        <v>821</v>
      </c>
      <c r="E13" s="165" t="s">
        <v>811</v>
      </c>
      <c r="F13" s="166">
        <v>85.85</v>
      </c>
      <c r="G13" s="166">
        <v>5.25</v>
      </c>
      <c r="H13" s="166">
        <v>3.54</v>
      </c>
      <c r="I13" s="166">
        <v>41.74</v>
      </c>
      <c r="J13" s="166">
        <v>136.38</v>
      </c>
      <c r="K13" s="166">
        <v>33.14</v>
      </c>
      <c r="L13" s="164">
        <v>1</v>
      </c>
      <c r="M13" s="164">
        <v>0</v>
      </c>
    </row>
    <row r="14" spans="1:13" x14ac:dyDescent="0.2">
      <c r="A14" s="164">
        <v>12</v>
      </c>
      <c r="B14" s="165" t="s">
        <v>809</v>
      </c>
      <c r="C14" s="164">
        <v>3</v>
      </c>
      <c r="D14" s="165" t="s">
        <v>822</v>
      </c>
      <c r="E14" s="165" t="s">
        <v>811</v>
      </c>
      <c r="F14" s="166">
        <v>85.2</v>
      </c>
      <c r="G14" s="166">
        <v>4.76</v>
      </c>
      <c r="H14" s="166">
        <v>3.18</v>
      </c>
      <c r="I14" s="166">
        <v>40.729999999999997</v>
      </c>
      <c r="J14" s="166">
        <v>133.87</v>
      </c>
      <c r="K14" s="166">
        <v>32.53</v>
      </c>
      <c r="L14" s="164">
        <v>1</v>
      </c>
      <c r="M14" s="164">
        <v>0</v>
      </c>
    </row>
    <row r="15" spans="1:13" x14ac:dyDescent="0.2">
      <c r="A15" s="164">
        <v>13</v>
      </c>
      <c r="B15" s="165" t="s">
        <v>809</v>
      </c>
      <c r="C15" s="164">
        <v>4</v>
      </c>
      <c r="D15" s="165" t="s">
        <v>823</v>
      </c>
      <c r="E15" s="165" t="s">
        <v>811</v>
      </c>
      <c r="F15" s="166">
        <v>85.2</v>
      </c>
      <c r="G15" s="166">
        <v>4.76</v>
      </c>
      <c r="H15" s="166">
        <v>3.24</v>
      </c>
      <c r="I15" s="166">
        <v>40.67</v>
      </c>
      <c r="J15" s="166">
        <v>133.87</v>
      </c>
      <c r="K15" s="166">
        <v>32.53</v>
      </c>
      <c r="L15" s="164">
        <v>1</v>
      </c>
      <c r="M15" s="164">
        <v>0</v>
      </c>
    </row>
    <row r="16" spans="1:13" x14ac:dyDescent="0.2">
      <c r="A16" s="164">
        <v>14</v>
      </c>
      <c r="B16" s="165" t="s">
        <v>809</v>
      </c>
      <c r="C16" s="164">
        <v>4</v>
      </c>
      <c r="D16" s="165" t="s">
        <v>824</v>
      </c>
      <c r="E16" s="165" t="s">
        <v>811</v>
      </c>
      <c r="F16" s="166">
        <v>85.46</v>
      </c>
      <c r="G16" s="166">
        <v>5.17</v>
      </c>
      <c r="H16" s="166">
        <v>3.66</v>
      </c>
      <c r="I16" s="166">
        <v>41.62</v>
      </c>
      <c r="J16" s="166">
        <v>135.91999999999999</v>
      </c>
      <c r="K16" s="166">
        <v>33.03</v>
      </c>
      <c r="L16" s="164">
        <v>1</v>
      </c>
      <c r="M16" s="164">
        <v>0</v>
      </c>
    </row>
    <row r="17" spans="1:13" x14ac:dyDescent="0.2">
      <c r="A17" s="164">
        <v>15</v>
      </c>
      <c r="B17" s="165" t="s">
        <v>809</v>
      </c>
      <c r="C17" s="164">
        <v>4</v>
      </c>
      <c r="D17" s="165" t="s">
        <v>825</v>
      </c>
      <c r="E17" s="165" t="s">
        <v>811</v>
      </c>
      <c r="F17" s="166">
        <v>85.85</v>
      </c>
      <c r="G17" s="166">
        <v>5.25</v>
      </c>
      <c r="H17" s="166">
        <v>3.54</v>
      </c>
      <c r="I17" s="166">
        <v>41.74</v>
      </c>
      <c r="J17" s="166">
        <v>136.38</v>
      </c>
      <c r="K17" s="166">
        <v>33.14</v>
      </c>
      <c r="L17" s="164">
        <v>1</v>
      </c>
      <c r="M17" s="164">
        <v>0</v>
      </c>
    </row>
    <row r="18" spans="1:13" x14ac:dyDescent="0.2">
      <c r="A18" s="164">
        <v>16</v>
      </c>
      <c r="B18" s="165" t="s">
        <v>809</v>
      </c>
      <c r="C18" s="164">
        <v>4</v>
      </c>
      <c r="D18" s="165" t="s">
        <v>826</v>
      </c>
      <c r="E18" s="165" t="s">
        <v>811</v>
      </c>
      <c r="F18" s="166">
        <v>85.2</v>
      </c>
      <c r="G18" s="166">
        <v>4.76</v>
      </c>
      <c r="H18" s="166">
        <v>3.18</v>
      </c>
      <c r="I18" s="166">
        <v>40.729999999999997</v>
      </c>
      <c r="J18" s="166">
        <v>133.87</v>
      </c>
      <c r="K18" s="166">
        <v>32.53</v>
      </c>
      <c r="L18" s="164">
        <v>1</v>
      </c>
      <c r="M18" s="164">
        <v>0</v>
      </c>
    </row>
    <row r="19" spans="1:13" x14ac:dyDescent="0.2">
      <c r="A19" s="164">
        <v>17</v>
      </c>
      <c r="B19" s="165" t="s">
        <v>809</v>
      </c>
      <c r="C19" s="164">
        <v>5</v>
      </c>
      <c r="D19" s="165" t="s">
        <v>827</v>
      </c>
      <c r="E19" s="165" t="s">
        <v>811</v>
      </c>
      <c r="F19" s="166">
        <v>85.2</v>
      </c>
      <c r="G19" s="166">
        <v>4.76</v>
      </c>
      <c r="H19" s="166">
        <v>3.24</v>
      </c>
      <c r="I19" s="166">
        <v>40.67</v>
      </c>
      <c r="J19" s="166">
        <v>133.87</v>
      </c>
      <c r="K19" s="166">
        <v>32.53</v>
      </c>
      <c r="L19" s="164">
        <v>1</v>
      </c>
      <c r="M19" s="164">
        <v>0</v>
      </c>
    </row>
    <row r="20" spans="1:13" x14ac:dyDescent="0.2">
      <c r="A20" s="164">
        <v>18</v>
      </c>
      <c r="B20" s="165" t="s">
        <v>809</v>
      </c>
      <c r="C20" s="164">
        <v>5</v>
      </c>
      <c r="D20" s="165" t="s">
        <v>828</v>
      </c>
      <c r="E20" s="165" t="s">
        <v>811</v>
      </c>
      <c r="F20" s="166">
        <v>85.46</v>
      </c>
      <c r="G20" s="166">
        <v>5.17</v>
      </c>
      <c r="H20" s="166">
        <v>3.66</v>
      </c>
      <c r="I20" s="166">
        <v>41.62</v>
      </c>
      <c r="J20" s="166">
        <v>135.91999999999999</v>
      </c>
      <c r="K20" s="166">
        <v>33.03</v>
      </c>
      <c r="L20" s="164">
        <v>1</v>
      </c>
      <c r="M20" s="164">
        <v>0</v>
      </c>
    </row>
    <row r="21" spans="1:13" x14ac:dyDescent="0.2">
      <c r="A21" s="164">
        <v>19</v>
      </c>
      <c r="B21" s="165" t="s">
        <v>809</v>
      </c>
      <c r="C21" s="164">
        <v>5</v>
      </c>
      <c r="D21" s="165" t="s">
        <v>829</v>
      </c>
      <c r="E21" s="165" t="s">
        <v>811</v>
      </c>
      <c r="F21" s="166">
        <v>85.85</v>
      </c>
      <c r="G21" s="166">
        <v>5.25</v>
      </c>
      <c r="H21" s="166">
        <v>3.54</v>
      </c>
      <c r="I21" s="166">
        <v>41.74</v>
      </c>
      <c r="J21" s="166">
        <v>136.38</v>
      </c>
      <c r="K21" s="166">
        <v>33.14</v>
      </c>
      <c r="L21" s="164">
        <v>1</v>
      </c>
      <c r="M21" s="164">
        <v>0</v>
      </c>
    </row>
    <row r="22" spans="1:13" x14ac:dyDescent="0.2">
      <c r="A22" s="164">
        <v>20</v>
      </c>
      <c r="B22" s="165" t="s">
        <v>809</v>
      </c>
      <c r="C22" s="164">
        <v>5</v>
      </c>
      <c r="D22" s="165" t="s">
        <v>830</v>
      </c>
      <c r="E22" s="165" t="s">
        <v>811</v>
      </c>
      <c r="F22" s="166">
        <v>85.2</v>
      </c>
      <c r="G22" s="166">
        <v>4.76</v>
      </c>
      <c r="H22" s="166">
        <v>3.18</v>
      </c>
      <c r="I22" s="166">
        <v>40.729999999999997</v>
      </c>
      <c r="J22" s="166">
        <v>133.87</v>
      </c>
      <c r="K22" s="166">
        <v>32.53</v>
      </c>
      <c r="L22" s="164">
        <v>1</v>
      </c>
      <c r="M22" s="164">
        <v>0</v>
      </c>
    </row>
    <row r="23" spans="1:13" x14ac:dyDescent="0.2">
      <c r="A23" s="164">
        <v>21</v>
      </c>
      <c r="B23" s="165" t="s">
        <v>809</v>
      </c>
      <c r="C23" s="164">
        <v>6</v>
      </c>
      <c r="D23" s="165" t="s">
        <v>831</v>
      </c>
      <c r="E23" s="165" t="s">
        <v>811</v>
      </c>
      <c r="F23" s="166">
        <v>85.2</v>
      </c>
      <c r="G23" s="166">
        <v>4.76</v>
      </c>
      <c r="H23" s="166">
        <v>3.24</v>
      </c>
      <c r="I23" s="166">
        <v>40.67</v>
      </c>
      <c r="J23" s="166">
        <v>133.87</v>
      </c>
      <c r="K23" s="166">
        <v>32.53</v>
      </c>
      <c r="L23" s="164">
        <v>1</v>
      </c>
      <c r="M23" s="164">
        <v>0</v>
      </c>
    </row>
    <row r="24" spans="1:13" x14ac:dyDescent="0.2">
      <c r="A24" s="164">
        <v>22</v>
      </c>
      <c r="B24" s="165" t="s">
        <v>809</v>
      </c>
      <c r="C24" s="164">
        <v>6</v>
      </c>
      <c r="D24" s="165" t="s">
        <v>832</v>
      </c>
      <c r="E24" s="165" t="s">
        <v>811</v>
      </c>
      <c r="F24" s="166">
        <v>85.46</v>
      </c>
      <c r="G24" s="166">
        <v>5.17</v>
      </c>
      <c r="H24" s="166">
        <v>3.66</v>
      </c>
      <c r="I24" s="166">
        <v>41.62</v>
      </c>
      <c r="J24" s="166">
        <v>135.91999999999999</v>
      </c>
      <c r="K24" s="166">
        <v>33.03</v>
      </c>
      <c r="L24" s="164">
        <v>1</v>
      </c>
      <c r="M24" s="164">
        <v>0</v>
      </c>
    </row>
    <row r="25" spans="1:13" x14ac:dyDescent="0.2">
      <c r="A25" s="164">
        <v>23</v>
      </c>
      <c r="B25" s="165" t="s">
        <v>809</v>
      </c>
      <c r="C25" s="164">
        <v>6</v>
      </c>
      <c r="D25" s="165" t="s">
        <v>833</v>
      </c>
      <c r="E25" s="165" t="s">
        <v>811</v>
      </c>
      <c r="F25" s="166">
        <v>85.85</v>
      </c>
      <c r="G25" s="166">
        <v>5.25</v>
      </c>
      <c r="H25" s="166">
        <v>3.54</v>
      </c>
      <c r="I25" s="166">
        <v>41.74</v>
      </c>
      <c r="J25" s="166">
        <v>136.38</v>
      </c>
      <c r="K25" s="166">
        <v>33.14</v>
      </c>
      <c r="L25" s="164">
        <v>1</v>
      </c>
      <c r="M25" s="164">
        <v>0</v>
      </c>
    </row>
    <row r="26" spans="1:13" x14ac:dyDescent="0.2">
      <c r="A26" s="164">
        <v>24</v>
      </c>
      <c r="B26" s="165" t="s">
        <v>809</v>
      </c>
      <c r="C26" s="164">
        <v>6</v>
      </c>
      <c r="D26" s="165" t="s">
        <v>834</v>
      </c>
      <c r="E26" s="165" t="s">
        <v>811</v>
      </c>
      <c r="F26" s="166">
        <v>85.2</v>
      </c>
      <c r="G26" s="166">
        <v>4.76</v>
      </c>
      <c r="H26" s="166">
        <v>3.18</v>
      </c>
      <c r="I26" s="166">
        <v>40.729999999999997</v>
      </c>
      <c r="J26" s="166">
        <v>133.87</v>
      </c>
      <c r="K26" s="166">
        <v>32.53</v>
      </c>
      <c r="L26" s="164">
        <v>1</v>
      </c>
      <c r="M26" s="164">
        <v>0</v>
      </c>
    </row>
    <row r="27" spans="1:13" x14ac:dyDescent="0.2">
      <c r="A27" s="164">
        <v>25</v>
      </c>
      <c r="B27" s="165" t="s">
        <v>809</v>
      </c>
      <c r="C27" s="164">
        <v>7</v>
      </c>
      <c r="D27" s="165" t="s">
        <v>835</v>
      </c>
      <c r="E27" s="165" t="s">
        <v>811</v>
      </c>
      <c r="F27" s="166">
        <v>85.2</v>
      </c>
      <c r="G27" s="166">
        <v>4.76</v>
      </c>
      <c r="H27" s="166">
        <v>3.24</v>
      </c>
      <c r="I27" s="166">
        <v>40.67</v>
      </c>
      <c r="J27" s="166">
        <v>133.87</v>
      </c>
      <c r="K27" s="166">
        <v>32.53</v>
      </c>
      <c r="L27" s="164">
        <v>1</v>
      </c>
      <c r="M27" s="164">
        <v>0</v>
      </c>
    </row>
    <row r="28" spans="1:13" x14ac:dyDescent="0.2">
      <c r="A28" s="164">
        <v>26</v>
      </c>
      <c r="B28" s="165" t="s">
        <v>809</v>
      </c>
      <c r="C28" s="164">
        <v>7</v>
      </c>
      <c r="D28" s="165" t="s">
        <v>836</v>
      </c>
      <c r="E28" s="165" t="s">
        <v>811</v>
      </c>
      <c r="F28" s="166">
        <v>85.46</v>
      </c>
      <c r="G28" s="166">
        <v>5.17</v>
      </c>
      <c r="H28" s="166">
        <v>3.66</v>
      </c>
      <c r="I28" s="166">
        <v>41.62</v>
      </c>
      <c r="J28" s="166">
        <v>135.91999999999999</v>
      </c>
      <c r="K28" s="166">
        <v>33.03</v>
      </c>
      <c r="L28" s="164">
        <v>1</v>
      </c>
      <c r="M28" s="164">
        <v>0</v>
      </c>
    </row>
    <row r="29" spans="1:13" x14ac:dyDescent="0.2">
      <c r="A29" s="164">
        <v>27</v>
      </c>
      <c r="B29" s="165" t="s">
        <v>809</v>
      </c>
      <c r="C29" s="164">
        <v>7</v>
      </c>
      <c r="D29" s="165" t="s">
        <v>837</v>
      </c>
      <c r="E29" s="165" t="s">
        <v>811</v>
      </c>
      <c r="F29" s="166">
        <v>85.85</v>
      </c>
      <c r="G29" s="166">
        <v>5.25</v>
      </c>
      <c r="H29" s="166">
        <v>3.54</v>
      </c>
      <c r="I29" s="166">
        <v>41.74</v>
      </c>
      <c r="J29" s="166">
        <v>136.38</v>
      </c>
      <c r="K29" s="166">
        <v>33.14</v>
      </c>
      <c r="L29" s="164">
        <v>1</v>
      </c>
      <c r="M29" s="164">
        <v>0</v>
      </c>
    </row>
    <row r="30" spans="1:13" x14ac:dyDescent="0.2">
      <c r="A30" s="164">
        <v>28</v>
      </c>
      <c r="B30" s="165" t="s">
        <v>809</v>
      </c>
      <c r="C30" s="164">
        <v>7</v>
      </c>
      <c r="D30" s="165" t="s">
        <v>838</v>
      </c>
      <c r="E30" s="165" t="s">
        <v>811</v>
      </c>
      <c r="F30" s="166">
        <v>85.2</v>
      </c>
      <c r="G30" s="166">
        <v>4.76</v>
      </c>
      <c r="H30" s="166">
        <v>3.18</v>
      </c>
      <c r="I30" s="166">
        <v>40.729999999999997</v>
      </c>
      <c r="J30" s="166">
        <v>133.87</v>
      </c>
      <c r="K30" s="166">
        <v>32.53</v>
      </c>
      <c r="L30" s="164">
        <v>1</v>
      </c>
      <c r="M30" s="164">
        <v>0</v>
      </c>
    </row>
    <row r="31" spans="1:13" x14ac:dyDescent="0.2">
      <c r="A31" s="164">
        <v>29</v>
      </c>
      <c r="B31" s="165" t="s">
        <v>809</v>
      </c>
      <c r="C31" s="164">
        <v>8</v>
      </c>
      <c r="D31" s="165" t="s">
        <v>839</v>
      </c>
      <c r="E31" s="165" t="s">
        <v>811</v>
      </c>
      <c r="F31" s="166">
        <v>85.2</v>
      </c>
      <c r="G31" s="166">
        <v>4.76</v>
      </c>
      <c r="H31" s="166">
        <v>3.24</v>
      </c>
      <c r="I31" s="166">
        <v>40.67</v>
      </c>
      <c r="J31" s="166">
        <v>133.87</v>
      </c>
      <c r="K31" s="166">
        <v>32.53</v>
      </c>
      <c r="L31" s="164">
        <v>1</v>
      </c>
      <c r="M31" s="164">
        <v>0</v>
      </c>
    </row>
    <row r="32" spans="1:13" x14ac:dyDescent="0.2">
      <c r="A32" s="164">
        <v>30</v>
      </c>
      <c r="B32" s="165" t="s">
        <v>809</v>
      </c>
      <c r="C32" s="164">
        <v>8</v>
      </c>
      <c r="D32" s="165" t="s">
        <v>840</v>
      </c>
      <c r="E32" s="165" t="s">
        <v>811</v>
      </c>
      <c r="F32" s="166">
        <v>85.46</v>
      </c>
      <c r="G32" s="166">
        <v>5.17</v>
      </c>
      <c r="H32" s="166">
        <v>3.66</v>
      </c>
      <c r="I32" s="166">
        <v>41.62</v>
      </c>
      <c r="J32" s="166">
        <v>135.91999999999999</v>
      </c>
      <c r="K32" s="166">
        <v>33.03</v>
      </c>
      <c r="L32" s="164">
        <v>1</v>
      </c>
      <c r="M32" s="164">
        <v>0</v>
      </c>
    </row>
    <row r="33" spans="1:13" x14ac:dyDescent="0.2">
      <c r="A33" s="164">
        <v>31</v>
      </c>
      <c r="B33" s="165" t="s">
        <v>809</v>
      </c>
      <c r="C33" s="164">
        <v>8</v>
      </c>
      <c r="D33" s="165" t="s">
        <v>841</v>
      </c>
      <c r="E33" s="165" t="s">
        <v>811</v>
      </c>
      <c r="F33" s="166">
        <v>85.85</v>
      </c>
      <c r="G33" s="166">
        <v>5.25</v>
      </c>
      <c r="H33" s="166">
        <v>3.54</v>
      </c>
      <c r="I33" s="166">
        <v>41.74</v>
      </c>
      <c r="J33" s="166">
        <v>136.38</v>
      </c>
      <c r="K33" s="166">
        <v>33.14</v>
      </c>
      <c r="L33" s="164">
        <v>1</v>
      </c>
      <c r="M33" s="164">
        <v>0</v>
      </c>
    </row>
    <row r="34" spans="1:13" x14ac:dyDescent="0.2">
      <c r="A34" s="164">
        <v>32</v>
      </c>
      <c r="B34" s="165" t="s">
        <v>809</v>
      </c>
      <c r="C34" s="164">
        <v>8</v>
      </c>
      <c r="D34" s="165" t="s">
        <v>842</v>
      </c>
      <c r="E34" s="165" t="s">
        <v>811</v>
      </c>
      <c r="F34" s="166">
        <v>85.2</v>
      </c>
      <c r="G34" s="166">
        <v>4.76</v>
      </c>
      <c r="H34" s="166">
        <v>3.18</v>
      </c>
      <c r="I34" s="166">
        <v>40.729999999999997</v>
      </c>
      <c r="J34" s="166">
        <v>133.87</v>
      </c>
      <c r="K34" s="166">
        <v>32.53</v>
      </c>
      <c r="L34" s="164">
        <v>1</v>
      </c>
      <c r="M34" s="164">
        <v>0</v>
      </c>
    </row>
    <row r="35" spans="1:13" x14ac:dyDescent="0.2">
      <c r="A35" s="164">
        <v>33</v>
      </c>
      <c r="B35" s="165" t="s">
        <v>809</v>
      </c>
      <c r="C35" s="164">
        <v>9</v>
      </c>
      <c r="D35" s="165" t="s">
        <v>843</v>
      </c>
      <c r="E35" s="165" t="s">
        <v>811</v>
      </c>
      <c r="F35" s="166">
        <v>85.2</v>
      </c>
      <c r="G35" s="166">
        <v>4.76</v>
      </c>
      <c r="H35" s="166">
        <v>3.24</v>
      </c>
      <c r="I35" s="166">
        <v>40.67</v>
      </c>
      <c r="J35" s="166">
        <v>133.87</v>
      </c>
      <c r="K35" s="166">
        <v>32.53</v>
      </c>
      <c r="L35" s="164">
        <v>1</v>
      </c>
      <c r="M35" s="164">
        <v>0</v>
      </c>
    </row>
    <row r="36" spans="1:13" x14ac:dyDescent="0.2">
      <c r="A36" s="164">
        <v>34</v>
      </c>
      <c r="B36" s="165" t="s">
        <v>809</v>
      </c>
      <c r="C36" s="164">
        <v>9</v>
      </c>
      <c r="D36" s="165" t="s">
        <v>844</v>
      </c>
      <c r="E36" s="165" t="s">
        <v>811</v>
      </c>
      <c r="F36" s="166">
        <v>85.46</v>
      </c>
      <c r="G36" s="166">
        <v>5.17</v>
      </c>
      <c r="H36" s="166">
        <v>3.66</v>
      </c>
      <c r="I36" s="166">
        <v>41.62</v>
      </c>
      <c r="J36" s="166">
        <v>135.91999999999999</v>
      </c>
      <c r="K36" s="166">
        <v>33.03</v>
      </c>
      <c r="L36" s="164">
        <v>1</v>
      </c>
      <c r="M36" s="164">
        <v>0</v>
      </c>
    </row>
    <row r="37" spans="1:13" x14ac:dyDescent="0.2">
      <c r="A37" s="164">
        <v>35</v>
      </c>
      <c r="B37" s="165" t="s">
        <v>809</v>
      </c>
      <c r="C37" s="164">
        <v>9</v>
      </c>
      <c r="D37" s="165" t="s">
        <v>845</v>
      </c>
      <c r="E37" s="165" t="s">
        <v>811</v>
      </c>
      <c r="F37" s="166">
        <v>85.85</v>
      </c>
      <c r="G37" s="166">
        <v>5.25</v>
      </c>
      <c r="H37" s="166">
        <v>3.54</v>
      </c>
      <c r="I37" s="166">
        <v>41.74</v>
      </c>
      <c r="J37" s="166">
        <v>136.38</v>
      </c>
      <c r="K37" s="166">
        <v>33.14</v>
      </c>
      <c r="L37" s="164">
        <v>1</v>
      </c>
      <c r="M37" s="164">
        <v>0</v>
      </c>
    </row>
    <row r="38" spans="1:13" x14ac:dyDescent="0.2">
      <c r="A38" s="164">
        <v>36</v>
      </c>
      <c r="B38" s="165" t="s">
        <v>809</v>
      </c>
      <c r="C38" s="164">
        <v>9</v>
      </c>
      <c r="D38" s="165" t="s">
        <v>846</v>
      </c>
      <c r="E38" s="165" t="s">
        <v>811</v>
      </c>
      <c r="F38" s="166">
        <v>85.2</v>
      </c>
      <c r="G38" s="166">
        <v>4.76</v>
      </c>
      <c r="H38" s="166">
        <v>3.18</v>
      </c>
      <c r="I38" s="166">
        <v>40.729999999999997</v>
      </c>
      <c r="J38" s="166">
        <v>133.87</v>
      </c>
      <c r="K38" s="166">
        <v>32.53</v>
      </c>
      <c r="L38" s="164">
        <v>1</v>
      </c>
      <c r="M38" s="164">
        <v>0</v>
      </c>
    </row>
    <row r="39" spans="1:13" x14ac:dyDescent="0.2">
      <c r="A39" s="164">
        <v>37</v>
      </c>
      <c r="B39" s="165" t="s">
        <v>809</v>
      </c>
      <c r="C39" s="164">
        <v>10</v>
      </c>
      <c r="D39" s="165" t="s">
        <v>847</v>
      </c>
      <c r="E39" s="165" t="s">
        <v>811</v>
      </c>
      <c r="F39" s="166">
        <v>85.2</v>
      </c>
      <c r="G39" s="166">
        <v>4.76</v>
      </c>
      <c r="H39" s="166">
        <v>3.24</v>
      </c>
      <c r="I39" s="166">
        <v>40.67</v>
      </c>
      <c r="J39" s="166">
        <v>133.87</v>
      </c>
      <c r="K39" s="166">
        <v>32.53</v>
      </c>
      <c r="L39" s="164">
        <v>1</v>
      </c>
      <c r="M39" s="164">
        <v>0</v>
      </c>
    </row>
    <row r="40" spans="1:13" x14ac:dyDescent="0.2">
      <c r="A40" s="164">
        <v>38</v>
      </c>
      <c r="B40" s="165" t="s">
        <v>809</v>
      </c>
      <c r="C40" s="164">
        <v>10</v>
      </c>
      <c r="D40" s="165" t="s">
        <v>848</v>
      </c>
      <c r="E40" s="165" t="s">
        <v>811</v>
      </c>
      <c r="F40" s="166">
        <v>85.46</v>
      </c>
      <c r="G40" s="166">
        <v>5.17</v>
      </c>
      <c r="H40" s="166">
        <v>3.66</v>
      </c>
      <c r="I40" s="166">
        <v>41.62</v>
      </c>
      <c r="J40" s="166">
        <v>135.91999999999999</v>
      </c>
      <c r="K40" s="166">
        <v>33.03</v>
      </c>
      <c r="L40" s="164">
        <v>1</v>
      </c>
      <c r="M40" s="164">
        <v>0</v>
      </c>
    </row>
    <row r="41" spans="1:13" x14ac:dyDescent="0.2">
      <c r="A41" s="164">
        <v>39</v>
      </c>
      <c r="B41" s="165" t="s">
        <v>809</v>
      </c>
      <c r="C41" s="164">
        <v>10</v>
      </c>
      <c r="D41" s="165" t="s">
        <v>849</v>
      </c>
      <c r="E41" s="165" t="s">
        <v>811</v>
      </c>
      <c r="F41" s="166">
        <v>85.85</v>
      </c>
      <c r="G41" s="166">
        <v>5.25</v>
      </c>
      <c r="H41" s="166">
        <v>3.54</v>
      </c>
      <c r="I41" s="166">
        <v>41.74</v>
      </c>
      <c r="J41" s="166">
        <v>136.38</v>
      </c>
      <c r="K41" s="166">
        <v>33.14</v>
      </c>
      <c r="L41" s="164">
        <v>1</v>
      </c>
      <c r="M41" s="164">
        <v>0</v>
      </c>
    </row>
    <row r="42" spans="1:13" x14ac:dyDescent="0.2">
      <c r="A42" s="164">
        <v>40</v>
      </c>
      <c r="B42" s="165" t="s">
        <v>809</v>
      </c>
      <c r="C42" s="164">
        <v>10</v>
      </c>
      <c r="D42" s="165" t="s">
        <v>850</v>
      </c>
      <c r="E42" s="165" t="s">
        <v>811</v>
      </c>
      <c r="F42" s="166">
        <v>85.2</v>
      </c>
      <c r="G42" s="166">
        <v>4.76</v>
      </c>
      <c r="H42" s="166">
        <v>3.18</v>
      </c>
      <c r="I42" s="166">
        <v>40.729999999999997</v>
      </c>
      <c r="J42" s="166">
        <v>133.87</v>
      </c>
      <c r="K42" s="166">
        <v>32.53</v>
      </c>
      <c r="L42" s="164">
        <v>1</v>
      </c>
      <c r="M42" s="164">
        <v>0</v>
      </c>
    </row>
    <row r="43" spans="1:13" x14ac:dyDescent="0.2">
      <c r="A43" s="164">
        <v>41</v>
      </c>
      <c r="B43" s="165" t="s">
        <v>809</v>
      </c>
      <c r="C43" s="164">
        <v>11</v>
      </c>
      <c r="D43" s="165" t="s">
        <v>851</v>
      </c>
      <c r="E43" s="165" t="s">
        <v>811</v>
      </c>
      <c r="F43" s="166">
        <v>85.2</v>
      </c>
      <c r="G43" s="166">
        <v>4.76</v>
      </c>
      <c r="H43" s="166">
        <v>3.24</v>
      </c>
      <c r="I43" s="166">
        <v>40.67</v>
      </c>
      <c r="J43" s="166">
        <v>133.87</v>
      </c>
      <c r="K43" s="166">
        <v>32.53</v>
      </c>
      <c r="L43" s="164">
        <v>1</v>
      </c>
      <c r="M43" s="164">
        <v>0</v>
      </c>
    </row>
    <row r="44" spans="1:13" x14ac:dyDescent="0.2">
      <c r="A44" s="164">
        <v>42</v>
      </c>
      <c r="B44" s="165" t="s">
        <v>809</v>
      </c>
      <c r="C44" s="164">
        <v>11</v>
      </c>
      <c r="D44" s="165" t="s">
        <v>852</v>
      </c>
      <c r="E44" s="165" t="s">
        <v>811</v>
      </c>
      <c r="F44" s="166">
        <v>85.46</v>
      </c>
      <c r="G44" s="166">
        <v>5.17</v>
      </c>
      <c r="H44" s="166">
        <v>3.66</v>
      </c>
      <c r="I44" s="166">
        <v>41.62</v>
      </c>
      <c r="J44" s="166">
        <v>135.91999999999999</v>
      </c>
      <c r="K44" s="166">
        <v>33.03</v>
      </c>
      <c r="L44" s="164">
        <v>1</v>
      </c>
      <c r="M44" s="164">
        <v>0</v>
      </c>
    </row>
    <row r="45" spans="1:13" x14ac:dyDescent="0.2">
      <c r="A45" s="164">
        <v>43</v>
      </c>
      <c r="B45" s="165" t="s">
        <v>809</v>
      </c>
      <c r="C45" s="164">
        <v>11</v>
      </c>
      <c r="D45" s="165" t="s">
        <v>853</v>
      </c>
      <c r="E45" s="165" t="s">
        <v>811</v>
      </c>
      <c r="F45" s="166">
        <v>85.85</v>
      </c>
      <c r="G45" s="166">
        <v>5.25</v>
      </c>
      <c r="H45" s="166">
        <v>3.54</v>
      </c>
      <c r="I45" s="166">
        <v>41.74</v>
      </c>
      <c r="J45" s="166">
        <v>136.38</v>
      </c>
      <c r="K45" s="166">
        <v>33.14</v>
      </c>
      <c r="L45" s="164">
        <v>1</v>
      </c>
      <c r="M45" s="164">
        <v>0</v>
      </c>
    </row>
    <row r="46" spans="1:13" x14ac:dyDescent="0.2">
      <c r="A46" s="164">
        <v>44</v>
      </c>
      <c r="B46" s="165" t="s">
        <v>809</v>
      </c>
      <c r="C46" s="164">
        <v>11</v>
      </c>
      <c r="D46" s="165" t="s">
        <v>854</v>
      </c>
      <c r="E46" s="165" t="s">
        <v>811</v>
      </c>
      <c r="F46" s="166">
        <v>85.2</v>
      </c>
      <c r="G46" s="166">
        <v>4.76</v>
      </c>
      <c r="H46" s="166">
        <v>3.18</v>
      </c>
      <c r="I46" s="166">
        <v>40.729999999999997</v>
      </c>
      <c r="J46" s="166">
        <v>133.87</v>
      </c>
      <c r="K46" s="166">
        <v>32.53</v>
      </c>
      <c r="L46" s="164">
        <v>1</v>
      </c>
      <c r="M46" s="164">
        <v>0</v>
      </c>
    </row>
    <row r="47" spans="1:13" x14ac:dyDescent="0.2">
      <c r="A47" s="164">
        <v>45</v>
      </c>
      <c r="B47" s="165" t="s">
        <v>809</v>
      </c>
      <c r="C47" s="164">
        <v>12</v>
      </c>
      <c r="D47" s="165" t="s">
        <v>855</v>
      </c>
      <c r="E47" s="165" t="s">
        <v>811</v>
      </c>
      <c r="F47" s="166">
        <v>85.2</v>
      </c>
      <c r="G47" s="166">
        <v>4.76</v>
      </c>
      <c r="H47" s="166">
        <v>3.24</v>
      </c>
      <c r="I47" s="166">
        <v>40.67</v>
      </c>
      <c r="J47" s="166">
        <v>133.87</v>
      </c>
      <c r="K47" s="166">
        <v>32.53</v>
      </c>
      <c r="L47" s="164">
        <v>1</v>
      </c>
      <c r="M47" s="164">
        <v>0</v>
      </c>
    </row>
    <row r="48" spans="1:13" x14ac:dyDescent="0.2">
      <c r="A48" s="164">
        <v>46</v>
      </c>
      <c r="B48" s="165" t="s">
        <v>809</v>
      </c>
      <c r="C48" s="164">
        <v>12</v>
      </c>
      <c r="D48" s="165" t="s">
        <v>856</v>
      </c>
      <c r="E48" s="165" t="s">
        <v>811</v>
      </c>
      <c r="F48" s="166">
        <v>85.46</v>
      </c>
      <c r="G48" s="166">
        <v>5.17</v>
      </c>
      <c r="H48" s="166">
        <v>3.66</v>
      </c>
      <c r="I48" s="166">
        <v>41.62</v>
      </c>
      <c r="J48" s="166">
        <v>135.91999999999999</v>
      </c>
      <c r="K48" s="166">
        <v>33.03</v>
      </c>
      <c r="L48" s="164">
        <v>1</v>
      </c>
      <c r="M48" s="164">
        <v>0</v>
      </c>
    </row>
    <row r="49" spans="1:13" x14ac:dyDescent="0.2">
      <c r="A49" s="164">
        <v>47</v>
      </c>
      <c r="B49" s="165" t="s">
        <v>809</v>
      </c>
      <c r="C49" s="164">
        <v>12</v>
      </c>
      <c r="D49" s="165" t="s">
        <v>857</v>
      </c>
      <c r="E49" s="165" t="s">
        <v>811</v>
      </c>
      <c r="F49" s="166">
        <v>85.85</v>
      </c>
      <c r="G49" s="166">
        <v>5.25</v>
      </c>
      <c r="H49" s="166">
        <v>3.54</v>
      </c>
      <c r="I49" s="166">
        <v>41.74</v>
      </c>
      <c r="J49" s="166">
        <v>136.38</v>
      </c>
      <c r="K49" s="166">
        <v>33.14</v>
      </c>
      <c r="L49" s="164">
        <v>1</v>
      </c>
      <c r="M49" s="164">
        <v>0</v>
      </c>
    </row>
    <row r="50" spans="1:13" x14ac:dyDescent="0.2">
      <c r="A50" s="164">
        <v>48</v>
      </c>
      <c r="B50" s="165" t="s">
        <v>809</v>
      </c>
      <c r="C50" s="164">
        <v>12</v>
      </c>
      <c r="D50" s="165" t="s">
        <v>858</v>
      </c>
      <c r="E50" s="165" t="s">
        <v>811</v>
      </c>
      <c r="F50" s="166">
        <v>85.2</v>
      </c>
      <c r="G50" s="166">
        <v>4.76</v>
      </c>
      <c r="H50" s="166">
        <v>3.18</v>
      </c>
      <c r="I50" s="166">
        <v>40.729999999999997</v>
      </c>
      <c r="J50" s="166">
        <v>133.87</v>
      </c>
      <c r="K50" s="166">
        <v>32.53</v>
      </c>
      <c r="L50" s="164">
        <v>1</v>
      </c>
      <c r="M50" s="164">
        <v>0</v>
      </c>
    </row>
    <row r="51" spans="1:13" x14ac:dyDescent="0.2">
      <c r="A51" s="164">
        <v>49</v>
      </c>
      <c r="B51" s="165" t="s">
        <v>809</v>
      </c>
      <c r="C51" s="164">
        <v>13</v>
      </c>
      <c r="D51" s="165" t="s">
        <v>859</v>
      </c>
      <c r="E51" s="165" t="s">
        <v>811</v>
      </c>
      <c r="F51" s="166">
        <v>85.2</v>
      </c>
      <c r="G51" s="166">
        <v>4.76</v>
      </c>
      <c r="H51" s="166">
        <v>3.24</v>
      </c>
      <c r="I51" s="166">
        <v>40.67</v>
      </c>
      <c r="J51" s="166">
        <v>133.87</v>
      </c>
      <c r="K51" s="166">
        <v>32.53</v>
      </c>
      <c r="L51" s="164">
        <v>1</v>
      </c>
      <c r="M51" s="164">
        <v>0</v>
      </c>
    </row>
    <row r="52" spans="1:13" x14ac:dyDescent="0.2">
      <c r="A52" s="164">
        <v>50</v>
      </c>
      <c r="B52" s="165" t="s">
        <v>809</v>
      </c>
      <c r="C52" s="164">
        <v>13</v>
      </c>
      <c r="D52" s="165" t="s">
        <v>860</v>
      </c>
      <c r="E52" s="165" t="s">
        <v>811</v>
      </c>
      <c r="F52" s="166">
        <v>85.46</v>
      </c>
      <c r="G52" s="166">
        <v>5.17</v>
      </c>
      <c r="H52" s="166">
        <v>3.66</v>
      </c>
      <c r="I52" s="166">
        <v>41.62</v>
      </c>
      <c r="J52" s="166">
        <v>135.91999999999999</v>
      </c>
      <c r="K52" s="166">
        <v>33.03</v>
      </c>
      <c r="L52" s="164">
        <v>1</v>
      </c>
      <c r="M52" s="164">
        <v>0</v>
      </c>
    </row>
    <row r="53" spans="1:13" x14ac:dyDescent="0.2">
      <c r="A53" s="164">
        <v>51</v>
      </c>
      <c r="B53" s="165" t="s">
        <v>809</v>
      </c>
      <c r="C53" s="164">
        <v>13</v>
      </c>
      <c r="D53" s="165" t="s">
        <v>861</v>
      </c>
      <c r="E53" s="165" t="s">
        <v>811</v>
      </c>
      <c r="F53" s="166">
        <v>85.85</v>
      </c>
      <c r="G53" s="166">
        <v>5.25</v>
      </c>
      <c r="H53" s="166">
        <v>3.54</v>
      </c>
      <c r="I53" s="166">
        <v>41.74</v>
      </c>
      <c r="J53" s="166">
        <v>136.38</v>
      </c>
      <c r="K53" s="166">
        <v>33.14</v>
      </c>
      <c r="L53" s="164">
        <v>1</v>
      </c>
      <c r="M53" s="164">
        <v>0</v>
      </c>
    </row>
    <row r="54" spans="1:13" x14ac:dyDescent="0.2">
      <c r="A54" s="164">
        <v>52</v>
      </c>
      <c r="B54" s="165" t="s">
        <v>809</v>
      </c>
      <c r="C54" s="164">
        <v>13</v>
      </c>
      <c r="D54" s="165" t="s">
        <v>862</v>
      </c>
      <c r="E54" s="165" t="s">
        <v>811</v>
      </c>
      <c r="F54" s="166">
        <v>85.2</v>
      </c>
      <c r="G54" s="166">
        <v>4.76</v>
      </c>
      <c r="H54" s="166">
        <v>3.18</v>
      </c>
      <c r="I54" s="166">
        <v>40.729999999999997</v>
      </c>
      <c r="J54" s="166">
        <v>133.87</v>
      </c>
      <c r="K54" s="166">
        <v>32.53</v>
      </c>
      <c r="L54" s="164">
        <v>1</v>
      </c>
      <c r="M54" s="164">
        <v>0</v>
      </c>
    </row>
    <row r="55" spans="1:13" x14ac:dyDescent="0.2">
      <c r="A55" s="164">
        <v>53</v>
      </c>
      <c r="B55" s="165" t="s">
        <v>809</v>
      </c>
      <c r="C55" s="164">
        <v>14</v>
      </c>
      <c r="D55" s="165" t="s">
        <v>863</v>
      </c>
      <c r="E55" s="165" t="s">
        <v>811</v>
      </c>
      <c r="F55" s="166">
        <v>85.2</v>
      </c>
      <c r="G55" s="166">
        <v>4.76</v>
      </c>
      <c r="H55" s="166">
        <v>3.24</v>
      </c>
      <c r="I55" s="166">
        <v>40.67</v>
      </c>
      <c r="J55" s="166">
        <v>133.87</v>
      </c>
      <c r="K55" s="166">
        <v>32.53</v>
      </c>
      <c r="L55" s="164">
        <v>1</v>
      </c>
      <c r="M55" s="164">
        <v>0</v>
      </c>
    </row>
    <row r="56" spans="1:13" x14ac:dyDescent="0.2">
      <c r="A56" s="164">
        <v>54</v>
      </c>
      <c r="B56" s="165" t="s">
        <v>809</v>
      </c>
      <c r="C56" s="164">
        <v>14</v>
      </c>
      <c r="D56" s="165" t="s">
        <v>864</v>
      </c>
      <c r="E56" s="165" t="s">
        <v>811</v>
      </c>
      <c r="F56" s="166">
        <v>85.46</v>
      </c>
      <c r="G56" s="166">
        <v>5.17</v>
      </c>
      <c r="H56" s="166">
        <v>3.66</v>
      </c>
      <c r="I56" s="166">
        <v>41.62</v>
      </c>
      <c r="J56" s="166">
        <v>135.91999999999999</v>
      </c>
      <c r="K56" s="166">
        <v>33.03</v>
      </c>
      <c r="L56" s="164">
        <v>1</v>
      </c>
      <c r="M56" s="164">
        <v>0</v>
      </c>
    </row>
    <row r="57" spans="1:13" x14ac:dyDescent="0.2">
      <c r="A57" s="164">
        <v>55</v>
      </c>
      <c r="B57" s="165" t="s">
        <v>809</v>
      </c>
      <c r="C57" s="164">
        <v>14</v>
      </c>
      <c r="D57" s="165" t="s">
        <v>865</v>
      </c>
      <c r="E57" s="165" t="s">
        <v>811</v>
      </c>
      <c r="F57" s="166">
        <v>85.85</v>
      </c>
      <c r="G57" s="166">
        <v>5.25</v>
      </c>
      <c r="H57" s="166">
        <v>3.54</v>
      </c>
      <c r="I57" s="166">
        <v>41.74</v>
      </c>
      <c r="J57" s="166">
        <v>136.38</v>
      </c>
      <c r="K57" s="166">
        <v>33.14</v>
      </c>
      <c r="L57" s="164">
        <v>1</v>
      </c>
      <c r="M57" s="164">
        <v>0</v>
      </c>
    </row>
    <row r="58" spans="1:13" x14ac:dyDescent="0.2">
      <c r="A58" s="164">
        <v>56</v>
      </c>
      <c r="B58" s="165" t="s">
        <v>809</v>
      </c>
      <c r="C58" s="164">
        <v>14</v>
      </c>
      <c r="D58" s="165" t="s">
        <v>866</v>
      </c>
      <c r="E58" s="165" t="s">
        <v>811</v>
      </c>
      <c r="F58" s="166">
        <v>85.2</v>
      </c>
      <c r="G58" s="166">
        <v>4.76</v>
      </c>
      <c r="H58" s="166">
        <v>3.18</v>
      </c>
      <c r="I58" s="166">
        <v>40.729999999999997</v>
      </c>
      <c r="J58" s="166">
        <v>133.87</v>
      </c>
      <c r="K58" s="166">
        <v>32.53</v>
      </c>
      <c r="L58" s="164">
        <v>1</v>
      </c>
      <c r="M58" s="164">
        <v>0</v>
      </c>
    </row>
    <row r="59" spans="1:13" x14ac:dyDescent="0.2">
      <c r="A59" s="164">
        <v>57</v>
      </c>
      <c r="B59" s="165" t="s">
        <v>809</v>
      </c>
      <c r="C59" s="164">
        <v>15</v>
      </c>
      <c r="D59" s="165" t="s">
        <v>867</v>
      </c>
      <c r="E59" s="165" t="s">
        <v>811</v>
      </c>
      <c r="F59" s="166">
        <v>85.2</v>
      </c>
      <c r="G59" s="166">
        <v>4.76</v>
      </c>
      <c r="H59" s="166">
        <v>3.24</v>
      </c>
      <c r="I59" s="166">
        <v>40.67</v>
      </c>
      <c r="J59" s="166">
        <v>133.87</v>
      </c>
      <c r="K59" s="166">
        <v>32.53</v>
      </c>
      <c r="L59" s="164">
        <v>1</v>
      </c>
      <c r="M59" s="164">
        <v>0</v>
      </c>
    </row>
    <row r="60" spans="1:13" x14ac:dyDescent="0.2">
      <c r="A60" s="164">
        <v>58</v>
      </c>
      <c r="B60" s="165" t="s">
        <v>809</v>
      </c>
      <c r="C60" s="164">
        <v>15</v>
      </c>
      <c r="D60" s="165" t="s">
        <v>868</v>
      </c>
      <c r="E60" s="165" t="s">
        <v>811</v>
      </c>
      <c r="F60" s="166">
        <v>85.46</v>
      </c>
      <c r="G60" s="166">
        <v>5.17</v>
      </c>
      <c r="H60" s="166">
        <v>3.66</v>
      </c>
      <c r="I60" s="166">
        <v>41.62</v>
      </c>
      <c r="J60" s="166">
        <v>135.91999999999999</v>
      </c>
      <c r="K60" s="166">
        <v>33.03</v>
      </c>
      <c r="L60" s="164">
        <v>1</v>
      </c>
      <c r="M60" s="164">
        <v>0</v>
      </c>
    </row>
    <row r="61" spans="1:13" x14ac:dyDescent="0.2">
      <c r="A61" s="164">
        <v>59</v>
      </c>
      <c r="B61" s="165" t="s">
        <v>809</v>
      </c>
      <c r="C61" s="164">
        <v>15</v>
      </c>
      <c r="D61" s="165" t="s">
        <v>869</v>
      </c>
      <c r="E61" s="165" t="s">
        <v>811</v>
      </c>
      <c r="F61" s="166">
        <v>85.85</v>
      </c>
      <c r="G61" s="166">
        <v>5.25</v>
      </c>
      <c r="H61" s="166">
        <v>3.54</v>
      </c>
      <c r="I61" s="166">
        <v>41.74</v>
      </c>
      <c r="J61" s="166">
        <v>136.38</v>
      </c>
      <c r="K61" s="166">
        <v>33.14</v>
      </c>
      <c r="L61" s="164">
        <v>1</v>
      </c>
      <c r="M61" s="164">
        <v>0</v>
      </c>
    </row>
    <row r="62" spans="1:13" x14ac:dyDescent="0.2">
      <c r="A62" s="164">
        <v>60</v>
      </c>
      <c r="B62" s="165" t="s">
        <v>809</v>
      </c>
      <c r="C62" s="164">
        <v>15</v>
      </c>
      <c r="D62" s="165" t="s">
        <v>870</v>
      </c>
      <c r="E62" s="165" t="s">
        <v>811</v>
      </c>
      <c r="F62" s="166">
        <v>85.2</v>
      </c>
      <c r="G62" s="166">
        <v>4.76</v>
      </c>
      <c r="H62" s="166">
        <v>3.18</v>
      </c>
      <c r="I62" s="166">
        <v>40.729999999999997</v>
      </c>
      <c r="J62" s="166">
        <v>133.87</v>
      </c>
      <c r="K62" s="166">
        <v>32.53</v>
      </c>
      <c r="L62" s="164">
        <v>1</v>
      </c>
      <c r="M62" s="164">
        <v>0</v>
      </c>
    </row>
    <row r="63" spans="1:13" x14ac:dyDescent="0.2">
      <c r="A63" s="164">
        <v>61</v>
      </c>
      <c r="B63" s="165" t="s">
        <v>809</v>
      </c>
      <c r="C63" s="164">
        <v>16</v>
      </c>
      <c r="D63" s="165" t="s">
        <v>871</v>
      </c>
      <c r="E63" s="165" t="s">
        <v>811</v>
      </c>
      <c r="F63" s="166">
        <v>85.2</v>
      </c>
      <c r="G63" s="166">
        <v>4.76</v>
      </c>
      <c r="H63" s="166">
        <v>3.24</v>
      </c>
      <c r="I63" s="166">
        <v>40.67</v>
      </c>
      <c r="J63" s="166">
        <v>133.87</v>
      </c>
      <c r="K63" s="166">
        <v>32.53</v>
      </c>
      <c r="L63" s="164">
        <v>1</v>
      </c>
      <c r="M63" s="164">
        <v>0</v>
      </c>
    </row>
    <row r="64" spans="1:13" x14ac:dyDescent="0.2">
      <c r="A64" s="164">
        <v>62</v>
      </c>
      <c r="B64" s="165" t="s">
        <v>809</v>
      </c>
      <c r="C64" s="164">
        <v>16</v>
      </c>
      <c r="D64" s="165" t="s">
        <v>872</v>
      </c>
      <c r="E64" s="165" t="s">
        <v>811</v>
      </c>
      <c r="F64" s="166">
        <v>85.46</v>
      </c>
      <c r="G64" s="166">
        <v>5.17</v>
      </c>
      <c r="H64" s="166">
        <v>3.66</v>
      </c>
      <c r="I64" s="166">
        <v>41.62</v>
      </c>
      <c r="J64" s="166">
        <v>135.91999999999999</v>
      </c>
      <c r="K64" s="166">
        <v>33.03</v>
      </c>
      <c r="L64" s="164">
        <v>1</v>
      </c>
      <c r="M64" s="164">
        <v>0</v>
      </c>
    </row>
    <row r="65" spans="1:13" x14ac:dyDescent="0.2">
      <c r="A65" s="164">
        <v>63</v>
      </c>
      <c r="B65" s="165" t="s">
        <v>809</v>
      </c>
      <c r="C65" s="164">
        <v>16</v>
      </c>
      <c r="D65" s="165" t="s">
        <v>873</v>
      </c>
      <c r="E65" s="165" t="s">
        <v>811</v>
      </c>
      <c r="F65" s="166">
        <v>85.85</v>
      </c>
      <c r="G65" s="166">
        <v>5.25</v>
      </c>
      <c r="H65" s="166">
        <v>3.54</v>
      </c>
      <c r="I65" s="166">
        <v>41.74</v>
      </c>
      <c r="J65" s="166">
        <v>136.38</v>
      </c>
      <c r="K65" s="166">
        <v>33.14</v>
      </c>
      <c r="L65" s="164">
        <v>1</v>
      </c>
      <c r="M65" s="164">
        <v>0</v>
      </c>
    </row>
    <row r="66" spans="1:13" x14ac:dyDescent="0.2">
      <c r="A66" s="164">
        <v>64</v>
      </c>
      <c r="B66" s="165" t="s">
        <v>809</v>
      </c>
      <c r="C66" s="164">
        <v>16</v>
      </c>
      <c r="D66" s="165" t="s">
        <v>874</v>
      </c>
      <c r="E66" s="165" t="s">
        <v>811</v>
      </c>
      <c r="F66" s="166">
        <v>85.2</v>
      </c>
      <c r="G66" s="166">
        <v>4.76</v>
      </c>
      <c r="H66" s="166">
        <v>3.18</v>
      </c>
      <c r="I66" s="166">
        <v>40.729999999999997</v>
      </c>
      <c r="J66" s="166">
        <v>133.87</v>
      </c>
      <c r="K66" s="166">
        <v>32.53</v>
      </c>
      <c r="L66" s="164">
        <v>1</v>
      </c>
      <c r="M66" s="164">
        <v>0</v>
      </c>
    </row>
    <row r="67" spans="1:13" x14ac:dyDescent="0.2">
      <c r="A67" s="164">
        <v>65</v>
      </c>
      <c r="B67" s="165" t="s">
        <v>809</v>
      </c>
      <c r="C67" s="164">
        <v>17</v>
      </c>
      <c r="D67" s="165" t="s">
        <v>875</v>
      </c>
      <c r="E67" s="165" t="s">
        <v>811</v>
      </c>
      <c r="F67" s="166">
        <v>85.2</v>
      </c>
      <c r="G67" s="166">
        <v>4.76</v>
      </c>
      <c r="H67" s="166">
        <v>3.24</v>
      </c>
      <c r="I67" s="166">
        <v>40.67</v>
      </c>
      <c r="J67" s="166">
        <v>133.87</v>
      </c>
      <c r="K67" s="166">
        <v>32.53</v>
      </c>
      <c r="L67" s="164">
        <v>1</v>
      </c>
      <c r="M67" s="164">
        <v>0</v>
      </c>
    </row>
    <row r="68" spans="1:13" x14ac:dyDescent="0.2">
      <c r="A68" s="164">
        <v>66</v>
      </c>
      <c r="B68" s="165" t="s">
        <v>809</v>
      </c>
      <c r="C68" s="164">
        <v>17</v>
      </c>
      <c r="D68" s="165" t="s">
        <v>876</v>
      </c>
      <c r="E68" s="165" t="s">
        <v>811</v>
      </c>
      <c r="F68" s="166">
        <v>85.46</v>
      </c>
      <c r="G68" s="166">
        <v>5.17</v>
      </c>
      <c r="H68" s="166">
        <v>3.66</v>
      </c>
      <c r="I68" s="166">
        <v>41.62</v>
      </c>
      <c r="J68" s="166">
        <v>135.91999999999999</v>
      </c>
      <c r="K68" s="166">
        <v>33.03</v>
      </c>
      <c r="L68" s="164">
        <v>1</v>
      </c>
      <c r="M68" s="164">
        <v>0</v>
      </c>
    </row>
    <row r="69" spans="1:13" x14ac:dyDescent="0.2">
      <c r="A69" s="164">
        <v>67</v>
      </c>
      <c r="B69" s="165" t="s">
        <v>809</v>
      </c>
      <c r="C69" s="164">
        <v>17</v>
      </c>
      <c r="D69" s="165" t="s">
        <v>877</v>
      </c>
      <c r="E69" s="165" t="s">
        <v>811</v>
      </c>
      <c r="F69" s="166">
        <v>85.85</v>
      </c>
      <c r="G69" s="166">
        <v>5.25</v>
      </c>
      <c r="H69" s="166">
        <v>3.54</v>
      </c>
      <c r="I69" s="166">
        <v>41.74</v>
      </c>
      <c r="J69" s="166">
        <v>136.38</v>
      </c>
      <c r="K69" s="166">
        <v>33.14</v>
      </c>
      <c r="L69" s="164">
        <v>1</v>
      </c>
      <c r="M69" s="164">
        <v>0</v>
      </c>
    </row>
    <row r="70" spans="1:13" x14ac:dyDescent="0.2">
      <c r="A70" s="164">
        <v>68</v>
      </c>
      <c r="B70" s="165" t="s">
        <v>809</v>
      </c>
      <c r="C70" s="164">
        <v>17</v>
      </c>
      <c r="D70" s="165" t="s">
        <v>878</v>
      </c>
      <c r="E70" s="165" t="s">
        <v>811</v>
      </c>
      <c r="F70" s="166">
        <v>85.2</v>
      </c>
      <c r="G70" s="166">
        <v>4.76</v>
      </c>
      <c r="H70" s="166">
        <v>3.18</v>
      </c>
      <c r="I70" s="166">
        <v>40.729999999999997</v>
      </c>
      <c r="J70" s="166">
        <v>133.87</v>
      </c>
      <c r="K70" s="166">
        <v>32.53</v>
      </c>
      <c r="L70" s="164">
        <v>1</v>
      </c>
      <c r="M70" s="164">
        <v>0</v>
      </c>
    </row>
    <row r="71" spans="1:13" x14ac:dyDescent="0.2">
      <c r="A71" s="164">
        <v>69</v>
      </c>
      <c r="B71" s="165" t="s">
        <v>809</v>
      </c>
      <c r="C71" s="164">
        <v>18</v>
      </c>
      <c r="D71" s="165" t="s">
        <v>879</v>
      </c>
      <c r="E71" s="165" t="s">
        <v>811</v>
      </c>
      <c r="F71" s="166">
        <v>85.2</v>
      </c>
      <c r="G71" s="166">
        <v>4.76</v>
      </c>
      <c r="H71" s="166">
        <v>3.24</v>
      </c>
      <c r="I71" s="166">
        <v>40.67</v>
      </c>
      <c r="J71" s="166">
        <v>133.87</v>
      </c>
      <c r="K71" s="166">
        <v>32.53</v>
      </c>
      <c r="L71" s="164">
        <v>1</v>
      </c>
      <c r="M71" s="164">
        <v>0</v>
      </c>
    </row>
    <row r="72" spans="1:13" x14ac:dyDescent="0.2">
      <c r="A72" s="164">
        <v>70</v>
      </c>
      <c r="B72" s="165" t="s">
        <v>809</v>
      </c>
      <c r="C72" s="164">
        <v>18</v>
      </c>
      <c r="D72" s="165" t="s">
        <v>880</v>
      </c>
      <c r="E72" s="165" t="s">
        <v>811</v>
      </c>
      <c r="F72" s="166">
        <v>85.46</v>
      </c>
      <c r="G72" s="166">
        <v>5.17</v>
      </c>
      <c r="H72" s="166">
        <v>3.66</v>
      </c>
      <c r="I72" s="166">
        <v>41.62</v>
      </c>
      <c r="J72" s="166">
        <v>135.91999999999999</v>
      </c>
      <c r="K72" s="166">
        <v>33.03</v>
      </c>
      <c r="L72" s="164">
        <v>1</v>
      </c>
      <c r="M72" s="164">
        <v>0</v>
      </c>
    </row>
    <row r="73" spans="1:13" x14ac:dyDescent="0.2">
      <c r="A73" s="164">
        <v>71</v>
      </c>
      <c r="B73" s="165" t="s">
        <v>809</v>
      </c>
      <c r="C73" s="164">
        <v>18</v>
      </c>
      <c r="D73" s="165" t="s">
        <v>881</v>
      </c>
      <c r="E73" s="165" t="s">
        <v>811</v>
      </c>
      <c r="F73" s="166">
        <v>85.85</v>
      </c>
      <c r="G73" s="166">
        <v>5.25</v>
      </c>
      <c r="H73" s="166">
        <v>3.54</v>
      </c>
      <c r="I73" s="166">
        <v>41.74</v>
      </c>
      <c r="J73" s="166">
        <v>136.38</v>
      </c>
      <c r="K73" s="166">
        <v>33.14</v>
      </c>
      <c r="L73" s="164">
        <v>1</v>
      </c>
      <c r="M73" s="164">
        <v>0</v>
      </c>
    </row>
    <row r="74" spans="1:13" x14ac:dyDescent="0.2">
      <c r="A74" s="164">
        <v>72</v>
      </c>
      <c r="B74" s="165" t="s">
        <v>809</v>
      </c>
      <c r="C74" s="164">
        <v>18</v>
      </c>
      <c r="D74" s="165" t="s">
        <v>882</v>
      </c>
      <c r="E74" s="165" t="s">
        <v>811</v>
      </c>
      <c r="F74" s="166">
        <v>85.2</v>
      </c>
      <c r="G74" s="166">
        <v>4.76</v>
      </c>
      <c r="H74" s="166">
        <v>3.18</v>
      </c>
      <c r="I74" s="166">
        <v>40.729999999999997</v>
      </c>
      <c r="J74" s="166">
        <v>133.87</v>
      </c>
      <c r="K74" s="166">
        <v>32.53</v>
      </c>
      <c r="L74" s="164">
        <v>1</v>
      </c>
      <c r="M74" s="164">
        <v>0</v>
      </c>
    </row>
    <row r="75" spans="1:13" x14ac:dyDescent="0.2">
      <c r="A75" s="164">
        <v>73</v>
      </c>
      <c r="B75" s="165" t="s">
        <v>809</v>
      </c>
      <c r="C75" s="164">
        <v>19</v>
      </c>
      <c r="D75" s="165" t="s">
        <v>883</v>
      </c>
      <c r="E75" s="165" t="s">
        <v>811</v>
      </c>
      <c r="F75" s="166">
        <v>85.2</v>
      </c>
      <c r="G75" s="166">
        <v>4.76</v>
      </c>
      <c r="H75" s="166">
        <v>3.24</v>
      </c>
      <c r="I75" s="166">
        <v>40.67</v>
      </c>
      <c r="J75" s="166">
        <v>133.87</v>
      </c>
      <c r="K75" s="166">
        <v>32.53</v>
      </c>
      <c r="L75" s="164">
        <v>1</v>
      </c>
      <c r="M75" s="164">
        <v>0</v>
      </c>
    </row>
    <row r="76" spans="1:13" x14ac:dyDescent="0.2">
      <c r="A76" s="164">
        <v>74</v>
      </c>
      <c r="B76" s="165" t="s">
        <v>809</v>
      </c>
      <c r="C76" s="164">
        <v>19</v>
      </c>
      <c r="D76" s="165" t="s">
        <v>884</v>
      </c>
      <c r="E76" s="165" t="s">
        <v>811</v>
      </c>
      <c r="F76" s="166">
        <v>85.46</v>
      </c>
      <c r="G76" s="166">
        <v>5.17</v>
      </c>
      <c r="H76" s="166">
        <v>3.66</v>
      </c>
      <c r="I76" s="166">
        <v>41.62</v>
      </c>
      <c r="J76" s="166">
        <v>135.91999999999999</v>
      </c>
      <c r="K76" s="166">
        <v>33.03</v>
      </c>
      <c r="L76" s="164">
        <v>1</v>
      </c>
      <c r="M76" s="164">
        <v>0</v>
      </c>
    </row>
    <row r="77" spans="1:13" x14ac:dyDescent="0.2">
      <c r="A77" s="164">
        <v>75</v>
      </c>
      <c r="B77" s="165" t="s">
        <v>809</v>
      </c>
      <c r="C77" s="164">
        <v>19</v>
      </c>
      <c r="D77" s="165" t="s">
        <v>885</v>
      </c>
      <c r="E77" s="165" t="s">
        <v>811</v>
      </c>
      <c r="F77" s="166">
        <v>85.85</v>
      </c>
      <c r="G77" s="166">
        <v>5.25</v>
      </c>
      <c r="H77" s="166">
        <v>3.54</v>
      </c>
      <c r="I77" s="166">
        <v>41.74</v>
      </c>
      <c r="J77" s="166">
        <v>136.38</v>
      </c>
      <c r="K77" s="166">
        <v>33.14</v>
      </c>
      <c r="L77" s="164">
        <v>1</v>
      </c>
      <c r="M77" s="164">
        <v>0</v>
      </c>
    </row>
    <row r="78" spans="1:13" x14ac:dyDescent="0.2">
      <c r="A78" s="164">
        <v>76</v>
      </c>
      <c r="B78" s="165" t="s">
        <v>809</v>
      </c>
      <c r="C78" s="164">
        <v>19</v>
      </c>
      <c r="D78" s="165" t="s">
        <v>886</v>
      </c>
      <c r="E78" s="165" t="s">
        <v>811</v>
      </c>
      <c r="F78" s="166">
        <v>85.2</v>
      </c>
      <c r="G78" s="166">
        <v>4.76</v>
      </c>
      <c r="H78" s="166">
        <v>3.18</v>
      </c>
      <c r="I78" s="166">
        <v>40.729999999999997</v>
      </c>
      <c r="J78" s="166">
        <v>133.87</v>
      </c>
      <c r="K78" s="166">
        <v>32.53</v>
      </c>
      <c r="L78" s="164">
        <v>1</v>
      </c>
      <c r="M78" s="164">
        <v>0</v>
      </c>
    </row>
    <row r="79" spans="1:13" x14ac:dyDescent="0.2">
      <c r="A79" s="164">
        <v>77</v>
      </c>
      <c r="B79" s="165" t="s">
        <v>809</v>
      </c>
      <c r="C79" s="164">
        <v>1</v>
      </c>
      <c r="D79" s="165" t="s">
        <v>887</v>
      </c>
      <c r="E79" s="165" t="s">
        <v>811</v>
      </c>
      <c r="F79" s="166">
        <v>68.3</v>
      </c>
      <c r="G79" s="166">
        <v>4.33</v>
      </c>
      <c r="H79" s="166">
        <v>1.8</v>
      </c>
      <c r="I79" s="166">
        <v>32.32</v>
      </c>
      <c r="J79" s="166">
        <v>106.74</v>
      </c>
      <c r="K79" s="166">
        <v>25.94</v>
      </c>
      <c r="L79" s="164">
        <v>1</v>
      </c>
      <c r="M79" s="164">
        <v>0</v>
      </c>
    </row>
    <row r="80" spans="1:13" x14ac:dyDescent="0.2">
      <c r="A80" s="164">
        <v>78</v>
      </c>
      <c r="B80" s="165" t="s">
        <v>809</v>
      </c>
      <c r="C80" s="164">
        <v>1</v>
      </c>
      <c r="D80" s="165" t="s">
        <v>888</v>
      </c>
      <c r="E80" s="165" t="s">
        <v>811</v>
      </c>
      <c r="F80" s="166">
        <v>68.47</v>
      </c>
      <c r="G80" s="166">
        <v>4.33</v>
      </c>
      <c r="H80" s="166">
        <v>1.8</v>
      </c>
      <c r="I80" s="166">
        <v>32.42</v>
      </c>
      <c r="J80" s="166">
        <v>107.02</v>
      </c>
      <c r="K80" s="166">
        <v>26.01</v>
      </c>
      <c r="L80" s="164">
        <v>1</v>
      </c>
      <c r="M80" s="164">
        <v>0</v>
      </c>
    </row>
    <row r="81" spans="1:13" x14ac:dyDescent="0.2">
      <c r="A81" s="164">
        <v>79</v>
      </c>
      <c r="B81" s="165" t="s">
        <v>809</v>
      </c>
      <c r="C81" s="164">
        <v>1</v>
      </c>
      <c r="D81" s="165" t="s">
        <v>889</v>
      </c>
      <c r="E81" s="165" t="s">
        <v>811</v>
      </c>
      <c r="F81" s="166">
        <v>67.12</v>
      </c>
      <c r="G81" s="166">
        <v>5.08</v>
      </c>
      <c r="H81" s="166">
        <v>1.8</v>
      </c>
      <c r="I81" s="166">
        <v>32.56</v>
      </c>
      <c r="J81" s="166">
        <v>106.56</v>
      </c>
      <c r="K81" s="166">
        <v>25.89</v>
      </c>
      <c r="L81" s="164">
        <v>1</v>
      </c>
      <c r="M81" s="164">
        <v>0</v>
      </c>
    </row>
    <row r="82" spans="1:13" x14ac:dyDescent="0.2">
      <c r="A82" s="164">
        <v>80</v>
      </c>
      <c r="B82" s="165" t="s">
        <v>809</v>
      </c>
      <c r="C82" s="164">
        <v>1</v>
      </c>
      <c r="D82" s="165" t="s">
        <v>890</v>
      </c>
      <c r="E82" s="165" t="s">
        <v>811</v>
      </c>
      <c r="F82" s="166">
        <v>68.37</v>
      </c>
      <c r="G82" s="166">
        <v>4.33</v>
      </c>
      <c r="H82" s="166">
        <v>1.8</v>
      </c>
      <c r="I82" s="166">
        <v>32.24</v>
      </c>
      <c r="J82" s="166">
        <v>106.74</v>
      </c>
      <c r="K82" s="166">
        <v>25.94</v>
      </c>
      <c r="L82" s="164">
        <v>1</v>
      </c>
      <c r="M82" s="164">
        <v>0</v>
      </c>
    </row>
    <row r="83" spans="1:13" x14ac:dyDescent="0.2">
      <c r="A83" s="164">
        <v>81</v>
      </c>
      <c r="B83" s="165" t="s">
        <v>809</v>
      </c>
      <c r="C83" s="164">
        <v>1</v>
      </c>
      <c r="D83" s="165" t="s">
        <v>891</v>
      </c>
      <c r="E83" s="165" t="s">
        <v>811</v>
      </c>
      <c r="F83" s="166">
        <v>67.239999999999995</v>
      </c>
      <c r="G83" s="166">
        <v>5.08</v>
      </c>
      <c r="H83" s="166">
        <v>1.8</v>
      </c>
      <c r="I83" s="166">
        <v>32.44</v>
      </c>
      <c r="J83" s="166">
        <v>106.56</v>
      </c>
      <c r="K83" s="166">
        <v>25.89</v>
      </c>
      <c r="L83" s="164">
        <v>1</v>
      </c>
      <c r="M83" s="164">
        <v>0</v>
      </c>
    </row>
    <row r="84" spans="1:13" x14ac:dyDescent="0.2">
      <c r="A84" s="164">
        <v>82</v>
      </c>
      <c r="B84" s="165" t="s">
        <v>809</v>
      </c>
      <c r="C84" s="164">
        <v>1</v>
      </c>
      <c r="D84" s="165" t="s">
        <v>892</v>
      </c>
      <c r="E84" s="165" t="s">
        <v>811</v>
      </c>
      <c r="F84" s="166">
        <v>68.53</v>
      </c>
      <c r="G84" s="166">
        <v>4.33</v>
      </c>
      <c r="H84" s="166">
        <v>1.8</v>
      </c>
      <c r="I84" s="166">
        <v>32.07</v>
      </c>
      <c r="J84" s="166">
        <v>106.74</v>
      </c>
      <c r="K84" s="166">
        <v>25.94</v>
      </c>
      <c r="L84" s="164">
        <v>1</v>
      </c>
      <c r="M84" s="164">
        <v>0</v>
      </c>
    </row>
    <row r="85" spans="1:13" x14ac:dyDescent="0.2">
      <c r="A85" s="164">
        <v>83</v>
      </c>
      <c r="B85" s="165" t="s">
        <v>809</v>
      </c>
      <c r="C85" s="164">
        <v>2</v>
      </c>
      <c r="D85" s="165" t="s">
        <v>893</v>
      </c>
      <c r="E85" s="165" t="s">
        <v>811</v>
      </c>
      <c r="F85" s="166">
        <v>68.3</v>
      </c>
      <c r="G85" s="166">
        <v>4.33</v>
      </c>
      <c r="H85" s="166">
        <v>1.8</v>
      </c>
      <c r="I85" s="166">
        <v>32.32</v>
      </c>
      <c r="J85" s="166">
        <v>106.74</v>
      </c>
      <c r="K85" s="166">
        <v>25.94</v>
      </c>
      <c r="L85" s="164">
        <v>1</v>
      </c>
      <c r="M85" s="164">
        <v>0</v>
      </c>
    </row>
    <row r="86" spans="1:13" x14ac:dyDescent="0.2">
      <c r="A86" s="164">
        <v>84</v>
      </c>
      <c r="B86" s="165" t="s">
        <v>809</v>
      </c>
      <c r="C86" s="164">
        <v>2</v>
      </c>
      <c r="D86" s="165" t="s">
        <v>894</v>
      </c>
      <c r="E86" s="165" t="s">
        <v>811</v>
      </c>
      <c r="F86" s="166">
        <v>68.47</v>
      </c>
      <c r="G86" s="166">
        <v>4.33</v>
      </c>
      <c r="H86" s="166">
        <v>1.8</v>
      </c>
      <c r="I86" s="166">
        <v>32.42</v>
      </c>
      <c r="J86" s="166">
        <v>107.02</v>
      </c>
      <c r="K86" s="166">
        <v>26.01</v>
      </c>
      <c r="L86" s="164">
        <v>1</v>
      </c>
      <c r="M86" s="164">
        <v>0</v>
      </c>
    </row>
    <row r="87" spans="1:13" x14ac:dyDescent="0.2">
      <c r="A87" s="164">
        <v>85</v>
      </c>
      <c r="B87" s="165" t="s">
        <v>809</v>
      </c>
      <c r="C87" s="164">
        <v>2</v>
      </c>
      <c r="D87" s="165" t="s">
        <v>895</v>
      </c>
      <c r="E87" s="165" t="s">
        <v>811</v>
      </c>
      <c r="F87" s="166">
        <v>67.12</v>
      </c>
      <c r="G87" s="166">
        <v>5.08</v>
      </c>
      <c r="H87" s="166">
        <v>1.8</v>
      </c>
      <c r="I87" s="166">
        <v>32.56</v>
      </c>
      <c r="J87" s="166">
        <v>106.56</v>
      </c>
      <c r="K87" s="166">
        <v>25.89</v>
      </c>
      <c r="L87" s="164">
        <v>1</v>
      </c>
      <c r="M87" s="164">
        <v>0</v>
      </c>
    </row>
    <row r="88" spans="1:13" x14ac:dyDescent="0.2">
      <c r="A88" s="164">
        <v>86</v>
      </c>
      <c r="B88" s="165" t="s">
        <v>809</v>
      </c>
      <c r="C88" s="164">
        <v>2</v>
      </c>
      <c r="D88" s="165" t="s">
        <v>896</v>
      </c>
      <c r="E88" s="165" t="s">
        <v>811</v>
      </c>
      <c r="F88" s="166">
        <v>68.37</v>
      </c>
      <c r="G88" s="166">
        <v>4.33</v>
      </c>
      <c r="H88" s="166">
        <v>1.8</v>
      </c>
      <c r="I88" s="166">
        <v>32.24</v>
      </c>
      <c r="J88" s="166">
        <v>106.74</v>
      </c>
      <c r="K88" s="166">
        <v>25.94</v>
      </c>
      <c r="L88" s="164">
        <v>1</v>
      </c>
      <c r="M88" s="164">
        <v>0</v>
      </c>
    </row>
    <row r="89" spans="1:13" x14ac:dyDescent="0.2">
      <c r="A89" s="164">
        <v>87</v>
      </c>
      <c r="B89" s="165" t="s">
        <v>809</v>
      </c>
      <c r="C89" s="164">
        <v>2</v>
      </c>
      <c r="D89" s="165" t="s">
        <v>897</v>
      </c>
      <c r="E89" s="165" t="s">
        <v>811</v>
      </c>
      <c r="F89" s="166">
        <v>67.239999999999995</v>
      </c>
      <c r="G89" s="166">
        <v>5.08</v>
      </c>
      <c r="H89" s="166">
        <v>1.8</v>
      </c>
      <c r="I89" s="166">
        <v>32.44</v>
      </c>
      <c r="J89" s="166">
        <v>106.56</v>
      </c>
      <c r="K89" s="166">
        <v>25.89</v>
      </c>
      <c r="L89" s="164">
        <v>1</v>
      </c>
      <c r="M89" s="164">
        <v>0</v>
      </c>
    </row>
    <row r="90" spans="1:13" x14ac:dyDescent="0.2">
      <c r="A90" s="164">
        <v>88</v>
      </c>
      <c r="B90" s="165" t="s">
        <v>809</v>
      </c>
      <c r="C90" s="164">
        <v>2</v>
      </c>
      <c r="D90" s="165" t="s">
        <v>898</v>
      </c>
      <c r="E90" s="165" t="s">
        <v>811</v>
      </c>
      <c r="F90" s="166">
        <v>68.53</v>
      </c>
      <c r="G90" s="166">
        <v>4.33</v>
      </c>
      <c r="H90" s="166">
        <v>1.8</v>
      </c>
      <c r="I90" s="166">
        <v>32.07</v>
      </c>
      <c r="J90" s="166">
        <v>106.74</v>
      </c>
      <c r="K90" s="166">
        <v>25.94</v>
      </c>
      <c r="L90" s="164">
        <v>1</v>
      </c>
      <c r="M90" s="164">
        <v>0</v>
      </c>
    </row>
    <row r="91" spans="1:13" x14ac:dyDescent="0.2">
      <c r="A91" s="164">
        <v>89</v>
      </c>
      <c r="B91" s="165" t="s">
        <v>809</v>
      </c>
      <c r="C91" s="164">
        <v>3</v>
      </c>
      <c r="D91" s="165" t="s">
        <v>899</v>
      </c>
      <c r="E91" s="165" t="s">
        <v>811</v>
      </c>
      <c r="F91" s="166">
        <v>68.3</v>
      </c>
      <c r="G91" s="166">
        <v>4.33</v>
      </c>
      <c r="H91" s="166">
        <v>1.8</v>
      </c>
      <c r="I91" s="166">
        <v>32.32</v>
      </c>
      <c r="J91" s="166">
        <v>106.74</v>
      </c>
      <c r="K91" s="166">
        <v>25.94</v>
      </c>
      <c r="L91" s="164">
        <v>1</v>
      </c>
      <c r="M91" s="164">
        <v>0</v>
      </c>
    </row>
    <row r="92" spans="1:13" x14ac:dyDescent="0.2">
      <c r="A92" s="164">
        <v>90</v>
      </c>
      <c r="B92" s="165" t="s">
        <v>809</v>
      </c>
      <c r="C92" s="164">
        <v>3</v>
      </c>
      <c r="D92" s="165" t="s">
        <v>900</v>
      </c>
      <c r="E92" s="165" t="s">
        <v>811</v>
      </c>
      <c r="F92" s="166">
        <v>68.47</v>
      </c>
      <c r="G92" s="166">
        <v>4.33</v>
      </c>
      <c r="H92" s="166">
        <v>1.8</v>
      </c>
      <c r="I92" s="166">
        <v>32.42</v>
      </c>
      <c r="J92" s="166">
        <v>107.02</v>
      </c>
      <c r="K92" s="166">
        <v>26.01</v>
      </c>
      <c r="L92" s="164">
        <v>1</v>
      </c>
      <c r="M92" s="164">
        <v>0</v>
      </c>
    </row>
    <row r="93" spans="1:13" x14ac:dyDescent="0.2">
      <c r="A93" s="164">
        <v>91</v>
      </c>
      <c r="B93" s="165" t="s">
        <v>809</v>
      </c>
      <c r="C93" s="164">
        <v>3</v>
      </c>
      <c r="D93" s="165" t="s">
        <v>901</v>
      </c>
      <c r="E93" s="165" t="s">
        <v>811</v>
      </c>
      <c r="F93" s="166">
        <v>67.12</v>
      </c>
      <c r="G93" s="166">
        <v>5.08</v>
      </c>
      <c r="H93" s="166">
        <v>1.8</v>
      </c>
      <c r="I93" s="166">
        <v>32.56</v>
      </c>
      <c r="J93" s="166">
        <v>106.56</v>
      </c>
      <c r="K93" s="166">
        <v>25.89</v>
      </c>
      <c r="L93" s="164">
        <v>1</v>
      </c>
      <c r="M93" s="164">
        <v>0</v>
      </c>
    </row>
    <row r="94" spans="1:13" x14ac:dyDescent="0.2">
      <c r="A94" s="164">
        <v>92</v>
      </c>
      <c r="B94" s="165" t="s">
        <v>809</v>
      </c>
      <c r="C94" s="164">
        <v>3</v>
      </c>
      <c r="D94" s="165" t="s">
        <v>902</v>
      </c>
      <c r="E94" s="165" t="s">
        <v>811</v>
      </c>
      <c r="F94" s="166">
        <v>68.37</v>
      </c>
      <c r="G94" s="166">
        <v>4.33</v>
      </c>
      <c r="H94" s="166">
        <v>1.8</v>
      </c>
      <c r="I94" s="166">
        <v>32.24</v>
      </c>
      <c r="J94" s="166">
        <v>106.74</v>
      </c>
      <c r="K94" s="166">
        <v>25.94</v>
      </c>
      <c r="L94" s="164">
        <v>1</v>
      </c>
      <c r="M94" s="164">
        <v>0</v>
      </c>
    </row>
    <row r="95" spans="1:13" x14ac:dyDescent="0.2">
      <c r="A95" s="164">
        <v>93</v>
      </c>
      <c r="B95" s="165" t="s">
        <v>809</v>
      </c>
      <c r="C95" s="164">
        <v>3</v>
      </c>
      <c r="D95" s="165" t="s">
        <v>903</v>
      </c>
      <c r="E95" s="165" t="s">
        <v>811</v>
      </c>
      <c r="F95" s="166">
        <v>67.239999999999995</v>
      </c>
      <c r="G95" s="166">
        <v>5.08</v>
      </c>
      <c r="H95" s="166">
        <v>1.8</v>
      </c>
      <c r="I95" s="166">
        <v>32.44</v>
      </c>
      <c r="J95" s="166">
        <v>106.56</v>
      </c>
      <c r="K95" s="166">
        <v>25.89</v>
      </c>
      <c r="L95" s="164">
        <v>1</v>
      </c>
      <c r="M95" s="164">
        <v>0</v>
      </c>
    </row>
    <row r="96" spans="1:13" x14ac:dyDescent="0.2">
      <c r="A96" s="164">
        <v>94</v>
      </c>
      <c r="B96" s="165" t="s">
        <v>809</v>
      </c>
      <c r="C96" s="164">
        <v>3</v>
      </c>
      <c r="D96" s="165" t="s">
        <v>904</v>
      </c>
      <c r="E96" s="165" t="s">
        <v>811</v>
      </c>
      <c r="F96" s="166">
        <v>68.53</v>
      </c>
      <c r="G96" s="166">
        <v>4.33</v>
      </c>
      <c r="H96" s="166">
        <v>1.8</v>
      </c>
      <c r="I96" s="166">
        <v>32.07</v>
      </c>
      <c r="J96" s="166">
        <v>106.74</v>
      </c>
      <c r="K96" s="166">
        <v>25.94</v>
      </c>
      <c r="L96" s="164">
        <v>1</v>
      </c>
      <c r="M96" s="164">
        <v>0</v>
      </c>
    </row>
    <row r="97" spans="1:13" x14ac:dyDescent="0.2">
      <c r="A97" s="164">
        <v>95</v>
      </c>
      <c r="B97" s="165" t="s">
        <v>809</v>
      </c>
      <c r="C97" s="164">
        <v>4</v>
      </c>
      <c r="D97" s="165" t="s">
        <v>905</v>
      </c>
      <c r="E97" s="165" t="s">
        <v>811</v>
      </c>
      <c r="F97" s="166">
        <v>68.3</v>
      </c>
      <c r="G97" s="166">
        <v>4.33</v>
      </c>
      <c r="H97" s="166">
        <v>1.8</v>
      </c>
      <c r="I97" s="166">
        <v>32.32</v>
      </c>
      <c r="J97" s="166">
        <v>106.74</v>
      </c>
      <c r="K97" s="166">
        <v>25.94</v>
      </c>
      <c r="L97" s="164">
        <v>1</v>
      </c>
      <c r="M97" s="164">
        <v>0</v>
      </c>
    </row>
    <row r="98" spans="1:13" x14ac:dyDescent="0.2">
      <c r="A98" s="164">
        <v>96</v>
      </c>
      <c r="B98" s="165" t="s">
        <v>809</v>
      </c>
      <c r="C98" s="164">
        <v>4</v>
      </c>
      <c r="D98" s="165" t="s">
        <v>906</v>
      </c>
      <c r="E98" s="165" t="s">
        <v>811</v>
      </c>
      <c r="F98" s="166">
        <v>68.47</v>
      </c>
      <c r="G98" s="166">
        <v>4.33</v>
      </c>
      <c r="H98" s="166">
        <v>1.8</v>
      </c>
      <c r="I98" s="166">
        <v>32.42</v>
      </c>
      <c r="J98" s="166">
        <v>107.02</v>
      </c>
      <c r="K98" s="166">
        <v>26.01</v>
      </c>
      <c r="L98" s="164">
        <v>1</v>
      </c>
      <c r="M98" s="164">
        <v>0</v>
      </c>
    </row>
    <row r="99" spans="1:13" x14ac:dyDescent="0.2">
      <c r="A99" s="164">
        <v>97</v>
      </c>
      <c r="B99" s="165" t="s">
        <v>809</v>
      </c>
      <c r="C99" s="164">
        <v>4</v>
      </c>
      <c r="D99" s="165" t="s">
        <v>907</v>
      </c>
      <c r="E99" s="165" t="s">
        <v>811</v>
      </c>
      <c r="F99" s="166">
        <v>67.12</v>
      </c>
      <c r="G99" s="166">
        <v>5.08</v>
      </c>
      <c r="H99" s="166">
        <v>1.8</v>
      </c>
      <c r="I99" s="166">
        <v>32.56</v>
      </c>
      <c r="J99" s="166">
        <v>106.56</v>
      </c>
      <c r="K99" s="166">
        <v>25.89</v>
      </c>
      <c r="L99" s="164">
        <v>1</v>
      </c>
      <c r="M99" s="164">
        <v>0</v>
      </c>
    </row>
    <row r="100" spans="1:13" x14ac:dyDescent="0.2">
      <c r="A100" s="164">
        <v>98</v>
      </c>
      <c r="B100" s="165" t="s">
        <v>809</v>
      </c>
      <c r="C100" s="164">
        <v>4</v>
      </c>
      <c r="D100" s="165" t="s">
        <v>908</v>
      </c>
      <c r="E100" s="165" t="s">
        <v>811</v>
      </c>
      <c r="F100" s="166">
        <v>68.37</v>
      </c>
      <c r="G100" s="166">
        <v>4.33</v>
      </c>
      <c r="H100" s="166">
        <v>1.8</v>
      </c>
      <c r="I100" s="166">
        <v>32.24</v>
      </c>
      <c r="J100" s="166">
        <v>106.74</v>
      </c>
      <c r="K100" s="166">
        <v>25.94</v>
      </c>
      <c r="L100" s="164">
        <v>1</v>
      </c>
      <c r="M100" s="164">
        <v>0</v>
      </c>
    </row>
    <row r="101" spans="1:13" x14ac:dyDescent="0.2">
      <c r="A101" s="164">
        <v>99</v>
      </c>
      <c r="B101" s="165" t="s">
        <v>809</v>
      </c>
      <c r="C101" s="164">
        <v>4</v>
      </c>
      <c r="D101" s="165" t="s">
        <v>909</v>
      </c>
      <c r="E101" s="165" t="s">
        <v>811</v>
      </c>
      <c r="F101" s="166">
        <v>67.239999999999995</v>
      </c>
      <c r="G101" s="166">
        <v>5.08</v>
      </c>
      <c r="H101" s="166">
        <v>1.8</v>
      </c>
      <c r="I101" s="166">
        <v>32.44</v>
      </c>
      <c r="J101" s="166">
        <v>106.56</v>
      </c>
      <c r="K101" s="166">
        <v>25.89</v>
      </c>
      <c r="L101" s="164">
        <v>1</v>
      </c>
      <c r="M101" s="164">
        <v>0</v>
      </c>
    </row>
    <row r="102" spans="1:13" x14ac:dyDescent="0.2">
      <c r="A102" s="164">
        <v>100</v>
      </c>
      <c r="B102" s="165" t="s">
        <v>809</v>
      </c>
      <c r="C102" s="164">
        <v>4</v>
      </c>
      <c r="D102" s="165" t="s">
        <v>910</v>
      </c>
      <c r="E102" s="165" t="s">
        <v>811</v>
      </c>
      <c r="F102" s="166">
        <v>68.53</v>
      </c>
      <c r="G102" s="166">
        <v>4.33</v>
      </c>
      <c r="H102" s="166">
        <v>1.8</v>
      </c>
      <c r="I102" s="166">
        <v>32.07</v>
      </c>
      <c r="J102" s="166">
        <v>106.74</v>
      </c>
      <c r="K102" s="166">
        <v>25.94</v>
      </c>
      <c r="L102" s="164">
        <v>1</v>
      </c>
      <c r="M102" s="164">
        <v>0</v>
      </c>
    </row>
    <row r="103" spans="1:13" x14ac:dyDescent="0.2">
      <c r="A103" s="164">
        <v>101</v>
      </c>
      <c r="B103" s="165" t="s">
        <v>809</v>
      </c>
      <c r="C103" s="164">
        <v>5</v>
      </c>
      <c r="D103" s="165" t="s">
        <v>911</v>
      </c>
      <c r="E103" s="165" t="s">
        <v>811</v>
      </c>
      <c r="F103" s="166">
        <v>68.3</v>
      </c>
      <c r="G103" s="166">
        <v>4.33</v>
      </c>
      <c r="H103" s="166">
        <v>1.8</v>
      </c>
      <c r="I103" s="166">
        <v>32.32</v>
      </c>
      <c r="J103" s="166">
        <v>106.74</v>
      </c>
      <c r="K103" s="166">
        <v>25.94</v>
      </c>
      <c r="L103" s="164">
        <v>1</v>
      </c>
      <c r="M103" s="164">
        <v>0</v>
      </c>
    </row>
    <row r="104" spans="1:13" x14ac:dyDescent="0.2">
      <c r="A104" s="164">
        <v>102</v>
      </c>
      <c r="B104" s="165" t="s">
        <v>809</v>
      </c>
      <c r="C104" s="164">
        <v>5</v>
      </c>
      <c r="D104" s="165" t="s">
        <v>912</v>
      </c>
      <c r="E104" s="165" t="s">
        <v>811</v>
      </c>
      <c r="F104" s="166">
        <v>68.47</v>
      </c>
      <c r="G104" s="166">
        <v>4.33</v>
      </c>
      <c r="H104" s="166">
        <v>1.8</v>
      </c>
      <c r="I104" s="166">
        <v>32.42</v>
      </c>
      <c r="J104" s="166">
        <v>107.02</v>
      </c>
      <c r="K104" s="166">
        <v>26.01</v>
      </c>
      <c r="L104" s="164">
        <v>1</v>
      </c>
      <c r="M104" s="164">
        <v>0</v>
      </c>
    </row>
    <row r="105" spans="1:13" x14ac:dyDescent="0.2">
      <c r="A105" s="164">
        <v>103</v>
      </c>
      <c r="B105" s="165" t="s">
        <v>809</v>
      </c>
      <c r="C105" s="164">
        <v>5</v>
      </c>
      <c r="D105" s="165" t="s">
        <v>913</v>
      </c>
      <c r="E105" s="165" t="s">
        <v>811</v>
      </c>
      <c r="F105" s="166">
        <v>67.12</v>
      </c>
      <c r="G105" s="166">
        <v>5.08</v>
      </c>
      <c r="H105" s="166">
        <v>1.8</v>
      </c>
      <c r="I105" s="166">
        <v>32.56</v>
      </c>
      <c r="J105" s="166">
        <v>106.56</v>
      </c>
      <c r="K105" s="166">
        <v>25.89</v>
      </c>
      <c r="L105" s="164">
        <v>1</v>
      </c>
      <c r="M105" s="164">
        <v>0</v>
      </c>
    </row>
    <row r="106" spans="1:13" x14ac:dyDescent="0.2">
      <c r="A106" s="164">
        <v>104</v>
      </c>
      <c r="B106" s="165" t="s">
        <v>809</v>
      </c>
      <c r="C106" s="164">
        <v>5</v>
      </c>
      <c r="D106" s="165" t="s">
        <v>914</v>
      </c>
      <c r="E106" s="165" t="s">
        <v>811</v>
      </c>
      <c r="F106" s="166">
        <v>68.37</v>
      </c>
      <c r="G106" s="166">
        <v>4.33</v>
      </c>
      <c r="H106" s="166">
        <v>1.8</v>
      </c>
      <c r="I106" s="166">
        <v>32.24</v>
      </c>
      <c r="J106" s="166">
        <v>106.74</v>
      </c>
      <c r="K106" s="166">
        <v>25.94</v>
      </c>
      <c r="L106" s="164">
        <v>1</v>
      </c>
      <c r="M106" s="164">
        <v>0</v>
      </c>
    </row>
    <row r="107" spans="1:13" x14ac:dyDescent="0.2">
      <c r="A107" s="164">
        <v>105</v>
      </c>
      <c r="B107" s="165" t="s">
        <v>809</v>
      </c>
      <c r="C107" s="164">
        <v>5</v>
      </c>
      <c r="D107" s="165" t="s">
        <v>915</v>
      </c>
      <c r="E107" s="165" t="s">
        <v>811</v>
      </c>
      <c r="F107" s="166">
        <v>67.239999999999995</v>
      </c>
      <c r="G107" s="166">
        <v>5.08</v>
      </c>
      <c r="H107" s="166">
        <v>1.8</v>
      </c>
      <c r="I107" s="166">
        <v>32.44</v>
      </c>
      <c r="J107" s="166">
        <v>106.56</v>
      </c>
      <c r="K107" s="166">
        <v>25.89</v>
      </c>
      <c r="L107" s="164">
        <v>1</v>
      </c>
      <c r="M107" s="164">
        <v>0</v>
      </c>
    </row>
    <row r="108" spans="1:13" x14ac:dyDescent="0.2">
      <c r="A108" s="164">
        <v>106</v>
      </c>
      <c r="B108" s="165" t="s">
        <v>809</v>
      </c>
      <c r="C108" s="164">
        <v>5</v>
      </c>
      <c r="D108" s="165" t="s">
        <v>916</v>
      </c>
      <c r="E108" s="165" t="s">
        <v>811</v>
      </c>
      <c r="F108" s="166">
        <v>68.53</v>
      </c>
      <c r="G108" s="166">
        <v>4.33</v>
      </c>
      <c r="H108" s="166">
        <v>1.8</v>
      </c>
      <c r="I108" s="166">
        <v>32.07</v>
      </c>
      <c r="J108" s="166">
        <v>106.74</v>
      </c>
      <c r="K108" s="166">
        <v>25.94</v>
      </c>
      <c r="L108" s="164">
        <v>1</v>
      </c>
      <c r="M108" s="164">
        <v>0</v>
      </c>
    </row>
    <row r="109" spans="1:13" x14ac:dyDescent="0.2">
      <c r="A109" s="164">
        <v>107</v>
      </c>
      <c r="B109" s="165" t="s">
        <v>809</v>
      </c>
      <c r="C109" s="164">
        <v>6</v>
      </c>
      <c r="D109" s="165" t="s">
        <v>917</v>
      </c>
      <c r="E109" s="165" t="s">
        <v>811</v>
      </c>
      <c r="F109" s="166">
        <v>68.3</v>
      </c>
      <c r="G109" s="166">
        <v>4.33</v>
      </c>
      <c r="H109" s="166">
        <v>1.8</v>
      </c>
      <c r="I109" s="166">
        <v>32.32</v>
      </c>
      <c r="J109" s="166">
        <v>106.74</v>
      </c>
      <c r="K109" s="166">
        <v>25.94</v>
      </c>
      <c r="L109" s="164">
        <v>1</v>
      </c>
      <c r="M109" s="164">
        <v>0</v>
      </c>
    </row>
    <row r="110" spans="1:13" x14ac:dyDescent="0.2">
      <c r="A110" s="164">
        <v>108</v>
      </c>
      <c r="B110" s="165" t="s">
        <v>809</v>
      </c>
      <c r="C110" s="164">
        <v>6</v>
      </c>
      <c r="D110" s="165" t="s">
        <v>918</v>
      </c>
      <c r="E110" s="165" t="s">
        <v>811</v>
      </c>
      <c r="F110" s="166">
        <v>68.47</v>
      </c>
      <c r="G110" s="166">
        <v>4.33</v>
      </c>
      <c r="H110" s="166">
        <v>1.8</v>
      </c>
      <c r="I110" s="166">
        <v>32.42</v>
      </c>
      <c r="J110" s="166">
        <v>107.02</v>
      </c>
      <c r="K110" s="166">
        <v>26.01</v>
      </c>
      <c r="L110" s="164">
        <v>1</v>
      </c>
      <c r="M110" s="164">
        <v>0</v>
      </c>
    </row>
    <row r="111" spans="1:13" x14ac:dyDescent="0.2">
      <c r="A111" s="164">
        <v>109</v>
      </c>
      <c r="B111" s="165" t="s">
        <v>809</v>
      </c>
      <c r="C111" s="164">
        <v>6</v>
      </c>
      <c r="D111" s="165" t="s">
        <v>919</v>
      </c>
      <c r="E111" s="165" t="s">
        <v>811</v>
      </c>
      <c r="F111" s="166">
        <v>67.12</v>
      </c>
      <c r="G111" s="166">
        <v>5.08</v>
      </c>
      <c r="H111" s="166">
        <v>1.8</v>
      </c>
      <c r="I111" s="166">
        <v>32.56</v>
      </c>
      <c r="J111" s="166">
        <v>106.56</v>
      </c>
      <c r="K111" s="166">
        <v>25.89</v>
      </c>
      <c r="L111" s="164">
        <v>1</v>
      </c>
      <c r="M111" s="164">
        <v>0</v>
      </c>
    </row>
    <row r="112" spans="1:13" x14ac:dyDescent="0.2">
      <c r="A112" s="164">
        <v>110</v>
      </c>
      <c r="B112" s="165" t="s">
        <v>809</v>
      </c>
      <c r="C112" s="164">
        <v>6</v>
      </c>
      <c r="D112" s="165" t="s">
        <v>920</v>
      </c>
      <c r="E112" s="165" t="s">
        <v>811</v>
      </c>
      <c r="F112" s="166">
        <v>68.37</v>
      </c>
      <c r="G112" s="166">
        <v>4.33</v>
      </c>
      <c r="H112" s="166">
        <v>1.8</v>
      </c>
      <c r="I112" s="166">
        <v>32.24</v>
      </c>
      <c r="J112" s="166">
        <v>106.74</v>
      </c>
      <c r="K112" s="166">
        <v>25.94</v>
      </c>
      <c r="L112" s="164">
        <v>1</v>
      </c>
      <c r="M112" s="164">
        <v>0</v>
      </c>
    </row>
    <row r="113" spans="1:13" x14ac:dyDescent="0.2">
      <c r="A113" s="164">
        <v>111</v>
      </c>
      <c r="B113" s="165" t="s">
        <v>809</v>
      </c>
      <c r="C113" s="164">
        <v>6</v>
      </c>
      <c r="D113" s="165" t="s">
        <v>921</v>
      </c>
      <c r="E113" s="165" t="s">
        <v>811</v>
      </c>
      <c r="F113" s="166">
        <v>67.239999999999995</v>
      </c>
      <c r="G113" s="166">
        <v>5.08</v>
      </c>
      <c r="H113" s="166">
        <v>1.8</v>
      </c>
      <c r="I113" s="166">
        <v>32.44</v>
      </c>
      <c r="J113" s="166">
        <v>106.56</v>
      </c>
      <c r="K113" s="166">
        <v>25.89</v>
      </c>
      <c r="L113" s="164">
        <v>1</v>
      </c>
      <c r="M113" s="164">
        <v>0</v>
      </c>
    </row>
    <row r="114" spans="1:13" x14ac:dyDescent="0.2">
      <c r="A114" s="164">
        <v>112</v>
      </c>
      <c r="B114" s="165" t="s">
        <v>809</v>
      </c>
      <c r="C114" s="164">
        <v>6</v>
      </c>
      <c r="D114" s="165" t="s">
        <v>922</v>
      </c>
      <c r="E114" s="165" t="s">
        <v>811</v>
      </c>
      <c r="F114" s="166">
        <v>68.53</v>
      </c>
      <c r="G114" s="166">
        <v>4.33</v>
      </c>
      <c r="H114" s="166">
        <v>1.8</v>
      </c>
      <c r="I114" s="166">
        <v>32.07</v>
      </c>
      <c r="J114" s="166">
        <v>106.74</v>
      </c>
      <c r="K114" s="166">
        <v>25.94</v>
      </c>
      <c r="L114" s="164">
        <v>1</v>
      </c>
      <c r="M114" s="164">
        <v>0</v>
      </c>
    </row>
    <row r="115" spans="1:13" x14ac:dyDescent="0.2">
      <c r="A115" s="164">
        <v>113</v>
      </c>
      <c r="B115" s="165" t="s">
        <v>809</v>
      </c>
      <c r="C115" s="164">
        <v>7</v>
      </c>
      <c r="D115" s="165" t="s">
        <v>923</v>
      </c>
      <c r="E115" s="165" t="s">
        <v>811</v>
      </c>
      <c r="F115" s="166">
        <v>68.3</v>
      </c>
      <c r="G115" s="166">
        <v>4.33</v>
      </c>
      <c r="H115" s="166">
        <v>1.8</v>
      </c>
      <c r="I115" s="166">
        <v>32.32</v>
      </c>
      <c r="J115" s="166">
        <v>106.74</v>
      </c>
      <c r="K115" s="166">
        <v>25.94</v>
      </c>
      <c r="L115" s="164">
        <v>1</v>
      </c>
      <c r="M115" s="164">
        <v>0</v>
      </c>
    </row>
    <row r="116" spans="1:13" x14ac:dyDescent="0.2">
      <c r="A116" s="164">
        <v>114</v>
      </c>
      <c r="B116" s="165" t="s">
        <v>809</v>
      </c>
      <c r="C116" s="164">
        <v>7</v>
      </c>
      <c r="D116" s="165" t="s">
        <v>924</v>
      </c>
      <c r="E116" s="165" t="s">
        <v>811</v>
      </c>
      <c r="F116" s="166">
        <v>68.47</v>
      </c>
      <c r="G116" s="166">
        <v>4.33</v>
      </c>
      <c r="H116" s="166">
        <v>1.8</v>
      </c>
      <c r="I116" s="166">
        <v>32.42</v>
      </c>
      <c r="J116" s="166">
        <v>107.02</v>
      </c>
      <c r="K116" s="166">
        <v>26.01</v>
      </c>
      <c r="L116" s="164">
        <v>1</v>
      </c>
      <c r="M116" s="164">
        <v>0</v>
      </c>
    </row>
    <row r="117" spans="1:13" x14ac:dyDescent="0.2">
      <c r="A117" s="164">
        <v>115</v>
      </c>
      <c r="B117" s="165" t="s">
        <v>809</v>
      </c>
      <c r="C117" s="164">
        <v>7</v>
      </c>
      <c r="D117" s="165" t="s">
        <v>925</v>
      </c>
      <c r="E117" s="165" t="s">
        <v>811</v>
      </c>
      <c r="F117" s="166">
        <v>67.12</v>
      </c>
      <c r="G117" s="166">
        <v>5.08</v>
      </c>
      <c r="H117" s="166">
        <v>1.8</v>
      </c>
      <c r="I117" s="166">
        <v>32.56</v>
      </c>
      <c r="J117" s="166">
        <v>106.56</v>
      </c>
      <c r="K117" s="166">
        <v>25.89</v>
      </c>
      <c r="L117" s="164">
        <v>1</v>
      </c>
      <c r="M117" s="164">
        <v>0</v>
      </c>
    </row>
    <row r="118" spans="1:13" x14ac:dyDescent="0.2">
      <c r="A118" s="164">
        <v>116</v>
      </c>
      <c r="B118" s="165" t="s">
        <v>809</v>
      </c>
      <c r="C118" s="164">
        <v>7</v>
      </c>
      <c r="D118" s="165" t="s">
        <v>926</v>
      </c>
      <c r="E118" s="165" t="s">
        <v>811</v>
      </c>
      <c r="F118" s="166">
        <v>68.37</v>
      </c>
      <c r="G118" s="166">
        <v>4.33</v>
      </c>
      <c r="H118" s="166">
        <v>1.8</v>
      </c>
      <c r="I118" s="166">
        <v>32.24</v>
      </c>
      <c r="J118" s="166">
        <v>106.74</v>
      </c>
      <c r="K118" s="166">
        <v>25.94</v>
      </c>
      <c r="L118" s="164">
        <v>1</v>
      </c>
      <c r="M118" s="164">
        <v>0</v>
      </c>
    </row>
    <row r="119" spans="1:13" x14ac:dyDescent="0.2">
      <c r="A119" s="164">
        <v>117</v>
      </c>
      <c r="B119" s="165" t="s">
        <v>809</v>
      </c>
      <c r="C119" s="164">
        <v>7</v>
      </c>
      <c r="D119" s="165" t="s">
        <v>927</v>
      </c>
      <c r="E119" s="165" t="s">
        <v>811</v>
      </c>
      <c r="F119" s="166">
        <v>67.239999999999995</v>
      </c>
      <c r="G119" s="166">
        <v>5.08</v>
      </c>
      <c r="H119" s="166">
        <v>1.8</v>
      </c>
      <c r="I119" s="166">
        <v>32.44</v>
      </c>
      <c r="J119" s="166">
        <v>106.56</v>
      </c>
      <c r="K119" s="166">
        <v>25.89</v>
      </c>
      <c r="L119" s="164">
        <v>1</v>
      </c>
      <c r="M119" s="164">
        <v>0</v>
      </c>
    </row>
    <row r="120" spans="1:13" x14ac:dyDescent="0.2">
      <c r="A120" s="164">
        <v>118</v>
      </c>
      <c r="B120" s="165" t="s">
        <v>809</v>
      </c>
      <c r="C120" s="164">
        <v>7</v>
      </c>
      <c r="D120" s="165" t="s">
        <v>928</v>
      </c>
      <c r="E120" s="165" t="s">
        <v>811</v>
      </c>
      <c r="F120" s="166">
        <v>68.53</v>
      </c>
      <c r="G120" s="166">
        <v>4.33</v>
      </c>
      <c r="H120" s="166">
        <v>1.8</v>
      </c>
      <c r="I120" s="166">
        <v>32.07</v>
      </c>
      <c r="J120" s="166">
        <v>106.74</v>
      </c>
      <c r="K120" s="166">
        <v>25.94</v>
      </c>
      <c r="L120" s="164">
        <v>1</v>
      </c>
      <c r="M120" s="164">
        <v>0</v>
      </c>
    </row>
    <row r="121" spans="1:13" x14ac:dyDescent="0.2">
      <c r="A121" s="164">
        <v>119</v>
      </c>
      <c r="B121" s="165" t="s">
        <v>809</v>
      </c>
      <c r="C121" s="164">
        <v>8</v>
      </c>
      <c r="D121" s="165" t="s">
        <v>929</v>
      </c>
      <c r="E121" s="165" t="s">
        <v>811</v>
      </c>
      <c r="F121" s="166">
        <v>68.3</v>
      </c>
      <c r="G121" s="166">
        <v>4.33</v>
      </c>
      <c r="H121" s="166">
        <v>1.8</v>
      </c>
      <c r="I121" s="166">
        <v>32.32</v>
      </c>
      <c r="J121" s="166">
        <v>106.74</v>
      </c>
      <c r="K121" s="166">
        <v>25.94</v>
      </c>
      <c r="L121" s="164">
        <v>1</v>
      </c>
      <c r="M121" s="164">
        <v>0</v>
      </c>
    </row>
    <row r="122" spans="1:13" x14ac:dyDescent="0.2">
      <c r="A122" s="164">
        <v>120</v>
      </c>
      <c r="B122" s="165" t="s">
        <v>809</v>
      </c>
      <c r="C122" s="164">
        <v>8</v>
      </c>
      <c r="D122" s="165" t="s">
        <v>930</v>
      </c>
      <c r="E122" s="165" t="s">
        <v>811</v>
      </c>
      <c r="F122" s="166">
        <v>68.47</v>
      </c>
      <c r="G122" s="166">
        <v>4.33</v>
      </c>
      <c r="H122" s="166">
        <v>1.8</v>
      </c>
      <c r="I122" s="166">
        <v>32.42</v>
      </c>
      <c r="J122" s="166">
        <v>107.02</v>
      </c>
      <c r="K122" s="166">
        <v>26.01</v>
      </c>
      <c r="L122" s="164">
        <v>1</v>
      </c>
      <c r="M122" s="164">
        <v>0</v>
      </c>
    </row>
    <row r="123" spans="1:13" x14ac:dyDescent="0.2">
      <c r="A123" s="164">
        <v>121</v>
      </c>
      <c r="B123" s="165" t="s">
        <v>809</v>
      </c>
      <c r="C123" s="164">
        <v>8</v>
      </c>
      <c r="D123" s="165" t="s">
        <v>931</v>
      </c>
      <c r="E123" s="165" t="s">
        <v>811</v>
      </c>
      <c r="F123" s="166">
        <v>67.12</v>
      </c>
      <c r="G123" s="166">
        <v>5.08</v>
      </c>
      <c r="H123" s="166">
        <v>1.8</v>
      </c>
      <c r="I123" s="166">
        <v>32.56</v>
      </c>
      <c r="J123" s="166">
        <v>106.56</v>
      </c>
      <c r="K123" s="166">
        <v>25.89</v>
      </c>
      <c r="L123" s="164">
        <v>1</v>
      </c>
      <c r="M123" s="164">
        <v>0</v>
      </c>
    </row>
    <row r="124" spans="1:13" x14ac:dyDescent="0.2">
      <c r="A124" s="164">
        <v>122</v>
      </c>
      <c r="B124" s="165" t="s">
        <v>809</v>
      </c>
      <c r="C124" s="164">
        <v>8</v>
      </c>
      <c r="D124" s="165" t="s">
        <v>932</v>
      </c>
      <c r="E124" s="165" t="s">
        <v>811</v>
      </c>
      <c r="F124" s="166">
        <v>68.37</v>
      </c>
      <c r="G124" s="166">
        <v>4.33</v>
      </c>
      <c r="H124" s="166">
        <v>1.8</v>
      </c>
      <c r="I124" s="166">
        <v>32.24</v>
      </c>
      <c r="J124" s="166">
        <v>106.74</v>
      </c>
      <c r="K124" s="166">
        <v>25.94</v>
      </c>
      <c r="L124" s="164">
        <v>1</v>
      </c>
      <c r="M124" s="164">
        <v>0</v>
      </c>
    </row>
    <row r="125" spans="1:13" x14ac:dyDescent="0.2">
      <c r="A125" s="164">
        <v>123</v>
      </c>
      <c r="B125" s="165" t="s">
        <v>809</v>
      </c>
      <c r="C125" s="164">
        <v>8</v>
      </c>
      <c r="D125" s="165" t="s">
        <v>933</v>
      </c>
      <c r="E125" s="165" t="s">
        <v>811</v>
      </c>
      <c r="F125" s="166">
        <v>67.239999999999995</v>
      </c>
      <c r="G125" s="166">
        <v>5.08</v>
      </c>
      <c r="H125" s="166">
        <v>1.8</v>
      </c>
      <c r="I125" s="166">
        <v>32.44</v>
      </c>
      <c r="J125" s="166">
        <v>106.56</v>
      </c>
      <c r="K125" s="166">
        <v>25.89</v>
      </c>
      <c r="L125" s="164">
        <v>1</v>
      </c>
      <c r="M125" s="164">
        <v>0</v>
      </c>
    </row>
    <row r="126" spans="1:13" x14ac:dyDescent="0.2">
      <c r="A126" s="164">
        <v>124</v>
      </c>
      <c r="B126" s="165" t="s">
        <v>809</v>
      </c>
      <c r="C126" s="164">
        <v>8</v>
      </c>
      <c r="D126" s="165" t="s">
        <v>934</v>
      </c>
      <c r="E126" s="165" t="s">
        <v>811</v>
      </c>
      <c r="F126" s="166">
        <v>68.53</v>
      </c>
      <c r="G126" s="166">
        <v>4.33</v>
      </c>
      <c r="H126" s="166">
        <v>1.8</v>
      </c>
      <c r="I126" s="166">
        <v>32.07</v>
      </c>
      <c r="J126" s="166">
        <v>106.74</v>
      </c>
      <c r="K126" s="166">
        <v>25.94</v>
      </c>
      <c r="L126" s="164">
        <v>1</v>
      </c>
      <c r="M126" s="164">
        <v>0</v>
      </c>
    </row>
    <row r="127" spans="1:13" x14ac:dyDescent="0.2">
      <c r="A127" s="164">
        <v>125</v>
      </c>
      <c r="B127" s="165" t="s">
        <v>809</v>
      </c>
      <c r="C127" s="164">
        <v>9</v>
      </c>
      <c r="D127" s="165" t="s">
        <v>935</v>
      </c>
      <c r="E127" s="165" t="s">
        <v>811</v>
      </c>
      <c r="F127" s="166">
        <v>68.3</v>
      </c>
      <c r="G127" s="166">
        <v>4.33</v>
      </c>
      <c r="H127" s="166">
        <v>1.8</v>
      </c>
      <c r="I127" s="166">
        <v>32.32</v>
      </c>
      <c r="J127" s="166">
        <v>106.74</v>
      </c>
      <c r="K127" s="166">
        <v>25.94</v>
      </c>
      <c r="L127" s="164">
        <v>1</v>
      </c>
      <c r="M127" s="164">
        <v>0</v>
      </c>
    </row>
    <row r="128" spans="1:13" x14ac:dyDescent="0.2">
      <c r="A128" s="164">
        <v>126</v>
      </c>
      <c r="B128" s="165" t="s">
        <v>809</v>
      </c>
      <c r="C128" s="164">
        <v>9</v>
      </c>
      <c r="D128" s="165" t="s">
        <v>936</v>
      </c>
      <c r="E128" s="165" t="s">
        <v>811</v>
      </c>
      <c r="F128" s="166">
        <v>68.47</v>
      </c>
      <c r="G128" s="166">
        <v>4.33</v>
      </c>
      <c r="H128" s="166">
        <v>1.8</v>
      </c>
      <c r="I128" s="166">
        <v>32.42</v>
      </c>
      <c r="J128" s="166">
        <v>107.02</v>
      </c>
      <c r="K128" s="166">
        <v>26.01</v>
      </c>
      <c r="L128" s="164">
        <v>1</v>
      </c>
      <c r="M128" s="164">
        <v>0</v>
      </c>
    </row>
    <row r="129" spans="1:13" x14ac:dyDescent="0.2">
      <c r="A129" s="164">
        <v>127</v>
      </c>
      <c r="B129" s="165" t="s">
        <v>809</v>
      </c>
      <c r="C129" s="164">
        <v>9</v>
      </c>
      <c r="D129" s="165" t="s">
        <v>937</v>
      </c>
      <c r="E129" s="165" t="s">
        <v>811</v>
      </c>
      <c r="F129" s="166">
        <v>67.12</v>
      </c>
      <c r="G129" s="166">
        <v>5.08</v>
      </c>
      <c r="H129" s="166">
        <v>1.8</v>
      </c>
      <c r="I129" s="166">
        <v>32.56</v>
      </c>
      <c r="J129" s="166">
        <v>106.56</v>
      </c>
      <c r="K129" s="166">
        <v>25.89</v>
      </c>
      <c r="L129" s="164">
        <v>1</v>
      </c>
      <c r="M129" s="164">
        <v>0</v>
      </c>
    </row>
    <row r="130" spans="1:13" x14ac:dyDescent="0.2">
      <c r="A130" s="164">
        <v>128</v>
      </c>
      <c r="B130" s="165" t="s">
        <v>809</v>
      </c>
      <c r="C130" s="164">
        <v>9</v>
      </c>
      <c r="D130" s="165" t="s">
        <v>938</v>
      </c>
      <c r="E130" s="165" t="s">
        <v>811</v>
      </c>
      <c r="F130" s="166">
        <v>68.37</v>
      </c>
      <c r="G130" s="166">
        <v>4.33</v>
      </c>
      <c r="H130" s="166">
        <v>1.8</v>
      </c>
      <c r="I130" s="166">
        <v>32.24</v>
      </c>
      <c r="J130" s="166">
        <v>106.74</v>
      </c>
      <c r="K130" s="166">
        <v>25.94</v>
      </c>
      <c r="L130" s="164">
        <v>1</v>
      </c>
      <c r="M130" s="164">
        <v>0</v>
      </c>
    </row>
    <row r="131" spans="1:13" x14ac:dyDescent="0.2">
      <c r="A131" s="164">
        <v>129</v>
      </c>
      <c r="B131" s="165" t="s">
        <v>809</v>
      </c>
      <c r="C131" s="164">
        <v>9</v>
      </c>
      <c r="D131" s="165" t="s">
        <v>939</v>
      </c>
      <c r="E131" s="165" t="s">
        <v>811</v>
      </c>
      <c r="F131" s="166">
        <v>67.239999999999995</v>
      </c>
      <c r="G131" s="166">
        <v>5.08</v>
      </c>
      <c r="H131" s="166">
        <v>1.8</v>
      </c>
      <c r="I131" s="166">
        <v>32.44</v>
      </c>
      <c r="J131" s="166">
        <v>106.56</v>
      </c>
      <c r="K131" s="166">
        <v>25.89</v>
      </c>
      <c r="L131" s="164">
        <v>1</v>
      </c>
      <c r="M131" s="164">
        <v>0</v>
      </c>
    </row>
    <row r="132" spans="1:13" x14ac:dyDescent="0.2">
      <c r="A132" s="164">
        <v>130</v>
      </c>
      <c r="B132" s="165" t="s">
        <v>809</v>
      </c>
      <c r="C132" s="164">
        <v>9</v>
      </c>
      <c r="D132" s="165" t="s">
        <v>940</v>
      </c>
      <c r="E132" s="165" t="s">
        <v>811</v>
      </c>
      <c r="F132" s="166">
        <v>68.53</v>
      </c>
      <c r="G132" s="166">
        <v>4.33</v>
      </c>
      <c r="H132" s="166">
        <v>1.8</v>
      </c>
      <c r="I132" s="166">
        <v>32.07</v>
      </c>
      <c r="J132" s="166">
        <v>106.74</v>
      </c>
      <c r="K132" s="166">
        <v>25.94</v>
      </c>
      <c r="L132" s="164">
        <v>1</v>
      </c>
      <c r="M132" s="164">
        <v>0</v>
      </c>
    </row>
    <row r="133" spans="1:13" x14ac:dyDescent="0.2">
      <c r="A133" s="164">
        <v>131</v>
      </c>
      <c r="B133" s="165" t="s">
        <v>809</v>
      </c>
      <c r="C133" s="164">
        <v>10</v>
      </c>
      <c r="D133" s="165" t="s">
        <v>941</v>
      </c>
      <c r="E133" s="165" t="s">
        <v>811</v>
      </c>
      <c r="F133" s="166">
        <v>68.3</v>
      </c>
      <c r="G133" s="166">
        <v>4.33</v>
      </c>
      <c r="H133" s="166">
        <v>1.8</v>
      </c>
      <c r="I133" s="166">
        <v>32.32</v>
      </c>
      <c r="J133" s="166">
        <v>106.74</v>
      </c>
      <c r="K133" s="166">
        <v>25.94</v>
      </c>
      <c r="L133" s="164">
        <v>1</v>
      </c>
      <c r="M133" s="164">
        <v>0</v>
      </c>
    </row>
    <row r="134" spans="1:13" x14ac:dyDescent="0.2">
      <c r="A134" s="164">
        <v>132</v>
      </c>
      <c r="B134" s="165" t="s">
        <v>809</v>
      </c>
      <c r="C134" s="164">
        <v>10</v>
      </c>
      <c r="D134" s="165" t="s">
        <v>942</v>
      </c>
      <c r="E134" s="165" t="s">
        <v>811</v>
      </c>
      <c r="F134" s="166">
        <v>68.47</v>
      </c>
      <c r="G134" s="166">
        <v>4.33</v>
      </c>
      <c r="H134" s="166">
        <v>1.8</v>
      </c>
      <c r="I134" s="166">
        <v>32.42</v>
      </c>
      <c r="J134" s="166">
        <v>107.02</v>
      </c>
      <c r="K134" s="166">
        <v>26.01</v>
      </c>
      <c r="L134" s="164">
        <v>1</v>
      </c>
      <c r="M134" s="164">
        <v>0</v>
      </c>
    </row>
    <row r="135" spans="1:13" x14ac:dyDescent="0.2">
      <c r="A135" s="164">
        <v>133</v>
      </c>
      <c r="B135" s="165" t="s">
        <v>809</v>
      </c>
      <c r="C135" s="164">
        <v>10</v>
      </c>
      <c r="D135" s="165" t="s">
        <v>943</v>
      </c>
      <c r="E135" s="165" t="s">
        <v>811</v>
      </c>
      <c r="F135" s="166">
        <v>67.12</v>
      </c>
      <c r="G135" s="166">
        <v>5.08</v>
      </c>
      <c r="H135" s="166">
        <v>1.8</v>
      </c>
      <c r="I135" s="166">
        <v>32.56</v>
      </c>
      <c r="J135" s="166">
        <v>106.56</v>
      </c>
      <c r="K135" s="166">
        <v>25.89</v>
      </c>
      <c r="L135" s="164">
        <v>1</v>
      </c>
      <c r="M135" s="164">
        <v>0</v>
      </c>
    </row>
    <row r="136" spans="1:13" x14ac:dyDescent="0.2">
      <c r="A136" s="164">
        <v>134</v>
      </c>
      <c r="B136" s="165" t="s">
        <v>809</v>
      </c>
      <c r="C136" s="164">
        <v>10</v>
      </c>
      <c r="D136" s="165" t="s">
        <v>944</v>
      </c>
      <c r="E136" s="165" t="s">
        <v>811</v>
      </c>
      <c r="F136" s="166">
        <v>68.37</v>
      </c>
      <c r="G136" s="166">
        <v>4.33</v>
      </c>
      <c r="H136" s="166">
        <v>1.8</v>
      </c>
      <c r="I136" s="166">
        <v>32.24</v>
      </c>
      <c r="J136" s="166">
        <v>106.74</v>
      </c>
      <c r="K136" s="166">
        <v>25.94</v>
      </c>
      <c r="L136" s="164">
        <v>1</v>
      </c>
      <c r="M136" s="164">
        <v>0</v>
      </c>
    </row>
    <row r="137" spans="1:13" x14ac:dyDescent="0.2">
      <c r="A137" s="164">
        <v>135</v>
      </c>
      <c r="B137" s="165" t="s">
        <v>809</v>
      </c>
      <c r="C137" s="164">
        <v>10</v>
      </c>
      <c r="D137" s="165" t="s">
        <v>945</v>
      </c>
      <c r="E137" s="165" t="s">
        <v>811</v>
      </c>
      <c r="F137" s="166">
        <v>67.239999999999995</v>
      </c>
      <c r="G137" s="166">
        <v>5.08</v>
      </c>
      <c r="H137" s="166">
        <v>1.8</v>
      </c>
      <c r="I137" s="166">
        <v>32.44</v>
      </c>
      <c r="J137" s="166">
        <v>106.56</v>
      </c>
      <c r="K137" s="166">
        <v>25.89</v>
      </c>
      <c r="L137" s="164">
        <v>1</v>
      </c>
      <c r="M137" s="164">
        <v>0</v>
      </c>
    </row>
    <row r="138" spans="1:13" x14ac:dyDescent="0.2">
      <c r="A138" s="164">
        <v>136</v>
      </c>
      <c r="B138" s="165" t="s">
        <v>809</v>
      </c>
      <c r="C138" s="164">
        <v>10</v>
      </c>
      <c r="D138" s="165" t="s">
        <v>946</v>
      </c>
      <c r="E138" s="165" t="s">
        <v>811</v>
      </c>
      <c r="F138" s="166">
        <v>68.53</v>
      </c>
      <c r="G138" s="166">
        <v>4.33</v>
      </c>
      <c r="H138" s="166">
        <v>1.8</v>
      </c>
      <c r="I138" s="166">
        <v>32.07</v>
      </c>
      <c r="J138" s="166">
        <v>106.74</v>
      </c>
      <c r="K138" s="166">
        <v>25.94</v>
      </c>
      <c r="L138" s="164">
        <v>1</v>
      </c>
      <c r="M138" s="164">
        <v>0</v>
      </c>
    </row>
    <row r="139" spans="1:13" x14ac:dyDescent="0.2">
      <c r="A139" s="164">
        <v>137</v>
      </c>
      <c r="B139" s="165" t="s">
        <v>809</v>
      </c>
      <c r="C139" s="164">
        <v>11</v>
      </c>
      <c r="D139" s="165" t="s">
        <v>947</v>
      </c>
      <c r="E139" s="165" t="s">
        <v>811</v>
      </c>
      <c r="F139" s="166">
        <v>68.3</v>
      </c>
      <c r="G139" s="166">
        <v>4.33</v>
      </c>
      <c r="H139" s="166">
        <v>1.8</v>
      </c>
      <c r="I139" s="166">
        <v>32.32</v>
      </c>
      <c r="J139" s="166">
        <v>106.74</v>
      </c>
      <c r="K139" s="166">
        <v>25.94</v>
      </c>
      <c r="L139" s="164">
        <v>1</v>
      </c>
      <c r="M139" s="164">
        <v>0</v>
      </c>
    </row>
    <row r="140" spans="1:13" x14ac:dyDescent="0.2">
      <c r="A140" s="164">
        <v>138</v>
      </c>
      <c r="B140" s="165" t="s">
        <v>809</v>
      </c>
      <c r="C140" s="164">
        <v>11</v>
      </c>
      <c r="D140" s="165" t="s">
        <v>948</v>
      </c>
      <c r="E140" s="165" t="s">
        <v>811</v>
      </c>
      <c r="F140" s="166">
        <v>68.47</v>
      </c>
      <c r="G140" s="166">
        <v>4.33</v>
      </c>
      <c r="H140" s="166">
        <v>1.8</v>
      </c>
      <c r="I140" s="166">
        <v>32.42</v>
      </c>
      <c r="J140" s="166">
        <v>107.02</v>
      </c>
      <c r="K140" s="166">
        <v>26.01</v>
      </c>
      <c r="L140" s="164">
        <v>1</v>
      </c>
      <c r="M140" s="164">
        <v>0</v>
      </c>
    </row>
    <row r="141" spans="1:13" x14ac:dyDescent="0.2">
      <c r="A141" s="164">
        <v>139</v>
      </c>
      <c r="B141" s="165" t="s">
        <v>809</v>
      </c>
      <c r="C141" s="164">
        <v>11</v>
      </c>
      <c r="D141" s="165" t="s">
        <v>949</v>
      </c>
      <c r="E141" s="165" t="s">
        <v>811</v>
      </c>
      <c r="F141" s="166">
        <v>67.12</v>
      </c>
      <c r="G141" s="166">
        <v>5.08</v>
      </c>
      <c r="H141" s="166">
        <v>1.8</v>
      </c>
      <c r="I141" s="166">
        <v>32.56</v>
      </c>
      <c r="J141" s="166">
        <v>106.56</v>
      </c>
      <c r="K141" s="166">
        <v>25.89</v>
      </c>
      <c r="L141" s="164">
        <v>1</v>
      </c>
      <c r="M141" s="164">
        <v>0</v>
      </c>
    </row>
    <row r="142" spans="1:13" x14ac:dyDescent="0.2">
      <c r="A142" s="164">
        <v>140</v>
      </c>
      <c r="B142" s="165" t="s">
        <v>809</v>
      </c>
      <c r="C142" s="164">
        <v>11</v>
      </c>
      <c r="D142" s="165" t="s">
        <v>950</v>
      </c>
      <c r="E142" s="165" t="s">
        <v>811</v>
      </c>
      <c r="F142" s="166">
        <v>68.37</v>
      </c>
      <c r="G142" s="166">
        <v>4.33</v>
      </c>
      <c r="H142" s="166">
        <v>1.8</v>
      </c>
      <c r="I142" s="166">
        <v>32.24</v>
      </c>
      <c r="J142" s="166">
        <v>106.74</v>
      </c>
      <c r="K142" s="166">
        <v>25.94</v>
      </c>
      <c r="L142" s="164">
        <v>1</v>
      </c>
      <c r="M142" s="164">
        <v>0</v>
      </c>
    </row>
    <row r="143" spans="1:13" x14ac:dyDescent="0.2">
      <c r="A143" s="164">
        <v>141</v>
      </c>
      <c r="B143" s="165" t="s">
        <v>809</v>
      </c>
      <c r="C143" s="164">
        <v>11</v>
      </c>
      <c r="D143" s="165" t="s">
        <v>951</v>
      </c>
      <c r="E143" s="165" t="s">
        <v>811</v>
      </c>
      <c r="F143" s="166">
        <v>67.239999999999995</v>
      </c>
      <c r="G143" s="166">
        <v>5.08</v>
      </c>
      <c r="H143" s="166">
        <v>1.8</v>
      </c>
      <c r="I143" s="166">
        <v>32.44</v>
      </c>
      <c r="J143" s="166">
        <v>106.56</v>
      </c>
      <c r="K143" s="166">
        <v>25.89</v>
      </c>
      <c r="L143" s="164">
        <v>1</v>
      </c>
      <c r="M143" s="164">
        <v>0</v>
      </c>
    </row>
    <row r="144" spans="1:13" x14ac:dyDescent="0.2">
      <c r="A144" s="164">
        <v>142</v>
      </c>
      <c r="B144" s="165" t="s">
        <v>809</v>
      </c>
      <c r="C144" s="164">
        <v>11</v>
      </c>
      <c r="D144" s="165" t="s">
        <v>952</v>
      </c>
      <c r="E144" s="165" t="s">
        <v>811</v>
      </c>
      <c r="F144" s="166">
        <v>68.53</v>
      </c>
      <c r="G144" s="166">
        <v>4.33</v>
      </c>
      <c r="H144" s="166">
        <v>1.8</v>
      </c>
      <c r="I144" s="166">
        <v>32.07</v>
      </c>
      <c r="J144" s="166">
        <v>106.74</v>
      </c>
      <c r="K144" s="166">
        <v>25.94</v>
      </c>
      <c r="L144" s="164">
        <v>1</v>
      </c>
      <c r="M144" s="164">
        <v>0</v>
      </c>
    </row>
    <row r="145" spans="1:13" x14ac:dyDescent="0.2">
      <c r="A145" s="164">
        <v>143</v>
      </c>
      <c r="B145" s="165" t="s">
        <v>809</v>
      </c>
      <c r="C145" s="164">
        <v>12</v>
      </c>
      <c r="D145" s="165" t="s">
        <v>953</v>
      </c>
      <c r="E145" s="165" t="s">
        <v>811</v>
      </c>
      <c r="F145" s="166">
        <v>68.3</v>
      </c>
      <c r="G145" s="166">
        <v>4.33</v>
      </c>
      <c r="H145" s="166">
        <v>1.8</v>
      </c>
      <c r="I145" s="166">
        <v>32.32</v>
      </c>
      <c r="J145" s="166">
        <v>106.74</v>
      </c>
      <c r="K145" s="166">
        <v>25.94</v>
      </c>
      <c r="L145" s="164">
        <v>1</v>
      </c>
      <c r="M145" s="164">
        <v>0</v>
      </c>
    </row>
    <row r="146" spans="1:13" x14ac:dyDescent="0.2">
      <c r="A146" s="164">
        <v>144</v>
      </c>
      <c r="B146" s="165" t="s">
        <v>809</v>
      </c>
      <c r="C146" s="164">
        <v>12</v>
      </c>
      <c r="D146" s="165" t="s">
        <v>954</v>
      </c>
      <c r="E146" s="165" t="s">
        <v>811</v>
      </c>
      <c r="F146" s="166">
        <v>68.47</v>
      </c>
      <c r="G146" s="166">
        <v>4.33</v>
      </c>
      <c r="H146" s="166">
        <v>1.8</v>
      </c>
      <c r="I146" s="166">
        <v>32.42</v>
      </c>
      <c r="J146" s="166">
        <v>107.02</v>
      </c>
      <c r="K146" s="166">
        <v>26.01</v>
      </c>
      <c r="L146" s="164">
        <v>1</v>
      </c>
      <c r="M146" s="164">
        <v>0</v>
      </c>
    </row>
    <row r="147" spans="1:13" x14ac:dyDescent="0.2">
      <c r="A147" s="164">
        <v>145</v>
      </c>
      <c r="B147" s="165" t="s">
        <v>809</v>
      </c>
      <c r="C147" s="164">
        <v>12</v>
      </c>
      <c r="D147" s="165" t="s">
        <v>955</v>
      </c>
      <c r="E147" s="165" t="s">
        <v>811</v>
      </c>
      <c r="F147" s="166">
        <v>67.12</v>
      </c>
      <c r="G147" s="166">
        <v>5.08</v>
      </c>
      <c r="H147" s="166">
        <v>1.8</v>
      </c>
      <c r="I147" s="166">
        <v>32.56</v>
      </c>
      <c r="J147" s="166">
        <v>106.56</v>
      </c>
      <c r="K147" s="166">
        <v>25.89</v>
      </c>
      <c r="L147" s="164">
        <v>1</v>
      </c>
      <c r="M147" s="164">
        <v>0</v>
      </c>
    </row>
    <row r="148" spans="1:13" x14ac:dyDescent="0.2">
      <c r="A148" s="164">
        <v>146</v>
      </c>
      <c r="B148" s="165" t="s">
        <v>809</v>
      </c>
      <c r="C148" s="164">
        <v>12</v>
      </c>
      <c r="D148" s="165" t="s">
        <v>956</v>
      </c>
      <c r="E148" s="165" t="s">
        <v>811</v>
      </c>
      <c r="F148" s="166">
        <v>68.37</v>
      </c>
      <c r="G148" s="166">
        <v>4.33</v>
      </c>
      <c r="H148" s="166">
        <v>1.8</v>
      </c>
      <c r="I148" s="166">
        <v>32.24</v>
      </c>
      <c r="J148" s="166">
        <v>106.74</v>
      </c>
      <c r="K148" s="166">
        <v>25.94</v>
      </c>
      <c r="L148" s="164">
        <v>1</v>
      </c>
      <c r="M148" s="164">
        <v>0</v>
      </c>
    </row>
    <row r="149" spans="1:13" x14ac:dyDescent="0.2">
      <c r="A149" s="164">
        <v>147</v>
      </c>
      <c r="B149" s="165" t="s">
        <v>809</v>
      </c>
      <c r="C149" s="164">
        <v>12</v>
      </c>
      <c r="D149" s="165" t="s">
        <v>957</v>
      </c>
      <c r="E149" s="165" t="s">
        <v>811</v>
      </c>
      <c r="F149" s="166">
        <v>67.239999999999995</v>
      </c>
      <c r="G149" s="166">
        <v>5.08</v>
      </c>
      <c r="H149" s="166">
        <v>1.8</v>
      </c>
      <c r="I149" s="166">
        <v>32.44</v>
      </c>
      <c r="J149" s="166">
        <v>106.56</v>
      </c>
      <c r="K149" s="166">
        <v>25.89</v>
      </c>
      <c r="L149" s="164">
        <v>1</v>
      </c>
      <c r="M149" s="164">
        <v>0</v>
      </c>
    </row>
    <row r="150" spans="1:13" x14ac:dyDescent="0.2">
      <c r="A150" s="164">
        <v>148</v>
      </c>
      <c r="B150" s="165" t="s">
        <v>809</v>
      </c>
      <c r="C150" s="164">
        <v>12</v>
      </c>
      <c r="D150" s="165" t="s">
        <v>958</v>
      </c>
      <c r="E150" s="165" t="s">
        <v>811</v>
      </c>
      <c r="F150" s="166">
        <v>68.53</v>
      </c>
      <c r="G150" s="166">
        <v>4.33</v>
      </c>
      <c r="H150" s="166">
        <v>1.8</v>
      </c>
      <c r="I150" s="166">
        <v>32.07</v>
      </c>
      <c r="J150" s="166">
        <v>106.74</v>
      </c>
      <c r="K150" s="166">
        <v>25.94</v>
      </c>
      <c r="L150" s="164">
        <v>1</v>
      </c>
      <c r="M150" s="164">
        <v>0</v>
      </c>
    </row>
    <row r="151" spans="1:13" x14ac:dyDescent="0.2">
      <c r="A151" s="164">
        <v>149</v>
      </c>
      <c r="B151" s="165" t="s">
        <v>809</v>
      </c>
      <c r="C151" s="164">
        <v>13</v>
      </c>
      <c r="D151" s="165" t="s">
        <v>959</v>
      </c>
      <c r="E151" s="165" t="s">
        <v>811</v>
      </c>
      <c r="F151" s="166">
        <v>68.3</v>
      </c>
      <c r="G151" s="166">
        <v>4.33</v>
      </c>
      <c r="H151" s="166">
        <v>1.8</v>
      </c>
      <c r="I151" s="166">
        <v>32.32</v>
      </c>
      <c r="J151" s="166">
        <v>106.74</v>
      </c>
      <c r="K151" s="166">
        <v>25.94</v>
      </c>
      <c r="L151" s="164">
        <v>1</v>
      </c>
      <c r="M151" s="164">
        <v>0</v>
      </c>
    </row>
    <row r="152" spans="1:13" x14ac:dyDescent="0.2">
      <c r="A152" s="164">
        <v>150</v>
      </c>
      <c r="B152" s="165" t="s">
        <v>809</v>
      </c>
      <c r="C152" s="164">
        <v>13</v>
      </c>
      <c r="D152" s="165" t="s">
        <v>960</v>
      </c>
      <c r="E152" s="165" t="s">
        <v>811</v>
      </c>
      <c r="F152" s="166">
        <v>68.47</v>
      </c>
      <c r="G152" s="166">
        <v>4.33</v>
      </c>
      <c r="H152" s="166">
        <v>1.8</v>
      </c>
      <c r="I152" s="166">
        <v>32.42</v>
      </c>
      <c r="J152" s="166">
        <v>107.02</v>
      </c>
      <c r="K152" s="166">
        <v>26.01</v>
      </c>
      <c r="L152" s="164">
        <v>1</v>
      </c>
      <c r="M152" s="164">
        <v>0</v>
      </c>
    </row>
    <row r="153" spans="1:13" x14ac:dyDescent="0.2">
      <c r="A153" s="164">
        <v>151</v>
      </c>
      <c r="B153" s="165" t="s">
        <v>809</v>
      </c>
      <c r="C153" s="164">
        <v>13</v>
      </c>
      <c r="D153" s="165" t="s">
        <v>961</v>
      </c>
      <c r="E153" s="165" t="s">
        <v>811</v>
      </c>
      <c r="F153" s="166">
        <v>67.12</v>
      </c>
      <c r="G153" s="166">
        <v>5.08</v>
      </c>
      <c r="H153" s="166">
        <v>1.8</v>
      </c>
      <c r="I153" s="166">
        <v>32.56</v>
      </c>
      <c r="J153" s="166">
        <v>106.56</v>
      </c>
      <c r="K153" s="166">
        <v>25.89</v>
      </c>
      <c r="L153" s="164">
        <v>1</v>
      </c>
      <c r="M153" s="164">
        <v>0</v>
      </c>
    </row>
    <row r="154" spans="1:13" x14ac:dyDescent="0.2">
      <c r="A154" s="164">
        <v>152</v>
      </c>
      <c r="B154" s="165" t="s">
        <v>809</v>
      </c>
      <c r="C154" s="164">
        <v>13</v>
      </c>
      <c r="D154" s="165" t="s">
        <v>962</v>
      </c>
      <c r="E154" s="165" t="s">
        <v>811</v>
      </c>
      <c r="F154" s="166">
        <v>68.37</v>
      </c>
      <c r="G154" s="166">
        <v>4.33</v>
      </c>
      <c r="H154" s="166">
        <v>1.8</v>
      </c>
      <c r="I154" s="166">
        <v>32.24</v>
      </c>
      <c r="J154" s="166">
        <v>106.74</v>
      </c>
      <c r="K154" s="166">
        <v>25.94</v>
      </c>
      <c r="L154" s="164">
        <v>1</v>
      </c>
      <c r="M154" s="164">
        <v>0</v>
      </c>
    </row>
    <row r="155" spans="1:13" x14ac:dyDescent="0.2">
      <c r="A155" s="164">
        <v>153</v>
      </c>
      <c r="B155" s="165" t="s">
        <v>809</v>
      </c>
      <c r="C155" s="164">
        <v>13</v>
      </c>
      <c r="D155" s="165" t="s">
        <v>963</v>
      </c>
      <c r="E155" s="165" t="s">
        <v>811</v>
      </c>
      <c r="F155" s="166">
        <v>67.239999999999995</v>
      </c>
      <c r="G155" s="166">
        <v>5.08</v>
      </c>
      <c r="H155" s="166">
        <v>1.8</v>
      </c>
      <c r="I155" s="166">
        <v>32.44</v>
      </c>
      <c r="J155" s="166">
        <v>106.56</v>
      </c>
      <c r="K155" s="166">
        <v>25.89</v>
      </c>
      <c r="L155" s="164">
        <v>1</v>
      </c>
      <c r="M155" s="164">
        <v>0</v>
      </c>
    </row>
    <row r="156" spans="1:13" x14ac:dyDescent="0.2">
      <c r="A156" s="164">
        <v>154</v>
      </c>
      <c r="B156" s="165" t="s">
        <v>809</v>
      </c>
      <c r="C156" s="164">
        <v>13</v>
      </c>
      <c r="D156" s="165" t="s">
        <v>964</v>
      </c>
      <c r="E156" s="165" t="s">
        <v>811</v>
      </c>
      <c r="F156" s="166">
        <v>68.53</v>
      </c>
      <c r="G156" s="166">
        <v>4.33</v>
      </c>
      <c r="H156" s="166">
        <v>1.8</v>
      </c>
      <c r="I156" s="166">
        <v>32.07</v>
      </c>
      <c r="J156" s="166">
        <v>106.74</v>
      </c>
      <c r="K156" s="166">
        <v>25.94</v>
      </c>
      <c r="L156" s="164">
        <v>1</v>
      </c>
      <c r="M156" s="164">
        <v>0</v>
      </c>
    </row>
    <row r="157" spans="1:13" x14ac:dyDescent="0.2">
      <c r="A157" s="164">
        <v>155</v>
      </c>
      <c r="B157" s="165" t="s">
        <v>809</v>
      </c>
      <c r="C157" s="164">
        <v>14</v>
      </c>
      <c r="D157" s="165" t="s">
        <v>965</v>
      </c>
      <c r="E157" s="165" t="s">
        <v>811</v>
      </c>
      <c r="F157" s="166">
        <v>68.3</v>
      </c>
      <c r="G157" s="166">
        <v>4.33</v>
      </c>
      <c r="H157" s="166">
        <v>1.8</v>
      </c>
      <c r="I157" s="166">
        <v>32.32</v>
      </c>
      <c r="J157" s="166">
        <v>106.74</v>
      </c>
      <c r="K157" s="166">
        <v>25.94</v>
      </c>
      <c r="L157" s="164">
        <v>1</v>
      </c>
      <c r="M157" s="164">
        <v>0</v>
      </c>
    </row>
    <row r="158" spans="1:13" x14ac:dyDescent="0.2">
      <c r="A158" s="164">
        <v>156</v>
      </c>
      <c r="B158" s="165" t="s">
        <v>809</v>
      </c>
      <c r="C158" s="164">
        <v>14</v>
      </c>
      <c r="D158" s="165" t="s">
        <v>966</v>
      </c>
      <c r="E158" s="165" t="s">
        <v>811</v>
      </c>
      <c r="F158" s="166">
        <v>68.47</v>
      </c>
      <c r="G158" s="166">
        <v>4.33</v>
      </c>
      <c r="H158" s="166">
        <v>1.8</v>
      </c>
      <c r="I158" s="166">
        <v>32.42</v>
      </c>
      <c r="J158" s="166">
        <v>107.02</v>
      </c>
      <c r="K158" s="166">
        <v>26.01</v>
      </c>
      <c r="L158" s="164">
        <v>1</v>
      </c>
      <c r="M158" s="164">
        <v>0</v>
      </c>
    </row>
    <row r="159" spans="1:13" x14ac:dyDescent="0.2">
      <c r="A159" s="164">
        <v>157</v>
      </c>
      <c r="B159" s="165" t="s">
        <v>809</v>
      </c>
      <c r="C159" s="164">
        <v>14</v>
      </c>
      <c r="D159" s="165" t="s">
        <v>967</v>
      </c>
      <c r="E159" s="165" t="s">
        <v>811</v>
      </c>
      <c r="F159" s="166">
        <v>67.12</v>
      </c>
      <c r="G159" s="166">
        <v>5.08</v>
      </c>
      <c r="H159" s="166">
        <v>1.8</v>
      </c>
      <c r="I159" s="166">
        <v>32.56</v>
      </c>
      <c r="J159" s="166">
        <v>106.56</v>
      </c>
      <c r="K159" s="166">
        <v>25.89</v>
      </c>
      <c r="L159" s="164">
        <v>1</v>
      </c>
      <c r="M159" s="164">
        <v>0</v>
      </c>
    </row>
    <row r="160" spans="1:13" x14ac:dyDescent="0.2">
      <c r="A160" s="164">
        <v>158</v>
      </c>
      <c r="B160" s="165" t="s">
        <v>809</v>
      </c>
      <c r="C160" s="164">
        <v>14</v>
      </c>
      <c r="D160" s="165" t="s">
        <v>968</v>
      </c>
      <c r="E160" s="165" t="s">
        <v>811</v>
      </c>
      <c r="F160" s="166">
        <v>68.37</v>
      </c>
      <c r="G160" s="166">
        <v>4.33</v>
      </c>
      <c r="H160" s="166">
        <v>1.8</v>
      </c>
      <c r="I160" s="166">
        <v>32.24</v>
      </c>
      <c r="J160" s="166">
        <v>106.74</v>
      </c>
      <c r="K160" s="166">
        <v>25.94</v>
      </c>
      <c r="L160" s="164">
        <v>1</v>
      </c>
      <c r="M160" s="164">
        <v>0</v>
      </c>
    </row>
    <row r="161" spans="1:13" x14ac:dyDescent="0.2">
      <c r="A161" s="164">
        <v>159</v>
      </c>
      <c r="B161" s="165" t="s">
        <v>809</v>
      </c>
      <c r="C161" s="164">
        <v>14</v>
      </c>
      <c r="D161" s="165" t="s">
        <v>969</v>
      </c>
      <c r="E161" s="165" t="s">
        <v>811</v>
      </c>
      <c r="F161" s="166">
        <v>67.239999999999995</v>
      </c>
      <c r="G161" s="166">
        <v>5.08</v>
      </c>
      <c r="H161" s="166">
        <v>1.8</v>
      </c>
      <c r="I161" s="166">
        <v>32.44</v>
      </c>
      <c r="J161" s="166">
        <v>106.56</v>
      </c>
      <c r="K161" s="166">
        <v>25.89</v>
      </c>
      <c r="L161" s="164">
        <v>1</v>
      </c>
      <c r="M161" s="164">
        <v>0</v>
      </c>
    </row>
    <row r="162" spans="1:13" x14ac:dyDescent="0.2">
      <c r="A162" s="164">
        <v>160</v>
      </c>
      <c r="B162" s="165" t="s">
        <v>809</v>
      </c>
      <c r="C162" s="164">
        <v>14</v>
      </c>
      <c r="D162" s="165" t="s">
        <v>970</v>
      </c>
      <c r="E162" s="165" t="s">
        <v>811</v>
      </c>
      <c r="F162" s="166">
        <v>68.53</v>
      </c>
      <c r="G162" s="166">
        <v>4.33</v>
      </c>
      <c r="H162" s="166">
        <v>1.8</v>
      </c>
      <c r="I162" s="166">
        <v>32.07</v>
      </c>
      <c r="J162" s="166">
        <v>106.74</v>
      </c>
      <c r="K162" s="166">
        <v>25.94</v>
      </c>
      <c r="L162" s="164">
        <v>1</v>
      </c>
      <c r="M162" s="164">
        <v>0</v>
      </c>
    </row>
    <row r="163" spans="1:13" x14ac:dyDescent="0.2">
      <c r="A163" s="164">
        <v>161</v>
      </c>
      <c r="B163" s="165" t="s">
        <v>809</v>
      </c>
      <c r="C163" s="164">
        <v>15</v>
      </c>
      <c r="D163" s="165" t="s">
        <v>971</v>
      </c>
      <c r="E163" s="165" t="s">
        <v>811</v>
      </c>
      <c r="F163" s="166">
        <v>68.3</v>
      </c>
      <c r="G163" s="166">
        <v>4.33</v>
      </c>
      <c r="H163" s="166">
        <v>1.8</v>
      </c>
      <c r="I163" s="166">
        <v>32.32</v>
      </c>
      <c r="J163" s="166">
        <v>106.74</v>
      </c>
      <c r="K163" s="166">
        <v>25.94</v>
      </c>
      <c r="L163" s="164">
        <v>1</v>
      </c>
      <c r="M163" s="164">
        <v>0</v>
      </c>
    </row>
    <row r="164" spans="1:13" x14ac:dyDescent="0.2">
      <c r="A164" s="164">
        <v>162</v>
      </c>
      <c r="B164" s="165" t="s">
        <v>809</v>
      </c>
      <c r="C164" s="164">
        <v>15</v>
      </c>
      <c r="D164" s="165" t="s">
        <v>972</v>
      </c>
      <c r="E164" s="165" t="s">
        <v>811</v>
      </c>
      <c r="F164" s="166">
        <v>68.47</v>
      </c>
      <c r="G164" s="166">
        <v>4.33</v>
      </c>
      <c r="H164" s="166">
        <v>1.8</v>
      </c>
      <c r="I164" s="166">
        <v>32.42</v>
      </c>
      <c r="J164" s="166">
        <v>107.02</v>
      </c>
      <c r="K164" s="166">
        <v>26.01</v>
      </c>
      <c r="L164" s="164">
        <v>1</v>
      </c>
      <c r="M164" s="164">
        <v>0</v>
      </c>
    </row>
    <row r="165" spans="1:13" x14ac:dyDescent="0.2">
      <c r="A165" s="164">
        <v>163</v>
      </c>
      <c r="B165" s="165" t="s">
        <v>809</v>
      </c>
      <c r="C165" s="164">
        <v>15</v>
      </c>
      <c r="D165" s="165" t="s">
        <v>973</v>
      </c>
      <c r="E165" s="165" t="s">
        <v>811</v>
      </c>
      <c r="F165" s="166">
        <v>67.12</v>
      </c>
      <c r="G165" s="166">
        <v>5.08</v>
      </c>
      <c r="H165" s="166">
        <v>1.8</v>
      </c>
      <c r="I165" s="166">
        <v>32.56</v>
      </c>
      <c r="J165" s="166">
        <v>106.56</v>
      </c>
      <c r="K165" s="166">
        <v>25.89</v>
      </c>
      <c r="L165" s="164">
        <v>1</v>
      </c>
      <c r="M165" s="164">
        <v>0</v>
      </c>
    </row>
    <row r="166" spans="1:13" x14ac:dyDescent="0.2">
      <c r="A166" s="164">
        <v>164</v>
      </c>
      <c r="B166" s="165" t="s">
        <v>809</v>
      </c>
      <c r="C166" s="164">
        <v>15</v>
      </c>
      <c r="D166" s="165" t="s">
        <v>974</v>
      </c>
      <c r="E166" s="165" t="s">
        <v>811</v>
      </c>
      <c r="F166" s="166">
        <v>68.37</v>
      </c>
      <c r="G166" s="166">
        <v>4.33</v>
      </c>
      <c r="H166" s="166">
        <v>1.8</v>
      </c>
      <c r="I166" s="166">
        <v>32.24</v>
      </c>
      <c r="J166" s="166">
        <v>106.74</v>
      </c>
      <c r="K166" s="166">
        <v>25.94</v>
      </c>
      <c r="L166" s="164">
        <v>1</v>
      </c>
      <c r="M166" s="164">
        <v>0</v>
      </c>
    </row>
    <row r="167" spans="1:13" x14ac:dyDescent="0.2">
      <c r="A167" s="164">
        <v>165</v>
      </c>
      <c r="B167" s="165" t="s">
        <v>809</v>
      </c>
      <c r="C167" s="164">
        <v>15</v>
      </c>
      <c r="D167" s="165" t="s">
        <v>975</v>
      </c>
      <c r="E167" s="165" t="s">
        <v>811</v>
      </c>
      <c r="F167" s="166">
        <v>67.239999999999995</v>
      </c>
      <c r="G167" s="166">
        <v>5.08</v>
      </c>
      <c r="H167" s="166">
        <v>1.8</v>
      </c>
      <c r="I167" s="166">
        <v>32.44</v>
      </c>
      <c r="J167" s="166">
        <v>106.56</v>
      </c>
      <c r="K167" s="166">
        <v>25.89</v>
      </c>
      <c r="L167" s="164">
        <v>1</v>
      </c>
      <c r="M167" s="164">
        <v>0</v>
      </c>
    </row>
    <row r="168" spans="1:13" x14ac:dyDescent="0.2">
      <c r="A168" s="164">
        <v>166</v>
      </c>
      <c r="B168" s="165" t="s">
        <v>809</v>
      </c>
      <c r="C168" s="164">
        <v>15</v>
      </c>
      <c r="D168" s="165" t="s">
        <v>976</v>
      </c>
      <c r="E168" s="165" t="s">
        <v>811</v>
      </c>
      <c r="F168" s="166">
        <v>68.53</v>
      </c>
      <c r="G168" s="166">
        <v>4.33</v>
      </c>
      <c r="H168" s="166">
        <v>1.8</v>
      </c>
      <c r="I168" s="166">
        <v>32.07</v>
      </c>
      <c r="J168" s="166">
        <v>106.74</v>
      </c>
      <c r="K168" s="166">
        <v>25.94</v>
      </c>
      <c r="L168" s="164">
        <v>1</v>
      </c>
      <c r="M168" s="164">
        <v>0</v>
      </c>
    </row>
    <row r="169" spans="1:13" x14ac:dyDescent="0.2">
      <c r="A169" s="164">
        <v>167</v>
      </c>
      <c r="B169" s="165" t="s">
        <v>809</v>
      </c>
      <c r="C169" s="164">
        <v>16</v>
      </c>
      <c r="D169" s="165" t="s">
        <v>977</v>
      </c>
      <c r="E169" s="165" t="s">
        <v>811</v>
      </c>
      <c r="F169" s="166">
        <v>68.3</v>
      </c>
      <c r="G169" s="166">
        <v>4.33</v>
      </c>
      <c r="H169" s="166">
        <v>1.8</v>
      </c>
      <c r="I169" s="166">
        <v>32.32</v>
      </c>
      <c r="J169" s="166">
        <v>106.74</v>
      </c>
      <c r="K169" s="166">
        <v>25.94</v>
      </c>
      <c r="L169" s="164">
        <v>1</v>
      </c>
      <c r="M169" s="164">
        <v>0</v>
      </c>
    </row>
    <row r="170" spans="1:13" x14ac:dyDescent="0.2">
      <c r="A170" s="164">
        <v>168</v>
      </c>
      <c r="B170" s="165" t="s">
        <v>809</v>
      </c>
      <c r="C170" s="164">
        <v>16</v>
      </c>
      <c r="D170" s="165" t="s">
        <v>978</v>
      </c>
      <c r="E170" s="165" t="s">
        <v>811</v>
      </c>
      <c r="F170" s="166">
        <v>68.47</v>
      </c>
      <c r="G170" s="166">
        <v>4.33</v>
      </c>
      <c r="H170" s="166">
        <v>1.8</v>
      </c>
      <c r="I170" s="166">
        <v>32.42</v>
      </c>
      <c r="J170" s="166">
        <v>107.02</v>
      </c>
      <c r="K170" s="166">
        <v>26.01</v>
      </c>
      <c r="L170" s="164">
        <v>1</v>
      </c>
      <c r="M170" s="164">
        <v>0</v>
      </c>
    </row>
    <row r="171" spans="1:13" x14ac:dyDescent="0.2">
      <c r="A171" s="164">
        <v>169</v>
      </c>
      <c r="B171" s="165" t="s">
        <v>809</v>
      </c>
      <c r="C171" s="164">
        <v>16</v>
      </c>
      <c r="D171" s="165" t="s">
        <v>979</v>
      </c>
      <c r="E171" s="165" t="s">
        <v>811</v>
      </c>
      <c r="F171" s="166">
        <v>67.12</v>
      </c>
      <c r="G171" s="166">
        <v>5.08</v>
      </c>
      <c r="H171" s="166">
        <v>1.8</v>
      </c>
      <c r="I171" s="166">
        <v>32.56</v>
      </c>
      <c r="J171" s="166">
        <v>106.56</v>
      </c>
      <c r="K171" s="166">
        <v>25.89</v>
      </c>
      <c r="L171" s="164">
        <v>1</v>
      </c>
      <c r="M171" s="164">
        <v>0</v>
      </c>
    </row>
    <row r="172" spans="1:13" x14ac:dyDescent="0.2">
      <c r="A172" s="164">
        <v>170</v>
      </c>
      <c r="B172" s="165" t="s">
        <v>809</v>
      </c>
      <c r="C172" s="164">
        <v>16</v>
      </c>
      <c r="D172" s="165" t="s">
        <v>980</v>
      </c>
      <c r="E172" s="165" t="s">
        <v>811</v>
      </c>
      <c r="F172" s="166">
        <v>68.37</v>
      </c>
      <c r="G172" s="166">
        <v>4.33</v>
      </c>
      <c r="H172" s="166">
        <v>1.8</v>
      </c>
      <c r="I172" s="166">
        <v>32.24</v>
      </c>
      <c r="J172" s="166">
        <v>106.74</v>
      </c>
      <c r="K172" s="166">
        <v>25.94</v>
      </c>
      <c r="L172" s="164">
        <v>1</v>
      </c>
      <c r="M172" s="164">
        <v>0</v>
      </c>
    </row>
    <row r="173" spans="1:13" x14ac:dyDescent="0.2">
      <c r="A173" s="164">
        <v>171</v>
      </c>
      <c r="B173" s="165" t="s">
        <v>809</v>
      </c>
      <c r="C173" s="164">
        <v>16</v>
      </c>
      <c r="D173" s="165" t="s">
        <v>981</v>
      </c>
      <c r="E173" s="165" t="s">
        <v>811</v>
      </c>
      <c r="F173" s="166">
        <v>67.239999999999995</v>
      </c>
      <c r="G173" s="166">
        <v>5.08</v>
      </c>
      <c r="H173" s="166">
        <v>1.8</v>
      </c>
      <c r="I173" s="166">
        <v>32.44</v>
      </c>
      <c r="J173" s="166">
        <v>106.56</v>
      </c>
      <c r="K173" s="166">
        <v>25.89</v>
      </c>
      <c r="L173" s="164">
        <v>1</v>
      </c>
      <c r="M173" s="164">
        <v>0</v>
      </c>
    </row>
    <row r="174" spans="1:13" x14ac:dyDescent="0.2">
      <c r="A174" s="164">
        <v>172</v>
      </c>
      <c r="B174" s="165" t="s">
        <v>809</v>
      </c>
      <c r="C174" s="164">
        <v>16</v>
      </c>
      <c r="D174" s="165" t="s">
        <v>982</v>
      </c>
      <c r="E174" s="165" t="s">
        <v>811</v>
      </c>
      <c r="F174" s="166">
        <v>68.53</v>
      </c>
      <c r="G174" s="166">
        <v>4.33</v>
      </c>
      <c r="H174" s="166">
        <v>1.8</v>
      </c>
      <c r="I174" s="166">
        <v>32.07</v>
      </c>
      <c r="J174" s="166">
        <v>106.74</v>
      </c>
      <c r="K174" s="166">
        <v>25.94</v>
      </c>
      <c r="L174" s="164">
        <v>1</v>
      </c>
      <c r="M174" s="164">
        <v>0</v>
      </c>
    </row>
    <row r="175" spans="1:13" x14ac:dyDescent="0.2">
      <c r="A175" s="164">
        <v>173</v>
      </c>
      <c r="B175" s="165" t="s">
        <v>809</v>
      </c>
      <c r="C175" s="164">
        <v>17</v>
      </c>
      <c r="D175" s="165" t="s">
        <v>983</v>
      </c>
      <c r="E175" s="165" t="s">
        <v>811</v>
      </c>
      <c r="F175" s="166">
        <v>68.3</v>
      </c>
      <c r="G175" s="166">
        <v>4.33</v>
      </c>
      <c r="H175" s="166">
        <v>1.8</v>
      </c>
      <c r="I175" s="166">
        <v>32.32</v>
      </c>
      <c r="J175" s="166">
        <v>106.74</v>
      </c>
      <c r="K175" s="166">
        <v>25.94</v>
      </c>
      <c r="L175" s="164">
        <v>1</v>
      </c>
      <c r="M175" s="164">
        <v>0</v>
      </c>
    </row>
    <row r="176" spans="1:13" x14ac:dyDescent="0.2">
      <c r="A176" s="164">
        <v>174</v>
      </c>
      <c r="B176" s="165" t="s">
        <v>809</v>
      </c>
      <c r="C176" s="164">
        <v>17</v>
      </c>
      <c r="D176" s="165" t="s">
        <v>984</v>
      </c>
      <c r="E176" s="165" t="s">
        <v>811</v>
      </c>
      <c r="F176" s="166">
        <v>68.47</v>
      </c>
      <c r="G176" s="166">
        <v>4.33</v>
      </c>
      <c r="H176" s="166">
        <v>1.8</v>
      </c>
      <c r="I176" s="166">
        <v>32.42</v>
      </c>
      <c r="J176" s="166">
        <v>107.02</v>
      </c>
      <c r="K176" s="166">
        <v>26.01</v>
      </c>
      <c r="L176" s="164">
        <v>1</v>
      </c>
      <c r="M176" s="164">
        <v>0</v>
      </c>
    </row>
    <row r="177" spans="1:13" x14ac:dyDescent="0.2">
      <c r="A177" s="164">
        <v>175</v>
      </c>
      <c r="B177" s="165" t="s">
        <v>809</v>
      </c>
      <c r="C177" s="164">
        <v>17</v>
      </c>
      <c r="D177" s="165" t="s">
        <v>985</v>
      </c>
      <c r="E177" s="165" t="s">
        <v>811</v>
      </c>
      <c r="F177" s="166">
        <v>67.12</v>
      </c>
      <c r="G177" s="166">
        <v>5.08</v>
      </c>
      <c r="H177" s="166">
        <v>1.8</v>
      </c>
      <c r="I177" s="166">
        <v>32.56</v>
      </c>
      <c r="J177" s="166">
        <v>106.56</v>
      </c>
      <c r="K177" s="166">
        <v>25.89</v>
      </c>
      <c r="L177" s="164">
        <v>1</v>
      </c>
      <c r="M177" s="164">
        <v>0</v>
      </c>
    </row>
    <row r="178" spans="1:13" x14ac:dyDescent="0.2">
      <c r="A178" s="164">
        <v>176</v>
      </c>
      <c r="B178" s="165" t="s">
        <v>809</v>
      </c>
      <c r="C178" s="164">
        <v>17</v>
      </c>
      <c r="D178" s="165" t="s">
        <v>986</v>
      </c>
      <c r="E178" s="165" t="s">
        <v>811</v>
      </c>
      <c r="F178" s="166">
        <v>68.37</v>
      </c>
      <c r="G178" s="166">
        <v>4.33</v>
      </c>
      <c r="H178" s="166">
        <v>1.8</v>
      </c>
      <c r="I178" s="166">
        <v>32.24</v>
      </c>
      <c r="J178" s="166">
        <v>106.74</v>
      </c>
      <c r="K178" s="166">
        <v>25.94</v>
      </c>
      <c r="L178" s="164">
        <v>1</v>
      </c>
      <c r="M178" s="164">
        <v>0</v>
      </c>
    </row>
    <row r="179" spans="1:13" x14ac:dyDescent="0.2">
      <c r="A179" s="164">
        <v>177</v>
      </c>
      <c r="B179" s="165" t="s">
        <v>809</v>
      </c>
      <c r="C179" s="164">
        <v>17</v>
      </c>
      <c r="D179" s="165" t="s">
        <v>987</v>
      </c>
      <c r="E179" s="165" t="s">
        <v>811</v>
      </c>
      <c r="F179" s="166">
        <v>67.239999999999995</v>
      </c>
      <c r="G179" s="166">
        <v>5.08</v>
      </c>
      <c r="H179" s="166">
        <v>1.8</v>
      </c>
      <c r="I179" s="166">
        <v>32.44</v>
      </c>
      <c r="J179" s="166">
        <v>106.56</v>
      </c>
      <c r="K179" s="166">
        <v>25.89</v>
      </c>
      <c r="L179" s="164">
        <v>1</v>
      </c>
      <c r="M179" s="164">
        <v>0</v>
      </c>
    </row>
    <row r="180" spans="1:13" x14ac:dyDescent="0.2">
      <c r="A180" s="164">
        <v>178</v>
      </c>
      <c r="B180" s="165" t="s">
        <v>809</v>
      </c>
      <c r="C180" s="164">
        <v>17</v>
      </c>
      <c r="D180" s="165" t="s">
        <v>988</v>
      </c>
      <c r="E180" s="165" t="s">
        <v>811</v>
      </c>
      <c r="F180" s="166">
        <v>68.53</v>
      </c>
      <c r="G180" s="166">
        <v>4.33</v>
      </c>
      <c r="H180" s="166">
        <v>1.8</v>
      </c>
      <c r="I180" s="166">
        <v>32.07</v>
      </c>
      <c r="J180" s="166">
        <v>106.74</v>
      </c>
      <c r="K180" s="166">
        <v>25.94</v>
      </c>
      <c r="L180" s="164">
        <v>1</v>
      </c>
      <c r="M180" s="164">
        <v>0</v>
      </c>
    </row>
    <row r="181" spans="1:13" x14ac:dyDescent="0.2">
      <c r="A181" s="164">
        <v>179</v>
      </c>
      <c r="B181" s="165" t="s">
        <v>809</v>
      </c>
      <c r="C181" s="164">
        <v>18</v>
      </c>
      <c r="D181" s="165" t="s">
        <v>989</v>
      </c>
      <c r="E181" s="165" t="s">
        <v>811</v>
      </c>
      <c r="F181" s="166">
        <v>68.3</v>
      </c>
      <c r="G181" s="166">
        <v>4.33</v>
      </c>
      <c r="H181" s="166">
        <v>1.8</v>
      </c>
      <c r="I181" s="166">
        <v>32.32</v>
      </c>
      <c r="J181" s="166">
        <v>106.74</v>
      </c>
      <c r="K181" s="166">
        <v>25.94</v>
      </c>
      <c r="L181" s="164">
        <v>1</v>
      </c>
      <c r="M181" s="164">
        <v>0</v>
      </c>
    </row>
    <row r="182" spans="1:13" x14ac:dyDescent="0.2">
      <c r="A182" s="164">
        <v>180</v>
      </c>
      <c r="B182" s="165" t="s">
        <v>809</v>
      </c>
      <c r="C182" s="164">
        <v>18</v>
      </c>
      <c r="D182" s="165" t="s">
        <v>990</v>
      </c>
      <c r="E182" s="165" t="s">
        <v>811</v>
      </c>
      <c r="F182" s="166">
        <v>68.47</v>
      </c>
      <c r="G182" s="166">
        <v>4.33</v>
      </c>
      <c r="H182" s="166">
        <v>1.8</v>
      </c>
      <c r="I182" s="166">
        <v>32.42</v>
      </c>
      <c r="J182" s="166">
        <v>107.02</v>
      </c>
      <c r="K182" s="166">
        <v>26.01</v>
      </c>
      <c r="L182" s="164">
        <v>1</v>
      </c>
      <c r="M182" s="164">
        <v>0</v>
      </c>
    </row>
    <row r="183" spans="1:13" x14ac:dyDescent="0.2">
      <c r="A183" s="164">
        <v>181</v>
      </c>
      <c r="B183" s="165" t="s">
        <v>809</v>
      </c>
      <c r="C183" s="164">
        <v>18</v>
      </c>
      <c r="D183" s="165" t="s">
        <v>991</v>
      </c>
      <c r="E183" s="165" t="s">
        <v>811</v>
      </c>
      <c r="F183" s="166">
        <v>67.12</v>
      </c>
      <c r="G183" s="166">
        <v>5.08</v>
      </c>
      <c r="H183" s="166">
        <v>1.8</v>
      </c>
      <c r="I183" s="166">
        <v>32.56</v>
      </c>
      <c r="J183" s="166">
        <v>106.56</v>
      </c>
      <c r="K183" s="166">
        <v>25.89</v>
      </c>
      <c r="L183" s="164">
        <v>1</v>
      </c>
      <c r="M183" s="164">
        <v>0</v>
      </c>
    </row>
    <row r="184" spans="1:13" x14ac:dyDescent="0.2">
      <c r="A184" s="164">
        <v>182</v>
      </c>
      <c r="B184" s="165" t="s">
        <v>809</v>
      </c>
      <c r="C184" s="164">
        <v>18</v>
      </c>
      <c r="D184" s="165" t="s">
        <v>992</v>
      </c>
      <c r="E184" s="165" t="s">
        <v>811</v>
      </c>
      <c r="F184" s="166">
        <v>68.37</v>
      </c>
      <c r="G184" s="166">
        <v>4.33</v>
      </c>
      <c r="H184" s="166">
        <v>1.8</v>
      </c>
      <c r="I184" s="166">
        <v>32.24</v>
      </c>
      <c r="J184" s="166">
        <v>106.74</v>
      </c>
      <c r="K184" s="166">
        <v>25.94</v>
      </c>
      <c r="L184" s="164">
        <v>1</v>
      </c>
      <c r="M184" s="164">
        <v>0</v>
      </c>
    </row>
    <row r="185" spans="1:13" x14ac:dyDescent="0.2">
      <c r="A185" s="164">
        <v>183</v>
      </c>
      <c r="B185" s="165" t="s">
        <v>809</v>
      </c>
      <c r="C185" s="164">
        <v>18</v>
      </c>
      <c r="D185" s="165" t="s">
        <v>993</v>
      </c>
      <c r="E185" s="165" t="s">
        <v>811</v>
      </c>
      <c r="F185" s="166">
        <v>67.239999999999995</v>
      </c>
      <c r="G185" s="166">
        <v>5.08</v>
      </c>
      <c r="H185" s="166">
        <v>1.8</v>
      </c>
      <c r="I185" s="166">
        <v>32.44</v>
      </c>
      <c r="J185" s="166">
        <v>106.56</v>
      </c>
      <c r="K185" s="166">
        <v>25.89</v>
      </c>
      <c r="L185" s="164">
        <v>1</v>
      </c>
      <c r="M185" s="164">
        <v>0</v>
      </c>
    </row>
    <row r="186" spans="1:13" x14ac:dyDescent="0.2">
      <c r="A186" s="164">
        <v>184</v>
      </c>
      <c r="B186" s="165" t="s">
        <v>809</v>
      </c>
      <c r="C186" s="164">
        <v>18</v>
      </c>
      <c r="D186" s="165" t="s">
        <v>994</v>
      </c>
      <c r="E186" s="165" t="s">
        <v>811</v>
      </c>
      <c r="F186" s="166">
        <v>68.53</v>
      </c>
      <c r="G186" s="166">
        <v>4.33</v>
      </c>
      <c r="H186" s="166">
        <v>1.8</v>
      </c>
      <c r="I186" s="166">
        <v>32.07</v>
      </c>
      <c r="J186" s="166">
        <v>106.74</v>
      </c>
      <c r="K186" s="166">
        <v>25.94</v>
      </c>
      <c r="L186" s="164">
        <v>1</v>
      </c>
      <c r="M186" s="164">
        <v>0</v>
      </c>
    </row>
    <row r="187" spans="1:13" x14ac:dyDescent="0.2">
      <c r="A187" s="164">
        <v>185</v>
      </c>
      <c r="B187" s="165" t="s">
        <v>809</v>
      </c>
      <c r="C187" s="164">
        <v>19</v>
      </c>
      <c r="D187" s="165" t="s">
        <v>995</v>
      </c>
      <c r="E187" s="165" t="s">
        <v>811</v>
      </c>
      <c r="F187" s="166">
        <v>68.3</v>
      </c>
      <c r="G187" s="166">
        <v>4.33</v>
      </c>
      <c r="H187" s="166">
        <v>1.8</v>
      </c>
      <c r="I187" s="166">
        <v>32.32</v>
      </c>
      <c r="J187" s="166">
        <v>106.74</v>
      </c>
      <c r="K187" s="166">
        <v>25.94</v>
      </c>
      <c r="L187" s="164">
        <v>1</v>
      </c>
      <c r="M187" s="164">
        <v>0</v>
      </c>
    </row>
    <row r="188" spans="1:13" x14ac:dyDescent="0.2">
      <c r="A188" s="164">
        <v>186</v>
      </c>
      <c r="B188" s="165" t="s">
        <v>809</v>
      </c>
      <c r="C188" s="164">
        <v>19</v>
      </c>
      <c r="D188" s="165" t="s">
        <v>996</v>
      </c>
      <c r="E188" s="165" t="s">
        <v>811</v>
      </c>
      <c r="F188" s="166">
        <v>68.47</v>
      </c>
      <c r="G188" s="166">
        <v>4.33</v>
      </c>
      <c r="H188" s="166">
        <v>1.8</v>
      </c>
      <c r="I188" s="166">
        <v>32.42</v>
      </c>
      <c r="J188" s="166">
        <v>107.02</v>
      </c>
      <c r="K188" s="166">
        <v>26.01</v>
      </c>
      <c r="L188" s="164">
        <v>1</v>
      </c>
      <c r="M188" s="164">
        <v>0</v>
      </c>
    </row>
    <row r="189" spans="1:13" x14ac:dyDescent="0.2">
      <c r="A189" s="164">
        <v>187</v>
      </c>
      <c r="B189" s="165" t="s">
        <v>809</v>
      </c>
      <c r="C189" s="164">
        <v>19</v>
      </c>
      <c r="D189" s="165" t="s">
        <v>997</v>
      </c>
      <c r="E189" s="165" t="s">
        <v>811</v>
      </c>
      <c r="F189" s="166">
        <v>67.12</v>
      </c>
      <c r="G189" s="166">
        <v>5.08</v>
      </c>
      <c r="H189" s="166">
        <v>1.8</v>
      </c>
      <c r="I189" s="166">
        <v>32.56</v>
      </c>
      <c r="J189" s="166">
        <v>106.56</v>
      </c>
      <c r="K189" s="166">
        <v>25.89</v>
      </c>
      <c r="L189" s="164">
        <v>1</v>
      </c>
      <c r="M189" s="164">
        <v>0</v>
      </c>
    </row>
    <row r="190" spans="1:13" x14ac:dyDescent="0.2">
      <c r="A190" s="164">
        <v>188</v>
      </c>
      <c r="B190" s="165" t="s">
        <v>809</v>
      </c>
      <c r="C190" s="164">
        <v>19</v>
      </c>
      <c r="D190" s="165" t="s">
        <v>998</v>
      </c>
      <c r="E190" s="165" t="s">
        <v>811</v>
      </c>
      <c r="F190" s="166">
        <v>68.37</v>
      </c>
      <c r="G190" s="166">
        <v>4.33</v>
      </c>
      <c r="H190" s="166">
        <v>1.8</v>
      </c>
      <c r="I190" s="166">
        <v>32.24</v>
      </c>
      <c r="J190" s="166">
        <v>106.74</v>
      </c>
      <c r="K190" s="166">
        <v>25.94</v>
      </c>
      <c r="L190" s="164">
        <v>1</v>
      </c>
      <c r="M190" s="164">
        <v>0</v>
      </c>
    </row>
    <row r="191" spans="1:13" x14ac:dyDescent="0.2">
      <c r="A191" s="164">
        <v>189</v>
      </c>
      <c r="B191" s="165" t="s">
        <v>809</v>
      </c>
      <c r="C191" s="164">
        <v>19</v>
      </c>
      <c r="D191" s="165" t="s">
        <v>999</v>
      </c>
      <c r="E191" s="165" t="s">
        <v>811</v>
      </c>
      <c r="F191" s="166">
        <v>67.239999999999995</v>
      </c>
      <c r="G191" s="166">
        <v>5.08</v>
      </c>
      <c r="H191" s="166">
        <v>1.8</v>
      </c>
      <c r="I191" s="166">
        <v>32.44</v>
      </c>
      <c r="J191" s="166">
        <v>106.56</v>
      </c>
      <c r="K191" s="166">
        <v>25.89</v>
      </c>
      <c r="L191" s="164">
        <v>1</v>
      </c>
      <c r="M191" s="164">
        <v>0</v>
      </c>
    </row>
    <row r="192" spans="1:13" x14ac:dyDescent="0.2">
      <c r="A192" s="164">
        <v>190</v>
      </c>
      <c r="B192" s="165" t="s">
        <v>809</v>
      </c>
      <c r="C192" s="164">
        <v>19</v>
      </c>
      <c r="D192" s="165" t="s">
        <v>1000</v>
      </c>
      <c r="E192" s="165" t="s">
        <v>811</v>
      </c>
      <c r="F192" s="166">
        <v>68.53</v>
      </c>
      <c r="G192" s="166">
        <v>4.33</v>
      </c>
      <c r="H192" s="166">
        <v>1.8</v>
      </c>
      <c r="I192" s="166">
        <v>32.07</v>
      </c>
      <c r="J192" s="166">
        <v>106.74</v>
      </c>
      <c r="K192" s="166">
        <v>25.94</v>
      </c>
      <c r="L192" s="164">
        <v>1</v>
      </c>
      <c r="M192" s="164">
        <v>0</v>
      </c>
    </row>
    <row r="193" spans="1:13" x14ac:dyDescent="0.2">
      <c r="A193" s="164">
        <v>191</v>
      </c>
      <c r="B193" s="165" t="s">
        <v>1001</v>
      </c>
      <c r="C193" s="164">
        <v>1</v>
      </c>
      <c r="D193" s="165" t="s">
        <v>1002</v>
      </c>
      <c r="E193" s="165" t="s">
        <v>811</v>
      </c>
      <c r="F193" s="166">
        <v>72.37</v>
      </c>
      <c r="G193" s="166">
        <v>6.12</v>
      </c>
      <c r="H193" s="166">
        <v>3.15</v>
      </c>
      <c r="I193" s="166">
        <v>35.69</v>
      </c>
      <c r="J193" s="166">
        <v>117.34</v>
      </c>
      <c r="K193" s="166">
        <v>28.51</v>
      </c>
      <c r="L193" s="164">
        <v>1</v>
      </c>
      <c r="M193" s="164">
        <v>0</v>
      </c>
    </row>
    <row r="194" spans="1:13" x14ac:dyDescent="0.2">
      <c r="A194" s="164">
        <v>192</v>
      </c>
      <c r="B194" s="165" t="s">
        <v>1001</v>
      </c>
      <c r="C194" s="164">
        <v>1</v>
      </c>
      <c r="D194" s="165" t="s">
        <v>1003</v>
      </c>
      <c r="E194" s="165" t="s">
        <v>811</v>
      </c>
      <c r="F194" s="166">
        <v>78.94</v>
      </c>
      <c r="G194" s="166">
        <v>6.18</v>
      </c>
      <c r="H194" s="166">
        <v>3.15</v>
      </c>
      <c r="I194" s="166">
        <v>38.17</v>
      </c>
      <c r="J194" s="166">
        <v>126.44</v>
      </c>
      <c r="K194" s="166">
        <v>30.72</v>
      </c>
      <c r="L194" s="164">
        <v>1</v>
      </c>
      <c r="M194" s="164">
        <v>0</v>
      </c>
    </row>
    <row r="195" spans="1:13" x14ac:dyDescent="0.2">
      <c r="A195" s="164">
        <v>193</v>
      </c>
      <c r="B195" s="165" t="s">
        <v>1001</v>
      </c>
      <c r="C195" s="164">
        <v>1</v>
      </c>
      <c r="D195" s="165" t="s">
        <v>1004</v>
      </c>
      <c r="E195" s="165" t="s">
        <v>811</v>
      </c>
      <c r="F195" s="166">
        <v>73.52</v>
      </c>
      <c r="G195" s="166">
        <v>5.51</v>
      </c>
      <c r="H195" s="166">
        <v>2.9</v>
      </c>
      <c r="I195" s="166">
        <v>35.770000000000003</v>
      </c>
      <c r="J195" s="166">
        <v>117.71</v>
      </c>
      <c r="K195" s="166">
        <v>28.6</v>
      </c>
      <c r="L195" s="164">
        <v>1</v>
      </c>
      <c r="M195" s="164">
        <v>0</v>
      </c>
    </row>
    <row r="196" spans="1:13" x14ac:dyDescent="0.2">
      <c r="A196" s="164">
        <v>194</v>
      </c>
      <c r="B196" s="165" t="s">
        <v>1001</v>
      </c>
      <c r="C196" s="164">
        <v>1</v>
      </c>
      <c r="D196" s="165" t="s">
        <v>1005</v>
      </c>
      <c r="E196" s="165" t="s">
        <v>811</v>
      </c>
      <c r="F196" s="166">
        <v>79.02</v>
      </c>
      <c r="G196" s="166">
        <v>6.18</v>
      </c>
      <c r="H196" s="166">
        <v>3.15</v>
      </c>
      <c r="I196" s="166">
        <v>38.1</v>
      </c>
      <c r="J196" s="166">
        <v>126.44</v>
      </c>
      <c r="K196" s="166">
        <v>30.72</v>
      </c>
      <c r="L196" s="164">
        <v>1</v>
      </c>
      <c r="M196" s="164">
        <v>0</v>
      </c>
    </row>
    <row r="197" spans="1:13" x14ac:dyDescent="0.2">
      <c r="A197" s="164">
        <v>195</v>
      </c>
      <c r="B197" s="165" t="s">
        <v>1001</v>
      </c>
      <c r="C197" s="164">
        <v>1</v>
      </c>
      <c r="D197" s="165" t="s">
        <v>1006</v>
      </c>
      <c r="E197" s="165" t="s">
        <v>811</v>
      </c>
      <c r="F197" s="166">
        <v>73.45</v>
      </c>
      <c r="G197" s="166">
        <v>5.42</v>
      </c>
      <c r="H197" s="166">
        <v>2.9</v>
      </c>
      <c r="I197" s="166">
        <v>36.03</v>
      </c>
      <c r="J197" s="166">
        <v>117.8</v>
      </c>
      <c r="K197" s="166">
        <v>28.63</v>
      </c>
      <c r="L197" s="164">
        <v>1</v>
      </c>
      <c r="M197" s="164">
        <v>0</v>
      </c>
    </row>
    <row r="198" spans="1:13" x14ac:dyDescent="0.2">
      <c r="A198" s="164">
        <v>196</v>
      </c>
      <c r="B198" s="165" t="s">
        <v>1001</v>
      </c>
      <c r="C198" s="164">
        <v>1</v>
      </c>
      <c r="D198" s="165" t="s">
        <v>1007</v>
      </c>
      <c r="E198" s="165" t="s">
        <v>811</v>
      </c>
      <c r="F198" s="166">
        <v>72.040000000000006</v>
      </c>
      <c r="G198" s="166">
        <v>5.56</v>
      </c>
      <c r="H198" s="166">
        <v>3.15</v>
      </c>
      <c r="I198" s="166">
        <v>36.4</v>
      </c>
      <c r="J198" s="166">
        <v>117.15</v>
      </c>
      <c r="K198" s="166">
        <v>28.47</v>
      </c>
      <c r="L198" s="164">
        <v>1</v>
      </c>
      <c r="M198" s="164">
        <v>0</v>
      </c>
    </row>
    <row r="199" spans="1:13" x14ac:dyDescent="0.2">
      <c r="A199" s="164">
        <v>197</v>
      </c>
      <c r="B199" s="165" t="s">
        <v>1001</v>
      </c>
      <c r="C199" s="164">
        <v>2</v>
      </c>
      <c r="D199" s="165" t="s">
        <v>1008</v>
      </c>
      <c r="E199" s="165" t="s">
        <v>811</v>
      </c>
      <c r="F199" s="166">
        <v>72.37</v>
      </c>
      <c r="G199" s="166">
        <v>6.12</v>
      </c>
      <c r="H199" s="166">
        <v>3.15</v>
      </c>
      <c r="I199" s="166">
        <v>35.69</v>
      </c>
      <c r="J199" s="166">
        <v>117.34</v>
      </c>
      <c r="K199" s="166">
        <v>28.51</v>
      </c>
      <c r="L199" s="164">
        <v>1</v>
      </c>
      <c r="M199" s="164">
        <v>0</v>
      </c>
    </row>
    <row r="200" spans="1:13" x14ac:dyDescent="0.2">
      <c r="A200" s="164">
        <v>198</v>
      </c>
      <c r="B200" s="165" t="s">
        <v>1001</v>
      </c>
      <c r="C200" s="164">
        <v>2</v>
      </c>
      <c r="D200" s="165" t="s">
        <v>1009</v>
      </c>
      <c r="E200" s="165" t="s">
        <v>811</v>
      </c>
      <c r="F200" s="166">
        <v>78.94</v>
      </c>
      <c r="G200" s="166">
        <v>6.18</v>
      </c>
      <c r="H200" s="166">
        <v>3.15</v>
      </c>
      <c r="I200" s="166">
        <v>38.17</v>
      </c>
      <c r="J200" s="166">
        <v>126.44</v>
      </c>
      <c r="K200" s="166">
        <v>30.72</v>
      </c>
      <c r="L200" s="164">
        <v>1</v>
      </c>
      <c r="M200" s="164">
        <v>0</v>
      </c>
    </row>
    <row r="201" spans="1:13" x14ac:dyDescent="0.2">
      <c r="A201" s="164">
        <v>199</v>
      </c>
      <c r="B201" s="165" t="s">
        <v>1001</v>
      </c>
      <c r="C201" s="164">
        <v>2</v>
      </c>
      <c r="D201" s="165" t="s">
        <v>1010</v>
      </c>
      <c r="E201" s="165" t="s">
        <v>811</v>
      </c>
      <c r="F201" s="166">
        <v>73.52</v>
      </c>
      <c r="G201" s="166">
        <v>5.51</v>
      </c>
      <c r="H201" s="166">
        <v>2.9</v>
      </c>
      <c r="I201" s="166">
        <v>35.770000000000003</v>
      </c>
      <c r="J201" s="166">
        <v>117.71</v>
      </c>
      <c r="K201" s="166">
        <v>28.6</v>
      </c>
      <c r="L201" s="164">
        <v>1</v>
      </c>
      <c r="M201" s="164">
        <v>0</v>
      </c>
    </row>
    <row r="202" spans="1:13" x14ac:dyDescent="0.2">
      <c r="A202" s="164">
        <v>200</v>
      </c>
      <c r="B202" s="165" t="s">
        <v>1001</v>
      </c>
      <c r="C202" s="164">
        <v>2</v>
      </c>
      <c r="D202" s="165" t="s">
        <v>1011</v>
      </c>
      <c r="E202" s="165" t="s">
        <v>811</v>
      </c>
      <c r="F202" s="166">
        <v>79.02</v>
      </c>
      <c r="G202" s="166">
        <v>6.18</v>
      </c>
      <c r="H202" s="166">
        <v>3.15</v>
      </c>
      <c r="I202" s="166">
        <v>38.1</v>
      </c>
      <c r="J202" s="166">
        <v>126.44</v>
      </c>
      <c r="K202" s="166">
        <v>30.72</v>
      </c>
      <c r="L202" s="164">
        <v>1</v>
      </c>
      <c r="M202" s="164">
        <v>0</v>
      </c>
    </row>
    <row r="203" spans="1:13" x14ac:dyDescent="0.2">
      <c r="A203" s="164">
        <v>201</v>
      </c>
      <c r="B203" s="165" t="s">
        <v>1001</v>
      </c>
      <c r="C203" s="164">
        <v>2</v>
      </c>
      <c r="D203" s="165" t="s">
        <v>1012</v>
      </c>
      <c r="E203" s="165" t="s">
        <v>811</v>
      </c>
      <c r="F203" s="166">
        <v>73.45</v>
      </c>
      <c r="G203" s="166">
        <v>5.42</v>
      </c>
      <c r="H203" s="166">
        <v>2.9</v>
      </c>
      <c r="I203" s="166">
        <v>36.03</v>
      </c>
      <c r="J203" s="166">
        <v>117.8</v>
      </c>
      <c r="K203" s="166">
        <v>28.63</v>
      </c>
      <c r="L203" s="164">
        <v>1</v>
      </c>
      <c r="M203" s="164">
        <v>0</v>
      </c>
    </row>
    <row r="204" spans="1:13" x14ac:dyDescent="0.2">
      <c r="A204" s="164">
        <v>202</v>
      </c>
      <c r="B204" s="165" t="s">
        <v>1001</v>
      </c>
      <c r="C204" s="164">
        <v>2</v>
      </c>
      <c r="D204" s="165" t="s">
        <v>1013</v>
      </c>
      <c r="E204" s="165" t="s">
        <v>811</v>
      </c>
      <c r="F204" s="166">
        <v>72.040000000000006</v>
      </c>
      <c r="G204" s="166">
        <v>5.56</v>
      </c>
      <c r="H204" s="166">
        <v>3.15</v>
      </c>
      <c r="I204" s="166">
        <v>36.4</v>
      </c>
      <c r="J204" s="166">
        <v>117.15</v>
      </c>
      <c r="K204" s="166">
        <v>28.47</v>
      </c>
      <c r="L204" s="164">
        <v>1</v>
      </c>
      <c r="M204" s="164">
        <v>0</v>
      </c>
    </row>
    <row r="205" spans="1:13" x14ac:dyDescent="0.2">
      <c r="A205" s="164">
        <v>203</v>
      </c>
      <c r="B205" s="165" t="s">
        <v>1001</v>
      </c>
      <c r="C205" s="164">
        <v>3</v>
      </c>
      <c r="D205" s="165" t="s">
        <v>1014</v>
      </c>
      <c r="E205" s="165" t="s">
        <v>811</v>
      </c>
      <c r="F205" s="166">
        <v>72.37</v>
      </c>
      <c r="G205" s="166">
        <v>6.12</v>
      </c>
      <c r="H205" s="166">
        <v>3.15</v>
      </c>
      <c r="I205" s="166">
        <v>35.69</v>
      </c>
      <c r="J205" s="166">
        <v>117.34</v>
      </c>
      <c r="K205" s="166">
        <v>28.51</v>
      </c>
      <c r="L205" s="164">
        <v>1</v>
      </c>
      <c r="M205" s="164">
        <v>0</v>
      </c>
    </row>
    <row r="206" spans="1:13" x14ac:dyDescent="0.2">
      <c r="A206" s="164">
        <v>204</v>
      </c>
      <c r="B206" s="165" t="s">
        <v>1001</v>
      </c>
      <c r="C206" s="164">
        <v>3</v>
      </c>
      <c r="D206" s="165" t="s">
        <v>1015</v>
      </c>
      <c r="E206" s="165" t="s">
        <v>811</v>
      </c>
      <c r="F206" s="166">
        <v>78.94</v>
      </c>
      <c r="G206" s="166">
        <v>6.18</v>
      </c>
      <c r="H206" s="166">
        <v>3.15</v>
      </c>
      <c r="I206" s="166">
        <v>38.17</v>
      </c>
      <c r="J206" s="166">
        <v>126.44</v>
      </c>
      <c r="K206" s="166">
        <v>30.72</v>
      </c>
      <c r="L206" s="164">
        <v>1</v>
      </c>
      <c r="M206" s="164">
        <v>0</v>
      </c>
    </row>
    <row r="207" spans="1:13" x14ac:dyDescent="0.2">
      <c r="A207" s="164">
        <v>205</v>
      </c>
      <c r="B207" s="165" t="s">
        <v>1001</v>
      </c>
      <c r="C207" s="164">
        <v>3</v>
      </c>
      <c r="D207" s="165" t="s">
        <v>1016</v>
      </c>
      <c r="E207" s="165" t="s">
        <v>811</v>
      </c>
      <c r="F207" s="166">
        <v>73.52</v>
      </c>
      <c r="G207" s="166">
        <v>5.51</v>
      </c>
      <c r="H207" s="166">
        <v>2.9</v>
      </c>
      <c r="I207" s="166">
        <v>35.770000000000003</v>
      </c>
      <c r="J207" s="166">
        <v>117.71</v>
      </c>
      <c r="K207" s="166">
        <v>28.6</v>
      </c>
      <c r="L207" s="164">
        <v>1</v>
      </c>
      <c r="M207" s="164">
        <v>0</v>
      </c>
    </row>
    <row r="208" spans="1:13" x14ac:dyDescent="0.2">
      <c r="A208" s="164">
        <v>206</v>
      </c>
      <c r="B208" s="165" t="s">
        <v>1001</v>
      </c>
      <c r="C208" s="164">
        <v>3</v>
      </c>
      <c r="D208" s="165" t="s">
        <v>1017</v>
      </c>
      <c r="E208" s="165" t="s">
        <v>811</v>
      </c>
      <c r="F208" s="166">
        <v>79.02</v>
      </c>
      <c r="G208" s="166">
        <v>6.18</v>
      </c>
      <c r="H208" s="166">
        <v>3.15</v>
      </c>
      <c r="I208" s="166">
        <v>38.1</v>
      </c>
      <c r="J208" s="166">
        <v>126.44</v>
      </c>
      <c r="K208" s="166">
        <v>30.72</v>
      </c>
      <c r="L208" s="164">
        <v>1</v>
      </c>
      <c r="M208" s="164">
        <v>0</v>
      </c>
    </row>
    <row r="209" spans="1:13" x14ac:dyDescent="0.2">
      <c r="A209" s="164">
        <v>207</v>
      </c>
      <c r="B209" s="165" t="s">
        <v>1001</v>
      </c>
      <c r="C209" s="164">
        <v>3</v>
      </c>
      <c r="D209" s="165" t="s">
        <v>1018</v>
      </c>
      <c r="E209" s="165" t="s">
        <v>811</v>
      </c>
      <c r="F209" s="166">
        <v>73.45</v>
      </c>
      <c r="G209" s="166">
        <v>5.42</v>
      </c>
      <c r="H209" s="166">
        <v>2.9</v>
      </c>
      <c r="I209" s="166">
        <v>36.03</v>
      </c>
      <c r="J209" s="166">
        <v>117.8</v>
      </c>
      <c r="K209" s="166">
        <v>28.63</v>
      </c>
      <c r="L209" s="164">
        <v>1</v>
      </c>
      <c r="M209" s="164">
        <v>0</v>
      </c>
    </row>
    <row r="210" spans="1:13" x14ac:dyDescent="0.2">
      <c r="A210" s="164">
        <v>208</v>
      </c>
      <c r="B210" s="165" t="s">
        <v>1001</v>
      </c>
      <c r="C210" s="164">
        <v>3</v>
      </c>
      <c r="D210" s="165" t="s">
        <v>1019</v>
      </c>
      <c r="E210" s="165" t="s">
        <v>811</v>
      </c>
      <c r="F210" s="166">
        <v>72.040000000000006</v>
      </c>
      <c r="G210" s="166">
        <v>5.56</v>
      </c>
      <c r="H210" s="166">
        <v>3.15</v>
      </c>
      <c r="I210" s="166">
        <v>36.4</v>
      </c>
      <c r="J210" s="166">
        <v>117.15</v>
      </c>
      <c r="K210" s="166">
        <v>28.47</v>
      </c>
      <c r="L210" s="164">
        <v>1</v>
      </c>
      <c r="M210" s="164">
        <v>0</v>
      </c>
    </row>
    <row r="211" spans="1:13" x14ac:dyDescent="0.2">
      <c r="A211" s="164">
        <v>209</v>
      </c>
      <c r="B211" s="165" t="s">
        <v>1001</v>
      </c>
      <c r="C211" s="164">
        <v>4</v>
      </c>
      <c r="D211" s="165" t="s">
        <v>1020</v>
      </c>
      <c r="E211" s="165" t="s">
        <v>811</v>
      </c>
      <c r="F211" s="166">
        <v>72.37</v>
      </c>
      <c r="G211" s="166">
        <v>6.12</v>
      </c>
      <c r="H211" s="166">
        <v>3.15</v>
      </c>
      <c r="I211" s="166">
        <v>35.69</v>
      </c>
      <c r="J211" s="166">
        <v>117.34</v>
      </c>
      <c r="K211" s="166">
        <v>28.51</v>
      </c>
      <c r="L211" s="164">
        <v>1</v>
      </c>
      <c r="M211" s="164">
        <v>0</v>
      </c>
    </row>
    <row r="212" spans="1:13" x14ac:dyDescent="0.2">
      <c r="A212" s="164">
        <v>210</v>
      </c>
      <c r="B212" s="165" t="s">
        <v>1001</v>
      </c>
      <c r="C212" s="164">
        <v>4</v>
      </c>
      <c r="D212" s="165" t="s">
        <v>1021</v>
      </c>
      <c r="E212" s="165" t="s">
        <v>811</v>
      </c>
      <c r="F212" s="166">
        <v>78.94</v>
      </c>
      <c r="G212" s="166">
        <v>6.18</v>
      </c>
      <c r="H212" s="166">
        <v>3.15</v>
      </c>
      <c r="I212" s="166">
        <v>38.17</v>
      </c>
      <c r="J212" s="166">
        <v>126.44</v>
      </c>
      <c r="K212" s="166">
        <v>30.72</v>
      </c>
      <c r="L212" s="164">
        <v>1</v>
      </c>
      <c r="M212" s="164">
        <v>0</v>
      </c>
    </row>
    <row r="213" spans="1:13" x14ac:dyDescent="0.2">
      <c r="A213" s="164">
        <v>211</v>
      </c>
      <c r="B213" s="165" t="s">
        <v>1001</v>
      </c>
      <c r="C213" s="164">
        <v>4</v>
      </c>
      <c r="D213" s="165" t="s">
        <v>1022</v>
      </c>
      <c r="E213" s="165" t="s">
        <v>811</v>
      </c>
      <c r="F213" s="166">
        <v>73.52</v>
      </c>
      <c r="G213" s="166">
        <v>5.51</v>
      </c>
      <c r="H213" s="166">
        <v>2.9</v>
      </c>
      <c r="I213" s="166">
        <v>35.770000000000003</v>
      </c>
      <c r="J213" s="166">
        <v>117.71</v>
      </c>
      <c r="K213" s="166">
        <v>28.6</v>
      </c>
      <c r="L213" s="164">
        <v>1</v>
      </c>
      <c r="M213" s="164">
        <v>0</v>
      </c>
    </row>
    <row r="214" spans="1:13" x14ac:dyDescent="0.2">
      <c r="A214" s="164">
        <v>212</v>
      </c>
      <c r="B214" s="165" t="s">
        <v>1001</v>
      </c>
      <c r="C214" s="164">
        <v>4</v>
      </c>
      <c r="D214" s="165" t="s">
        <v>1023</v>
      </c>
      <c r="E214" s="165" t="s">
        <v>811</v>
      </c>
      <c r="F214" s="166">
        <v>79.02</v>
      </c>
      <c r="G214" s="166">
        <v>6.18</v>
      </c>
      <c r="H214" s="166">
        <v>3.15</v>
      </c>
      <c r="I214" s="166">
        <v>38.1</v>
      </c>
      <c r="J214" s="166">
        <v>126.44</v>
      </c>
      <c r="K214" s="166">
        <v>30.72</v>
      </c>
      <c r="L214" s="164">
        <v>1</v>
      </c>
      <c r="M214" s="164">
        <v>0</v>
      </c>
    </row>
    <row r="215" spans="1:13" x14ac:dyDescent="0.2">
      <c r="A215" s="164">
        <v>213</v>
      </c>
      <c r="B215" s="165" t="s">
        <v>1001</v>
      </c>
      <c r="C215" s="164">
        <v>4</v>
      </c>
      <c r="D215" s="165" t="s">
        <v>1024</v>
      </c>
      <c r="E215" s="165" t="s">
        <v>811</v>
      </c>
      <c r="F215" s="166">
        <v>73.45</v>
      </c>
      <c r="G215" s="166">
        <v>5.42</v>
      </c>
      <c r="H215" s="166">
        <v>2.9</v>
      </c>
      <c r="I215" s="166">
        <v>36.03</v>
      </c>
      <c r="J215" s="166">
        <v>117.8</v>
      </c>
      <c r="K215" s="166">
        <v>28.63</v>
      </c>
      <c r="L215" s="164">
        <v>1</v>
      </c>
      <c r="M215" s="164">
        <v>0</v>
      </c>
    </row>
    <row r="216" spans="1:13" x14ac:dyDescent="0.2">
      <c r="A216" s="164">
        <v>214</v>
      </c>
      <c r="B216" s="165" t="s">
        <v>1001</v>
      </c>
      <c r="C216" s="164">
        <v>4</v>
      </c>
      <c r="D216" s="165" t="s">
        <v>1025</v>
      </c>
      <c r="E216" s="165" t="s">
        <v>811</v>
      </c>
      <c r="F216" s="166">
        <v>72.040000000000006</v>
      </c>
      <c r="G216" s="166">
        <v>5.56</v>
      </c>
      <c r="H216" s="166">
        <v>3.15</v>
      </c>
      <c r="I216" s="166">
        <v>36.4</v>
      </c>
      <c r="J216" s="166">
        <v>117.15</v>
      </c>
      <c r="K216" s="166">
        <v>28.47</v>
      </c>
      <c r="L216" s="164">
        <v>1</v>
      </c>
      <c r="M216" s="164">
        <v>0</v>
      </c>
    </row>
    <row r="217" spans="1:13" x14ac:dyDescent="0.2">
      <c r="A217" s="164">
        <v>215</v>
      </c>
      <c r="B217" s="165" t="s">
        <v>1001</v>
      </c>
      <c r="C217" s="164">
        <v>5</v>
      </c>
      <c r="D217" s="165" t="s">
        <v>1026</v>
      </c>
      <c r="E217" s="165" t="s">
        <v>811</v>
      </c>
      <c r="F217" s="166">
        <v>72.37</v>
      </c>
      <c r="G217" s="166">
        <v>6.12</v>
      </c>
      <c r="H217" s="166">
        <v>3.15</v>
      </c>
      <c r="I217" s="166">
        <v>35.69</v>
      </c>
      <c r="J217" s="166">
        <v>117.34</v>
      </c>
      <c r="K217" s="166">
        <v>28.51</v>
      </c>
      <c r="L217" s="164">
        <v>1</v>
      </c>
      <c r="M217" s="164">
        <v>0</v>
      </c>
    </row>
    <row r="218" spans="1:13" x14ac:dyDescent="0.2">
      <c r="A218" s="164">
        <v>216</v>
      </c>
      <c r="B218" s="165" t="s">
        <v>1001</v>
      </c>
      <c r="C218" s="164">
        <v>5</v>
      </c>
      <c r="D218" s="165" t="s">
        <v>1027</v>
      </c>
      <c r="E218" s="165" t="s">
        <v>811</v>
      </c>
      <c r="F218" s="166">
        <v>78.94</v>
      </c>
      <c r="G218" s="166">
        <v>6.18</v>
      </c>
      <c r="H218" s="166">
        <v>3.15</v>
      </c>
      <c r="I218" s="166">
        <v>38.17</v>
      </c>
      <c r="J218" s="166">
        <v>126.44</v>
      </c>
      <c r="K218" s="166">
        <v>30.72</v>
      </c>
      <c r="L218" s="164">
        <v>1</v>
      </c>
      <c r="M218" s="164">
        <v>0</v>
      </c>
    </row>
    <row r="219" spans="1:13" x14ac:dyDescent="0.2">
      <c r="A219" s="164">
        <v>217</v>
      </c>
      <c r="B219" s="165" t="s">
        <v>1001</v>
      </c>
      <c r="C219" s="164">
        <v>5</v>
      </c>
      <c r="D219" s="165" t="s">
        <v>1028</v>
      </c>
      <c r="E219" s="165" t="s">
        <v>811</v>
      </c>
      <c r="F219" s="166">
        <v>73.52</v>
      </c>
      <c r="G219" s="166">
        <v>5.51</v>
      </c>
      <c r="H219" s="166">
        <v>2.9</v>
      </c>
      <c r="I219" s="166">
        <v>35.770000000000003</v>
      </c>
      <c r="J219" s="166">
        <v>117.71</v>
      </c>
      <c r="K219" s="166">
        <v>28.6</v>
      </c>
      <c r="L219" s="164">
        <v>1</v>
      </c>
      <c r="M219" s="164">
        <v>0</v>
      </c>
    </row>
    <row r="220" spans="1:13" x14ac:dyDescent="0.2">
      <c r="A220" s="164">
        <v>218</v>
      </c>
      <c r="B220" s="165" t="s">
        <v>1001</v>
      </c>
      <c r="C220" s="164">
        <v>5</v>
      </c>
      <c r="D220" s="165" t="s">
        <v>1029</v>
      </c>
      <c r="E220" s="165" t="s">
        <v>811</v>
      </c>
      <c r="F220" s="166">
        <v>79.02</v>
      </c>
      <c r="G220" s="166">
        <v>6.18</v>
      </c>
      <c r="H220" s="166">
        <v>3.15</v>
      </c>
      <c r="I220" s="166">
        <v>38.1</v>
      </c>
      <c r="J220" s="166">
        <v>126.44</v>
      </c>
      <c r="K220" s="166">
        <v>30.72</v>
      </c>
      <c r="L220" s="164">
        <v>1</v>
      </c>
      <c r="M220" s="164">
        <v>0</v>
      </c>
    </row>
    <row r="221" spans="1:13" x14ac:dyDescent="0.2">
      <c r="A221" s="164">
        <v>219</v>
      </c>
      <c r="B221" s="165" t="s">
        <v>1001</v>
      </c>
      <c r="C221" s="164">
        <v>5</v>
      </c>
      <c r="D221" s="165" t="s">
        <v>1030</v>
      </c>
      <c r="E221" s="165" t="s">
        <v>811</v>
      </c>
      <c r="F221" s="166">
        <v>73.45</v>
      </c>
      <c r="G221" s="166">
        <v>5.42</v>
      </c>
      <c r="H221" s="166">
        <v>2.9</v>
      </c>
      <c r="I221" s="166">
        <v>36.03</v>
      </c>
      <c r="J221" s="166">
        <v>117.8</v>
      </c>
      <c r="K221" s="166">
        <v>28.63</v>
      </c>
      <c r="L221" s="164">
        <v>1</v>
      </c>
      <c r="M221" s="164">
        <v>0</v>
      </c>
    </row>
    <row r="222" spans="1:13" x14ac:dyDescent="0.2">
      <c r="A222" s="164">
        <v>220</v>
      </c>
      <c r="B222" s="165" t="s">
        <v>1001</v>
      </c>
      <c r="C222" s="164">
        <v>5</v>
      </c>
      <c r="D222" s="165" t="s">
        <v>1031</v>
      </c>
      <c r="E222" s="165" t="s">
        <v>811</v>
      </c>
      <c r="F222" s="166">
        <v>72.040000000000006</v>
      </c>
      <c r="G222" s="166">
        <v>5.56</v>
      </c>
      <c r="H222" s="166">
        <v>3.15</v>
      </c>
      <c r="I222" s="166">
        <v>36.4</v>
      </c>
      <c r="J222" s="166">
        <v>117.15</v>
      </c>
      <c r="K222" s="166">
        <v>28.47</v>
      </c>
      <c r="L222" s="164">
        <v>1</v>
      </c>
      <c r="M222" s="164">
        <v>0</v>
      </c>
    </row>
    <row r="223" spans="1:13" x14ac:dyDescent="0.2">
      <c r="A223" s="164">
        <v>221</v>
      </c>
      <c r="B223" s="165" t="s">
        <v>1001</v>
      </c>
      <c r="C223" s="164">
        <v>6</v>
      </c>
      <c r="D223" s="165" t="s">
        <v>1032</v>
      </c>
      <c r="E223" s="165" t="s">
        <v>811</v>
      </c>
      <c r="F223" s="166">
        <v>72.37</v>
      </c>
      <c r="G223" s="166">
        <v>6.12</v>
      </c>
      <c r="H223" s="166">
        <v>3.15</v>
      </c>
      <c r="I223" s="166">
        <v>35.69</v>
      </c>
      <c r="J223" s="166">
        <v>117.34</v>
      </c>
      <c r="K223" s="166">
        <v>28.51</v>
      </c>
      <c r="L223" s="164">
        <v>1</v>
      </c>
      <c r="M223" s="164">
        <v>0</v>
      </c>
    </row>
    <row r="224" spans="1:13" x14ac:dyDescent="0.2">
      <c r="A224" s="164">
        <v>222</v>
      </c>
      <c r="B224" s="165" t="s">
        <v>1001</v>
      </c>
      <c r="C224" s="164">
        <v>6</v>
      </c>
      <c r="D224" s="165" t="s">
        <v>1033</v>
      </c>
      <c r="E224" s="165" t="s">
        <v>811</v>
      </c>
      <c r="F224" s="166">
        <v>78.94</v>
      </c>
      <c r="G224" s="166">
        <v>6.18</v>
      </c>
      <c r="H224" s="166">
        <v>3.15</v>
      </c>
      <c r="I224" s="166">
        <v>38.17</v>
      </c>
      <c r="J224" s="166">
        <v>126.44</v>
      </c>
      <c r="K224" s="166">
        <v>30.72</v>
      </c>
      <c r="L224" s="164">
        <v>1</v>
      </c>
      <c r="M224" s="164">
        <v>0</v>
      </c>
    </row>
    <row r="225" spans="1:13" x14ac:dyDescent="0.2">
      <c r="A225" s="164">
        <v>223</v>
      </c>
      <c r="B225" s="165" t="s">
        <v>1001</v>
      </c>
      <c r="C225" s="164">
        <v>6</v>
      </c>
      <c r="D225" s="165" t="s">
        <v>1034</v>
      </c>
      <c r="E225" s="165" t="s">
        <v>811</v>
      </c>
      <c r="F225" s="166">
        <v>73.52</v>
      </c>
      <c r="G225" s="166">
        <v>5.51</v>
      </c>
      <c r="H225" s="166">
        <v>2.9</v>
      </c>
      <c r="I225" s="166">
        <v>35.770000000000003</v>
      </c>
      <c r="J225" s="166">
        <v>117.71</v>
      </c>
      <c r="K225" s="166">
        <v>28.6</v>
      </c>
      <c r="L225" s="164">
        <v>1</v>
      </c>
      <c r="M225" s="164">
        <v>0</v>
      </c>
    </row>
    <row r="226" spans="1:13" x14ac:dyDescent="0.2">
      <c r="A226" s="164">
        <v>224</v>
      </c>
      <c r="B226" s="165" t="s">
        <v>1001</v>
      </c>
      <c r="C226" s="164">
        <v>6</v>
      </c>
      <c r="D226" s="165" t="s">
        <v>1035</v>
      </c>
      <c r="E226" s="165" t="s">
        <v>811</v>
      </c>
      <c r="F226" s="166">
        <v>79.02</v>
      </c>
      <c r="G226" s="166">
        <v>6.18</v>
      </c>
      <c r="H226" s="166">
        <v>3.15</v>
      </c>
      <c r="I226" s="166">
        <v>38.1</v>
      </c>
      <c r="J226" s="166">
        <v>126.44</v>
      </c>
      <c r="K226" s="166">
        <v>30.72</v>
      </c>
      <c r="L226" s="164">
        <v>1</v>
      </c>
      <c r="M226" s="164">
        <v>0</v>
      </c>
    </row>
    <row r="227" spans="1:13" x14ac:dyDescent="0.2">
      <c r="A227" s="164">
        <v>225</v>
      </c>
      <c r="B227" s="165" t="s">
        <v>1001</v>
      </c>
      <c r="C227" s="164">
        <v>6</v>
      </c>
      <c r="D227" s="165" t="s">
        <v>1036</v>
      </c>
      <c r="E227" s="165" t="s">
        <v>811</v>
      </c>
      <c r="F227" s="166">
        <v>73.45</v>
      </c>
      <c r="G227" s="166">
        <v>5.42</v>
      </c>
      <c r="H227" s="166">
        <v>2.9</v>
      </c>
      <c r="I227" s="166">
        <v>36.03</v>
      </c>
      <c r="J227" s="166">
        <v>117.8</v>
      </c>
      <c r="K227" s="166">
        <v>28.63</v>
      </c>
      <c r="L227" s="164">
        <v>1</v>
      </c>
      <c r="M227" s="164">
        <v>0</v>
      </c>
    </row>
    <row r="228" spans="1:13" x14ac:dyDescent="0.2">
      <c r="A228" s="164">
        <v>226</v>
      </c>
      <c r="B228" s="165" t="s">
        <v>1001</v>
      </c>
      <c r="C228" s="164">
        <v>6</v>
      </c>
      <c r="D228" s="165" t="s">
        <v>1037</v>
      </c>
      <c r="E228" s="165" t="s">
        <v>811</v>
      </c>
      <c r="F228" s="166">
        <v>72.040000000000006</v>
      </c>
      <c r="G228" s="166">
        <v>5.56</v>
      </c>
      <c r="H228" s="166">
        <v>3.15</v>
      </c>
      <c r="I228" s="166">
        <v>36.4</v>
      </c>
      <c r="J228" s="166">
        <v>117.15</v>
      </c>
      <c r="K228" s="166">
        <v>28.47</v>
      </c>
      <c r="L228" s="164">
        <v>1</v>
      </c>
      <c r="M228" s="164">
        <v>0</v>
      </c>
    </row>
    <row r="229" spans="1:13" x14ac:dyDescent="0.2">
      <c r="A229" s="164">
        <v>227</v>
      </c>
      <c r="B229" s="165" t="s">
        <v>1001</v>
      </c>
      <c r="C229" s="164">
        <v>7</v>
      </c>
      <c r="D229" s="165" t="s">
        <v>1038</v>
      </c>
      <c r="E229" s="165" t="s">
        <v>811</v>
      </c>
      <c r="F229" s="166">
        <v>72.37</v>
      </c>
      <c r="G229" s="166">
        <v>6.12</v>
      </c>
      <c r="H229" s="166">
        <v>3.15</v>
      </c>
      <c r="I229" s="166">
        <v>35.69</v>
      </c>
      <c r="J229" s="166">
        <v>117.34</v>
      </c>
      <c r="K229" s="166">
        <v>28.51</v>
      </c>
      <c r="L229" s="164">
        <v>1</v>
      </c>
      <c r="M229" s="164">
        <v>0</v>
      </c>
    </row>
    <row r="230" spans="1:13" x14ac:dyDescent="0.2">
      <c r="A230" s="164">
        <v>228</v>
      </c>
      <c r="B230" s="165" t="s">
        <v>1001</v>
      </c>
      <c r="C230" s="164">
        <v>7</v>
      </c>
      <c r="D230" s="165" t="s">
        <v>1039</v>
      </c>
      <c r="E230" s="165" t="s">
        <v>811</v>
      </c>
      <c r="F230" s="166">
        <v>78.94</v>
      </c>
      <c r="G230" s="166">
        <v>6.18</v>
      </c>
      <c r="H230" s="166">
        <v>3.15</v>
      </c>
      <c r="I230" s="166">
        <v>38.17</v>
      </c>
      <c r="J230" s="166">
        <v>126.44</v>
      </c>
      <c r="K230" s="166">
        <v>30.72</v>
      </c>
      <c r="L230" s="164">
        <v>1</v>
      </c>
      <c r="M230" s="164">
        <v>0</v>
      </c>
    </row>
    <row r="231" spans="1:13" x14ac:dyDescent="0.2">
      <c r="A231" s="164">
        <v>229</v>
      </c>
      <c r="B231" s="165" t="s">
        <v>1001</v>
      </c>
      <c r="C231" s="164">
        <v>7</v>
      </c>
      <c r="D231" s="165" t="s">
        <v>1040</v>
      </c>
      <c r="E231" s="165" t="s">
        <v>811</v>
      </c>
      <c r="F231" s="166">
        <v>73.52</v>
      </c>
      <c r="G231" s="166">
        <v>5.51</v>
      </c>
      <c r="H231" s="166">
        <v>2.9</v>
      </c>
      <c r="I231" s="166">
        <v>35.770000000000003</v>
      </c>
      <c r="J231" s="166">
        <v>117.71</v>
      </c>
      <c r="K231" s="166">
        <v>28.6</v>
      </c>
      <c r="L231" s="164">
        <v>1</v>
      </c>
      <c r="M231" s="164">
        <v>0</v>
      </c>
    </row>
    <row r="232" spans="1:13" x14ac:dyDescent="0.2">
      <c r="A232" s="164">
        <v>230</v>
      </c>
      <c r="B232" s="165" t="s">
        <v>1001</v>
      </c>
      <c r="C232" s="164">
        <v>7</v>
      </c>
      <c r="D232" s="165" t="s">
        <v>1041</v>
      </c>
      <c r="E232" s="165" t="s">
        <v>811</v>
      </c>
      <c r="F232" s="166">
        <v>79.02</v>
      </c>
      <c r="G232" s="166">
        <v>6.18</v>
      </c>
      <c r="H232" s="166">
        <v>3.15</v>
      </c>
      <c r="I232" s="166">
        <v>38.1</v>
      </c>
      <c r="J232" s="166">
        <v>126.44</v>
      </c>
      <c r="K232" s="166">
        <v>30.72</v>
      </c>
      <c r="L232" s="164">
        <v>1</v>
      </c>
      <c r="M232" s="164">
        <v>0</v>
      </c>
    </row>
    <row r="233" spans="1:13" x14ac:dyDescent="0.2">
      <c r="A233" s="164">
        <v>231</v>
      </c>
      <c r="B233" s="165" t="s">
        <v>1001</v>
      </c>
      <c r="C233" s="164">
        <v>7</v>
      </c>
      <c r="D233" s="165" t="s">
        <v>1042</v>
      </c>
      <c r="E233" s="165" t="s">
        <v>811</v>
      </c>
      <c r="F233" s="166">
        <v>73.45</v>
      </c>
      <c r="G233" s="166">
        <v>5.42</v>
      </c>
      <c r="H233" s="166">
        <v>2.9</v>
      </c>
      <c r="I233" s="166">
        <v>36.03</v>
      </c>
      <c r="J233" s="166">
        <v>117.8</v>
      </c>
      <c r="K233" s="166">
        <v>28.63</v>
      </c>
      <c r="L233" s="164">
        <v>1</v>
      </c>
      <c r="M233" s="164">
        <v>0</v>
      </c>
    </row>
    <row r="234" spans="1:13" x14ac:dyDescent="0.2">
      <c r="A234" s="164">
        <v>232</v>
      </c>
      <c r="B234" s="165" t="s">
        <v>1001</v>
      </c>
      <c r="C234" s="164">
        <v>7</v>
      </c>
      <c r="D234" s="165" t="s">
        <v>1043</v>
      </c>
      <c r="E234" s="165" t="s">
        <v>811</v>
      </c>
      <c r="F234" s="166">
        <v>72.040000000000006</v>
      </c>
      <c r="G234" s="166">
        <v>5.56</v>
      </c>
      <c r="H234" s="166">
        <v>3.15</v>
      </c>
      <c r="I234" s="166">
        <v>36.4</v>
      </c>
      <c r="J234" s="166">
        <v>117.15</v>
      </c>
      <c r="K234" s="166">
        <v>28.47</v>
      </c>
      <c r="L234" s="164">
        <v>1</v>
      </c>
      <c r="M234" s="164">
        <v>0</v>
      </c>
    </row>
    <row r="235" spans="1:13" x14ac:dyDescent="0.2">
      <c r="A235" s="164">
        <v>233</v>
      </c>
      <c r="B235" s="165" t="s">
        <v>1001</v>
      </c>
      <c r="C235" s="164">
        <v>8</v>
      </c>
      <c r="D235" s="165" t="s">
        <v>1044</v>
      </c>
      <c r="E235" s="165" t="s">
        <v>811</v>
      </c>
      <c r="F235" s="166">
        <v>72.37</v>
      </c>
      <c r="G235" s="166">
        <v>6.12</v>
      </c>
      <c r="H235" s="166">
        <v>3.15</v>
      </c>
      <c r="I235" s="166">
        <v>35.69</v>
      </c>
      <c r="J235" s="166">
        <v>117.34</v>
      </c>
      <c r="K235" s="166">
        <v>28.51</v>
      </c>
      <c r="L235" s="164">
        <v>1</v>
      </c>
      <c r="M235" s="164">
        <v>0</v>
      </c>
    </row>
    <row r="236" spans="1:13" x14ac:dyDescent="0.2">
      <c r="A236" s="164">
        <v>234</v>
      </c>
      <c r="B236" s="165" t="s">
        <v>1001</v>
      </c>
      <c r="C236" s="164">
        <v>8</v>
      </c>
      <c r="D236" s="165" t="s">
        <v>1045</v>
      </c>
      <c r="E236" s="165" t="s">
        <v>811</v>
      </c>
      <c r="F236" s="166">
        <v>78.94</v>
      </c>
      <c r="G236" s="166">
        <v>6.18</v>
      </c>
      <c r="H236" s="166">
        <v>3.15</v>
      </c>
      <c r="I236" s="166">
        <v>38.17</v>
      </c>
      <c r="J236" s="166">
        <v>126.44</v>
      </c>
      <c r="K236" s="166">
        <v>30.72</v>
      </c>
      <c r="L236" s="164">
        <v>1</v>
      </c>
      <c r="M236" s="164">
        <v>0</v>
      </c>
    </row>
    <row r="237" spans="1:13" x14ac:dyDescent="0.2">
      <c r="A237" s="164">
        <v>235</v>
      </c>
      <c r="B237" s="165" t="s">
        <v>1001</v>
      </c>
      <c r="C237" s="164">
        <v>8</v>
      </c>
      <c r="D237" s="165" t="s">
        <v>1046</v>
      </c>
      <c r="E237" s="165" t="s">
        <v>811</v>
      </c>
      <c r="F237" s="166">
        <v>73.52</v>
      </c>
      <c r="G237" s="166">
        <v>5.51</v>
      </c>
      <c r="H237" s="166">
        <v>2.9</v>
      </c>
      <c r="I237" s="166">
        <v>35.770000000000003</v>
      </c>
      <c r="J237" s="166">
        <v>117.71</v>
      </c>
      <c r="K237" s="166">
        <v>28.6</v>
      </c>
      <c r="L237" s="164">
        <v>1</v>
      </c>
      <c r="M237" s="164">
        <v>0</v>
      </c>
    </row>
    <row r="238" spans="1:13" x14ac:dyDescent="0.2">
      <c r="A238" s="164">
        <v>236</v>
      </c>
      <c r="B238" s="165" t="s">
        <v>1001</v>
      </c>
      <c r="C238" s="164">
        <v>8</v>
      </c>
      <c r="D238" s="165" t="s">
        <v>1047</v>
      </c>
      <c r="E238" s="165" t="s">
        <v>811</v>
      </c>
      <c r="F238" s="166">
        <v>79.02</v>
      </c>
      <c r="G238" s="166">
        <v>6.18</v>
      </c>
      <c r="H238" s="166">
        <v>3.15</v>
      </c>
      <c r="I238" s="166">
        <v>38.1</v>
      </c>
      <c r="J238" s="166">
        <v>126.44</v>
      </c>
      <c r="K238" s="166">
        <v>30.72</v>
      </c>
      <c r="L238" s="164">
        <v>1</v>
      </c>
      <c r="M238" s="164">
        <v>0</v>
      </c>
    </row>
    <row r="239" spans="1:13" x14ac:dyDescent="0.2">
      <c r="A239" s="164">
        <v>237</v>
      </c>
      <c r="B239" s="165" t="s">
        <v>1001</v>
      </c>
      <c r="C239" s="164">
        <v>8</v>
      </c>
      <c r="D239" s="165" t="s">
        <v>1048</v>
      </c>
      <c r="E239" s="165" t="s">
        <v>811</v>
      </c>
      <c r="F239" s="166">
        <v>73.45</v>
      </c>
      <c r="G239" s="166">
        <v>5.42</v>
      </c>
      <c r="H239" s="166">
        <v>2.9</v>
      </c>
      <c r="I239" s="166">
        <v>36.03</v>
      </c>
      <c r="J239" s="166">
        <v>117.8</v>
      </c>
      <c r="K239" s="166">
        <v>28.63</v>
      </c>
      <c r="L239" s="164">
        <v>1</v>
      </c>
      <c r="M239" s="164">
        <v>0</v>
      </c>
    </row>
    <row r="240" spans="1:13" x14ac:dyDescent="0.2">
      <c r="A240" s="164">
        <v>238</v>
      </c>
      <c r="B240" s="165" t="s">
        <v>1001</v>
      </c>
      <c r="C240" s="164">
        <v>8</v>
      </c>
      <c r="D240" s="165" t="s">
        <v>1049</v>
      </c>
      <c r="E240" s="165" t="s">
        <v>811</v>
      </c>
      <c r="F240" s="166">
        <v>72.040000000000006</v>
      </c>
      <c r="G240" s="166">
        <v>5.56</v>
      </c>
      <c r="H240" s="166">
        <v>3.15</v>
      </c>
      <c r="I240" s="166">
        <v>36.4</v>
      </c>
      <c r="J240" s="166">
        <v>117.15</v>
      </c>
      <c r="K240" s="166">
        <v>28.47</v>
      </c>
      <c r="L240" s="164">
        <v>1</v>
      </c>
      <c r="M240" s="164">
        <v>0</v>
      </c>
    </row>
    <row r="241" spans="1:13" x14ac:dyDescent="0.2">
      <c r="A241" s="164">
        <v>239</v>
      </c>
      <c r="B241" s="165" t="s">
        <v>1001</v>
      </c>
      <c r="C241" s="164">
        <v>9</v>
      </c>
      <c r="D241" s="165" t="s">
        <v>1050</v>
      </c>
      <c r="E241" s="165" t="s">
        <v>811</v>
      </c>
      <c r="F241" s="166">
        <v>72.37</v>
      </c>
      <c r="G241" s="166">
        <v>6.12</v>
      </c>
      <c r="H241" s="166">
        <v>3.15</v>
      </c>
      <c r="I241" s="166">
        <v>35.69</v>
      </c>
      <c r="J241" s="166">
        <v>117.34</v>
      </c>
      <c r="K241" s="166">
        <v>28.51</v>
      </c>
      <c r="L241" s="164">
        <v>1</v>
      </c>
      <c r="M241" s="164">
        <v>0</v>
      </c>
    </row>
    <row r="242" spans="1:13" x14ac:dyDescent="0.2">
      <c r="A242" s="164">
        <v>240</v>
      </c>
      <c r="B242" s="165" t="s">
        <v>1001</v>
      </c>
      <c r="C242" s="164">
        <v>9</v>
      </c>
      <c r="D242" s="165" t="s">
        <v>1051</v>
      </c>
      <c r="E242" s="165" t="s">
        <v>811</v>
      </c>
      <c r="F242" s="166">
        <v>78.94</v>
      </c>
      <c r="G242" s="166">
        <v>6.18</v>
      </c>
      <c r="H242" s="166">
        <v>3.15</v>
      </c>
      <c r="I242" s="166">
        <v>38.17</v>
      </c>
      <c r="J242" s="166">
        <v>126.44</v>
      </c>
      <c r="K242" s="166">
        <v>30.72</v>
      </c>
      <c r="L242" s="164">
        <v>1</v>
      </c>
      <c r="M242" s="164">
        <v>0</v>
      </c>
    </row>
    <row r="243" spans="1:13" x14ac:dyDescent="0.2">
      <c r="A243" s="164">
        <v>241</v>
      </c>
      <c r="B243" s="165" t="s">
        <v>1001</v>
      </c>
      <c r="C243" s="164">
        <v>9</v>
      </c>
      <c r="D243" s="165" t="s">
        <v>1052</v>
      </c>
      <c r="E243" s="165" t="s">
        <v>811</v>
      </c>
      <c r="F243" s="166">
        <v>73.52</v>
      </c>
      <c r="G243" s="166">
        <v>5.51</v>
      </c>
      <c r="H243" s="166">
        <v>2.9</v>
      </c>
      <c r="I243" s="166">
        <v>35.770000000000003</v>
      </c>
      <c r="J243" s="166">
        <v>117.71</v>
      </c>
      <c r="K243" s="166">
        <v>28.6</v>
      </c>
      <c r="L243" s="164">
        <v>1</v>
      </c>
      <c r="M243" s="164">
        <v>0</v>
      </c>
    </row>
    <row r="244" spans="1:13" x14ac:dyDescent="0.2">
      <c r="A244" s="164">
        <v>242</v>
      </c>
      <c r="B244" s="165" t="s">
        <v>1001</v>
      </c>
      <c r="C244" s="164">
        <v>9</v>
      </c>
      <c r="D244" s="165" t="s">
        <v>1053</v>
      </c>
      <c r="E244" s="165" t="s">
        <v>811</v>
      </c>
      <c r="F244" s="166">
        <v>79.02</v>
      </c>
      <c r="G244" s="166">
        <v>6.18</v>
      </c>
      <c r="H244" s="166">
        <v>3.15</v>
      </c>
      <c r="I244" s="166">
        <v>38.1</v>
      </c>
      <c r="J244" s="166">
        <v>126.44</v>
      </c>
      <c r="K244" s="166">
        <v>30.72</v>
      </c>
      <c r="L244" s="164">
        <v>1</v>
      </c>
      <c r="M244" s="164">
        <v>0</v>
      </c>
    </row>
    <row r="245" spans="1:13" x14ac:dyDescent="0.2">
      <c r="A245" s="164">
        <v>243</v>
      </c>
      <c r="B245" s="165" t="s">
        <v>1001</v>
      </c>
      <c r="C245" s="164">
        <v>9</v>
      </c>
      <c r="D245" s="165" t="s">
        <v>1054</v>
      </c>
      <c r="E245" s="165" t="s">
        <v>811</v>
      </c>
      <c r="F245" s="166">
        <v>73.45</v>
      </c>
      <c r="G245" s="166">
        <v>5.42</v>
      </c>
      <c r="H245" s="166">
        <v>2.9</v>
      </c>
      <c r="I245" s="166">
        <v>36.03</v>
      </c>
      <c r="J245" s="166">
        <v>117.8</v>
      </c>
      <c r="K245" s="166">
        <v>28.63</v>
      </c>
      <c r="L245" s="164">
        <v>1</v>
      </c>
      <c r="M245" s="164">
        <v>0</v>
      </c>
    </row>
    <row r="246" spans="1:13" x14ac:dyDescent="0.2">
      <c r="A246" s="164">
        <v>244</v>
      </c>
      <c r="B246" s="165" t="s">
        <v>1001</v>
      </c>
      <c r="C246" s="164">
        <v>9</v>
      </c>
      <c r="D246" s="165" t="s">
        <v>1055</v>
      </c>
      <c r="E246" s="165" t="s">
        <v>811</v>
      </c>
      <c r="F246" s="166">
        <v>72.040000000000006</v>
      </c>
      <c r="G246" s="166">
        <v>5.56</v>
      </c>
      <c r="H246" s="166">
        <v>3.15</v>
      </c>
      <c r="I246" s="166">
        <v>36.4</v>
      </c>
      <c r="J246" s="166">
        <v>117.15</v>
      </c>
      <c r="K246" s="166">
        <v>28.47</v>
      </c>
      <c r="L246" s="164">
        <v>1</v>
      </c>
      <c r="M246" s="164">
        <v>0</v>
      </c>
    </row>
    <row r="247" spans="1:13" x14ac:dyDescent="0.2">
      <c r="A247" s="164">
        <v>245</v>
      </c>
      <c r="B247" s="165" t="s">
        <v>1001</v>
      </c>
      <c r="C247" s="164">
        <v>10</v>
      </c>
      <c r="D247" s="165" t="s">
        <v>1056</v>
      </c>
      <c r="E247" s="165" t="s">
        <v>811</v>
      </c>
      <c r="F247" s="166">
        <v>72.37</v>
      </c>
      <c r="G247" s="166">
        <v>6.12</v>
      </c>
      <c r="H247" s="166">
        <v>3.15</v>
      </c>
      <c r="I247" s="166">
        <v>35.69</v>
      </c>
      <c r="J247" s="166">
        <v>117.34</v>
      </c>
      <c r="K247" s="166">
        <v>28.51</v>
      </c>
      <c r="L247" s="164">
        <v>1</v>
      </c>
      <c r="M247" s="164">
        <v>0</v>
      </c>
    </row>
    <row r="248" spans="1:13" x14ac:dyDescent="0.2">
      <c r="A248" s="164">
        <v>246</v>
      </c>
      <c r="B248" s="165" t="s">
        <v>1001</v>
      </c>
      <c r="C248" s="164">
        <v>10</v>
      </c>
      <c r="D248" s="165" t="s">
        <v>1057</v>
      </c>
      <c r="E248" s="165" t="s">
        <v>811</v>
      </c>
      <c r="F248" s="166">
        <v>78.94</v>
      </c>
      <c r="G248" s="166">
        <v>6.18</v>
      </c>
      <c r="H248" s="166">
        <v>3.15</v>
      </c>
      <c r="I248" s="166">
        <v>38.17</v>
      </c>
      <c r="J248" s="166">
        <v>126.44</v>
      </c>
      <c r="K248" s="166">
        <v>30.72</v>
      </c>
      <c r="L248" s="164">
        <v>1</v>
      </c>
      <c r="M248" s="164">
        <v>0</v>
      </c>
    </row>
    <row r="249" spans="1:13" x14ac:dyDescent="0.2">
      <c r="A249" s="164">
        <v>247</v>
      </c>
      <c r="B249" s="165" t="s">
        <v>1001</v>
      </c>
      <c r="C249" s="164">
        <v>10</v>
      </c>
      <c r="D249" s="165" t="s">
        <v>1058</v>
      </c>
      <c r="E249" s="165" t="s">
        <v>811</v>
      </c>
      <c r="F249" s="166">
        <v>73.52</v>
      </c>
      <c r="G249" s="166">
        <v>5.51</v>
      </c>
      <c r="H249" s="166">
        <v>2.9</v>
      </c>
      <c r="I249" s="166">
        <v>35.770000000000003</v>
      </c>
      <c r="J249" s="166">
        <v>117.71</v>
      </c>
      <c r="K249" s="166">
        <v>28.6</v>
      </c>
      <c r="L249" s="164">
        <v>1</v>
      </c>
      <c r="M249" s="164">
        <v>0</v>
      </c>
    </row>
    <row r="250" spans="1:13" x14ac:dyDescent="0.2">
      <c r="A250" s="164">
        <v>248</v>
      </c>
      <c r="B250" s="165" t="s">
        <v>1001</v>
      </c>
      <c r="C250" s="164">
        <v>10</v>
      </c>
      <c r="D250" s="165" t="s">
        <v>1059</v>
      </c>
      <c r="E250" s="165" t="s">
        <v>811</v>
      </c>
      <c r="F250" s="166">
        <v>79.02</v>
      </c>
      <c r="G250" s="166">
        <v>6.18</v>
      </c>
      <c r="H250" s="166">
        <v>3.15</v>
      </c>
      <c r="I250" s="166">
        <v>38.1</v>
      </c>
      <c r="J250" s="166">
        <v>126.44</v>
      </c>
      <c r="K250" s="166">
        <v>30.72</v>
      </c>
      <c r="L250" s="164">
        <v>1</v>
      </c>
      <c r="M250" s="164">
        <v>0</v>
      </c>
    </row>
    <row r="251" spans="1:13" x14ac:dyDescent="0.2">
      <c r="A251" s="164">
        <v>249</v>
      </c>
      <c r="B251" s="165" t="s">
        <v>1001</v>
      </c>
      <c r="C251" s="164">
        <v>10</v>
      </c>
      <c r="D251" s="165" t="s">
        <v>1060</v>
      </c>
      <c r="E251" s="165" t="s">
        <v>811</v>
      </c>
      <c r="F251" s="166">
        <v>73.45</v>
      </c>
      <c r="G251" s="166">
        <v>5.42</v>
      </c>
      <c r="H251" s="166">
        <v>2.9</v>
      </c>
      <c r="I251" s="166">
        <v>36.03</v>
      </c>
      <c r="J251" s="166">
        <v>117.8</v>
      </c>
      <c r="K251" s="166">
        <v>28.63</v>
      </c>
      <c r="L251" s="164">
        <v>1</v>
      </c>
      <c r="M251" s="164">
        <v>0</v>
      </c>
    </row>
    <row r="252" spans="1:13" x14ac:dyDescent="0.2">
      <c r="A252" s="164">
        <v>250</v>
      </c>
      <c r="B252" s="165" t="s">
        <v>1001</v>
      </c>
      <c r="C252" s="164">
        <v>10</v>
      </c>
      <c r="D252" s="165" t="s">
        <v>1061</v>
      </c>
      <c r="E252" s="165" t="s">
        <v>811</v>
      </c>
      <c r="F252" s="166">
        <v>72.040000000000006</v>
      </c>
      <c r="G252" s="166">
        <v>5.56</v>
      </c>
      <c r="H252" s="166">
        <v>3.15</v>
      </c>
      <c r="I252" s="166">
        <v>36.4</v>
      </c>
      <c r="J252" s="166">
        <v>117.15</v>
      </c>
      <c r="K252" s="166">
        <v>28.47</v>
      </c>
      <c r="L252" s="164">
        <v>1</v>
      </c>
      <c r="M252" s="164">
        <v>0</v>
      </c>
    </row>
    <row r="253" spans="1:13" x14ac:dyDescent="0.2">
      <c r="A253" s="164">
        <v>251</v>
      </c>
      <c r="B253" s="165" t="s">
        <v>1001</v>
      </c>
      <c r="C253" s="164">
        <v>11</v>
      </c>
      <c r="D253" s="165" t="s">
        <v>1062</v>
      </c>
      <c r="E253" s="165" t="s">
        <v>811</v>
      </c>
      <c r="F253" s="166">
        <v>72.37</v>
      </c>
      <c r="G253" s="166">
        <v>6.12</v>
      </c>
      <c r="H253" s="166">
        <v>3.15</v>
      </c>
      <c r="I253" s="166">
        <v>35.69</v>
      </c>
      <c r="J253" s="166">
        <v>117.34</v>
      </c>
      <c r="K253" s="166">
        <v>28.51</v>
      </c>
      <c r="L253" s="164">
        <v>1</v>
      </c>
      <c r="M253" s="164">
        <v>0</v>
      </c>
    </row>
    <row r="254" spans="1:13" x14ac:dyDescent="0.2">
      <c r="A254" s="164">
        <v>252</v>
      </c>
      <c r="B254" s="165" t="s">
        <v>1001</v>
      </c>
      <c r="C254" s="164">
        <v>11</v>
      </c>
      <c r="D254" s="165" t="s">
        <v>1063</v>
      </c>
      <c r="E254" s="165" t="s">
        <v>811</v>
      </c>
      <c r="F254" s="166">
        <v>78.94</v>
      </c>
      <c r="G254" s="166">
        <v>6.18</v>
      </c>
      <c r="H254" s="166">
        <v>3.15</v>
      </c>
      <c r="I254" s="166">
        <v>38.17</v>
      </c>
      <c r="J254" s="166">
        <v>126.44</v>
      </c>
      <c r="K254" s="166">
        <v>30.72</v>
      </c>
      <c r="L254" s="164">
        <v>1</v>
      </c>
      <c r="M254" s="164">
        <v>0</v>
      </c>
    </row>
    <row r="255" spans="1:13" x14ac:dyDescent="0.2">
      <c r="A255" s="164">
        <v>253</v>
      </c>
      <c r="B255" s="165" t="s">
        <v>1001</v>
      </c>
      <c r="C255" s="164">
        <v>11</v>
      </c>
      <c r="D255" s="165" t="s">
        <v>1064</v>
      </c>
      <c r="E255" s="165" t="s">
        <v>811</v>
      </c>
      <c r="F255" s="166">
        <v>73.52</v>
      </c>
      <c r="G255" s="166">
        <v>5.51</v>
      </c>
      <c r="H255" s="166">
        <v>2.9</v>
      </c>
      <c r="I255" s="166">
        <v>35.770000000000003</v>
      </c>
      <c r="J255" s="166">
        <v>117.71</v>
      </c>
      <c r="K255" s="166">
        <v>28.6</v>
      </c>
      <c r="L255" s="164">
        <v>1</v>
      </c>
      <c r="M255" s="164">
        <v>0</v>
      </c>
    </row>
    <row r="256" spans="1:13" x14ac:dyDescent="0.2">
      <c r="A256" s="164">
        <v>254</v>
      </c>
      <c r="B256" s="165" t="s">
        <v>1001</v>
      </c>
      <c r="C256" s="164">
        <v>11</v>
      </c>
      <c r="D256" s="165" t="s">
        <v>1065</v>
      </c>
      <c r="E256" s="165" t="s">
        <v>811</v>
      </c>
      <c r="F256" s="166">
        <v>79.02</v>
      </c>
      <c r="G256" s="166">
        <v>6.18</v>
      </c>
      <c r="H256" s="166">
        <v>3.15</v>
      </c>
      <c r="I256" s="166">
        <v>38.1</v>
      </c>
      <c r="J256" s="166">
        <v>126.44</v>
      </c>
      <c r="K256" s="166">
        <v>30.72</v>
      </c>
      <c r="L256" s="164">
        <v>1</v>
      </c>
      <c r="M256" s="164">
        <v>0</v>
      </c>
    </row>
    <row r="257" spans="1:13" x14ac:dyDescent="0.2">
      <c r="A257" s="164">
        <v>255</v>
      </c>
      <c r="B257" s="165" t="s">
        <v>1001</v>
      </c>
      <c r="C257" s="164">
        <v>11</v>
      </c>
      <c r="D257" s="165" t="s">
        <v>1066</v>
      </c>
      <c r="E257" s="165" t="s">
        <v>811</v>
      </c>
      <c r="F257" s="166">
        <v>73.45</v>
      </c>
      <c r="G257" s="166">
        <v>5.42</v>
      </c>
      <c r="H257" s="166">
        <v>2.9</v>
      </c>
      <c r="I257" s="166">
        <v>36.03</v>
      </c>
      <c r="J257" s="166">
        <v>117.8</v>
      </c>
      <c r="K257" s="166">
        <v>28.63</v>
      </c>
      <c r="L257" s="164">
        <v>1</v>
      </c>
      <c r="M257" s="164">
        <v>0</v>
      </c>
    </row>
    <row r="258" spans="1:13" x14ac:dyDescent="0.2">
      <c r="A258" s="164">
        <v>256</v>
      </c>
      <c r="B258" s="165" t="s">
        <v>1001</v>
      </c>
      <c r="C258" s="164">
        <v>11</v>
      </c>
      <c r="D258" s="165" t="s">
        <v>1067</v>
      </c>
      <c r="E258" s="165" t="s">
        <v>811</v>
      </c>
      <c r="F258" s="166">
        <v>72.040000000000006</v>
      </c>
      <c r="G258" s="166">
        <v>5.56</v>
      </c>
      <c r="H258" s="166">
        <v>3.15</v>
      </c>
      <c r="I258" s="166">
        <v>36.4</v>
      </c>
      <c r="J258" s="166">
        <v>117.15</v>
      </c>
      <c r="K258" s="166">
        <v>28.47</v>
      </c>
      <c r="L258" s="164">
        <v>1</v>
      </c>
      <c r="M258" s="164">
        <v>0</v>
      </c>
    </row>
    <row r="259" spans="1:13" x14ac:dyDescent="0.2">
      <c r="A259" s="164">
        <v>257</v>
      </c>
      <c r="B259" s="165" t="s">
        <v>1001</v>
      </c>
      <c r="C259" s="164">
        <v>12</v>
      </c>
      <c r="D259" s="165" t="s">
        <v>1068</v>
      </c>
      <c r="E259" s="165" t="s">
        <v>811</v>
      </c>
      <c r="F259" s="166">
        <v>72.37</v>
      </c>
      <c r="G259" s="166">
        <v>6.12</v>
      </c>
      <c r="H259" s="166">
        <v>3.15</v>
      </c>
      <c r="I259" s="166">
        <v>35.69</v>
      </c>
      <c r="J259" s="166">
        <v>117.34</v>
      </c>
      <c r="K259" s="166">
        <v>28.51</v>
      </c>
      <c r="L259" s="164">
        <v>1</v>
      </c>
      <c r="M259" s="164">
        <v>0</v>
      </c>
    </row>
    <row r="260" spans="1:13" x14ac:dyDescent="0.2">
      <c r="A260" s="164">
        <v>258</v>
      </c>
      <c r="B260" s="165" t="s">
        <v>1001</v>
      </c>
      <c r="C260" s="164">
        <v>12</v>
      </c>
      <c r="D260" s="165" t="s">
        <v>1069</v>
      </c>
      <c r="E260" s="165" t="s">
        <v>811</v>
      </c>
      <c r="F260" s="166">
        <v>78.94</v>
      </c>
      <c r="G260" s="166">
        <v>6.18</v>
      </c>
      <c r="H260" s="166">
        <v>3.15</v>
      </c>
      <c r="I260" s="166">
        <v>38.17</v>
      </c>
      <c r="J260" s="166">
        <v>126.44</v>
      </c>
      <c r="K260" s="166">
        <v>30.72</v>
      </c>
      <c r="L260" s="164">
        <v>1</v>
      </c>
      <c r="M260" s="164">
        <v>0</v>
      </c>
    </row>
    <row r="261" spans="1:13" x14ac:dyDescent="0.2">
      <c r="A261" s="164">
        <v>259</v>
      </c>
      <c r="B261" s="165" t="s">
        <v>1001</v>
      </c>
      <c r="C261" s="164">
        <v>12</v>
      </c>
      <c r="D261" s="165" t="s">
        <v>1070</v>
      </c>
      <c r="E261" s="165" t="s">
        <v>811</v>
      </c>
      <c r="F261" s="166">
        <v>73.52</v>
      </c>
      <c r="G261" s="166">
        <v>5.51</v>
      </c>
      <c r="H261" s="166">
        <v>2.9</v>
      </c>
      <c r="I261" s="166">
        <v>35.770000000000003</v>
      </c>
      <c r="J261" s="166">
        <v>117.71</v>
      </c>
      <c r="K261" s="166">
        <v>28.6</v>
      </c>
      <c r="L261" s="164">
        <v>1</v>
      </c>
      <c r="M261" s="164">
        <v>0</v>
      </c>
    </row>
    <row r="262" spans="1:13" x14ac:dyDescent="0.2">
      <c r="A262" s="164">
        <v>260</v>
      </c>
      <c r="B262" s="165" t="s">
        <v>1001</v>
      </c>
      <c r="C262" s="164">
        <v>12</v>
      </c>
      <c r="D262" s="165" t="s">
        <v>1071</v>
      </c>
      <c r="E262" s="165" t="s">
        <v>811</v>
      </c>
      <c r="F262" s="166">
        <v>79.02</v>
      </c>
      <c r="G262" s="166">
        <v>6.18</v>
      </c>
      <c r="H262" s="166">
        <v>3.15</v>
      </c>
      <c r="I262" s="166">
        <v>38.1</v>
      </c>
      <c r="J262" s="166">
        <v>126.44</v>
      </c>
      <c r="K262" s="166">
        <v>30.72</v>
      </c>
      <c r="L262" s="164">
        <v>1</v>
      </c>
      <c r="M262" s="164">
        <v>0</v>
      </c>
    </row>
    <row r="263" spans="1:13" x14ac:dyDescent="0.2">
      <c r="A263" s="164">
        <v>261</v>
      </c>
      <c r="B263" s="165" t="s">
        <v>1001</v>
      </c>
      <c r="C263" s="164">
        <v>12</v>
      </c>
      <c r="D263" s="165" t="s">
        <v>1072</v>
      </c>
      <c r="E263" s="165" t="s">
        <v>811</v>
      </c>
      <c r="F263" s="166">
        <v>73.45</v>
      </c>
      <c r="G263" s="166">
        <v>5.42</v>
      </c>
      <c r="H263" s="166">
        <v>2.9</v>
      </c>
      <c r="I263" s="166">
        <v>36.03</v>
      </c>
      <c r="J263" s="166">
        <v>117.8</v>
      </c>
      <c r="K263" s="166">
        <v>28.63</v>
      </c>
      <c r="L263" s="164">
        <v>1</v>
      </c>
      <c r="M263" s="164">
        <v>0</v>
      </c>
    </row>
    <row r="264" spans="1:13" x14ac:dyDescent="0.2">
      <c r="A264" s="164">
        <v>262</v>
      </c>
      <c r="B264" s="165" t="s">
        <v>1001</v>
      </c>
      <c r="C264" s="164">
        <v>12</v>
      </c>
      <c r="D264" s="165" t="s">
        <v>1073</v>
      </c>
      <c r="E264" s="165" t="s">
        <v>811</v>
      </c>
      <c r="F264" s="166">
        <v>72.040000000000006</v>
      </c>
      <c r="G264" s="166">
        <v>5.56</v>
      </c>
      <c r="H264" s="166">
        <v>3.15</v>
      </c>
      <c r="I264" s="166">
        <v>36.4</v>
      </c>
      <c r="J264" s="166">
        <v>117.15</v>
      </c>
      <c r="K264" s="166">
        <v>28.47</v>
      </c>
      <c r="L264" s="164">
        <v>1</v>
      </c>
      <c r="M264" s="164">
        <v>0</v>
      </c>
    </row>
    <row r="265" spans="1:13" x14ac:dyDescent="0.2">
      <c r="A265" s="164">
        <v>263</v>
      </c>
      <c r="B265" s="165" t="s">
        <v>1001</v>
      </c>
      <c r="C265" s="164">
        <v>13</v>
      </c>
      <c r="D265" s="165" t="s">
        <v>1074</v>
      </c>
      <c r="E265" s="165" t="s">
        <v>811</v>
      </c>
      <c r="F265" s="166">
        <v>72.37</v>
      </c>
      <c r="G265" s="166">
        <v>6.12</v>
      </c>
      <c r="H265" s="166">
        <v>3.15</v>
      </c>
      <c r="I265" s="166">
        <v>35.69</v>
      </c>
      <c r="J265" s="166">
        <v>117.34</v>
      </c>
      <c r="K265" s="166">
        <v>28.51</v>
      </c>
      <c r="L265" s="164">
        <v>1</v>
      </c>
      <c r="M265" s="164">
        <v>0</v>
      </c>
    </row>
    <row r="266" spans="1:13" x14ac:dyDescent="0.2">
      <c r="A266" s="164">
        <v>264</v>
      </c>
      <c r="B266" s="165" t="s">
        <v>1001</v>
      </c>
      <c r="C266" s="164">
        <v>13</v>
      </c>
      <c r="D266" s="165" t="s">
        <v>1075</v>
      </c>
      <c r="E266" s="165" t="s">
        <v>811</v>
      </c>
      <c r="F266" s="166">
        <v>78.94</v>
      </c>
      <c r="G266" s="166">
        <v>6.18</v>
      </c>
      <c r="H266" s="166">
        <v>3.15</v>
      </c>
      <c r="I266" s="166">
        <v>38.17</v>
      </c>
      <c r="J266" s="166">
        <v>126.44</v>
      </c>
      <c r="K266" s="166">
        <v>30.72</v>
      </c>
      <c r="L266" s="164">
        <v>1</v>
      </c>
      <c r="M266" s="164">
        <v>0</v>
      </c>
    </row>
    <row r="267" spans="1:13" x14ac:dyDescent="0.2">
      <c r="A267" s="164">
        <v>265</v>
      </c>
      <c r="B267" s="165" t="s">
        <v>1001</v>
      </c>
      <c r="C267" s="164">
        <v>13</v>
      </c>
      <c r="D267" s="165" t="s">
        <v>1076</v>
      </c>
      <c r="E267" s="165" t="s">
        <v>811</v>
      </c>
      <c r="F267" s="166">
        <v>73.52</v>
      </c>
      <c r="G267" s="166">
        <v>5.51</v>
      </c>
      <c r="H267" s="166">
        <v>2.9</v>
      </c>
      <c r="I267" s="166">
        <v>35.770000000000003</v>
      </c>
      <c r="J267" s="166">
        <v>117.71</v>
      </c>
      <c r="K267" s="166">
        <v>28.6</v>
      </c>
      <c r="L267" s="164">
        <v>1</v>
      </c>
      <c r="M267" s="164">
        <v>0</v>
      </c>
    </row>
    <row r="268" spans="1:13" x14ac:dyDescent="0.2">
      <c r="A268" s="164">
        <v>266</v>
      </c>
      <c r="B268" s="165" t="s">
        <v>1001</v>
      </c>
      <c r="C268" s="164">
        <v>13</v>
      </c>
      <c r="D268" s="165" t="s">
        <v>1077</v>
      </c>
      <c r="E268" s="165" t="s">
        <v>811</v>
      </c>
      <c r="F268" s="166">
        <v>79.02</v>
      </c>
      <c r="G268" s="166">
        <v>6.18</v>
      </c>
      <c r="H268" s="166">
        <v>3.15</v>
      </c>
      <c r="I268" s="166">
        <v>38.1</v>
      </c>
      <c r="J268" s="166">
        <v>126.44</v>
      </c>
      <c r="K268" s="166">
        <v>30.72</v>
      </c>
      <c r="L268" s="164">
        <v>1</v>
      </c>
      <c r="M268" s="164">
        <v>0</v>
      </c>
    </row>
    <row r="269" spans="1:13" x14ac:dyDescent="0.2">
      <c r="A269" s="164">
        <v>267</v>
      </c>
      <c r="B269" s="165" t="s">
        <v>1001</v>
      </c>
      <c r="C269" s="164">
        <v>13</v>
      </c>
      <c r="D269" s="165" t="s">
        <v>1078</v>
      </c>
      <c r="E269" s="165" t="s">
        <v>811</v>
      </c>
      <c r="F269" s="166">
        <v>73.45</v>
      </c>
      <c r="G269" s="166">
        <v>5.42</v>
      </c>
      <c r="H269" s="166">
        <v>2.9</v>
      </c>
      <c r="I269" s="166">
        <v>36.03</v>
      </c>
      <c r="J269" s="166">
        <v>117.8</v>
      </c>
      <c r="K269" s="166">
        <v>28.63</v>
      </c>
      <c r="L269" s="164">
        <v>1</v>
      </c>
      <c r="M269" s="164">
        <v>0</v>
      </c>
    </row>
    <row r="270" spans="1:13" x14ac:dyDescent="0.2">
      <c r="A270" s="164">
        <v>268</v>
      </c>
      <c r="B270" s="165" t="s">
        <v>1001</v>
      </c>
      <c r="C270" s="164">
        <v>13</v>
      </c>
      <c r="D270" s="165" t="s">
        <v>1079</v>
      </c>
      <c r="E270" s="165" t="s">
        <v>811</v>
      </c>
      <c r="F270" s="166">
        <v>72.040000000000006</v>
      </c>
      <c r="G270" s="166">
        <v>5.56</v>
      </c>
      <c r="H270" s="166">
        <v>3.15</v>
      </c>
      <c r="I270" s="166">
        <v>36.4</v>
      </c>
      <c r="J270" s="166">
        <v>117.15</v>
      </c>
      <c r="K270" s="166">
        <v>28.47</v>
      </c>
      <c r="L270" s="164">
        <v>1</v>
      </c>
      <c r="M270" s="164">
        <v>0</v>
      </c>
    </row>
    <row r="271" spans="1:13" x14ac:dyDescent="0.2">
      <c r="A271" s="164">
        <v>269</v>
      </c>
      <c r="B271" s="165" t="s">
        <v>1001</v>
      </c>
      <c r="C271" s="164">
        <v>14</v>
      </c>
      <c r="D271" s="165" t="s">
        <v>1080</v>
      </c>
      <c r="E271" s="165" t="s">
        <v>811</v>
      </c>
      <c r="F271" s="166">
        <v>72.37</v>
      </c>
      <c r="G271" s="166">
        <v>6.12</v>
      </c>
      <c r="H271" s="166">
        <v>3.15</v>
      </c>
      <c r="I271" s="166">
        <v>35.69</v>
      </c>
      <c r="J271" s="166">
        <v>117.34</v>
      </c>
      <c r="K271" s="166">
        <v>28.51</v>
      </c>
      <c r="L271" s="164">
        <v>1</v>
      </c>
      <c r="M271" s="164">
        <v>0</v>
      </c>
    </row>
    <row r="272" spans="1:13" x14ac:dyDescent="0.2">
      <c r="A272" s="164">
        <v>270</v>
      </c>
      <c r="B272" s="165" t="s">
        <v>1001</v>
      </c>
      <c r="C272" s="164">
        <v>14</v>
      </c>
      <c r="D272" s="165" t="s">
        <v>1081</v>
      </c>
      <c r="E272" s="165" t="s">
        <v>811</v>
      </c>
      <c r="F272" s="166">
        <v>78.94</v>
      </c>
      <c r="G272" s="166">
        <v>6.18</v>
      </c>
      <c r="H272" s="166">
        <v>3.15</v>
      </c>
      <c r="I272" s="166">
        <v>38.17</v>
      </c>
      <c r="J272" s="166">
        <v>126.44</v>
      </c>
      <c r="K272" s="166">
        <v>30.72</v>
      </c>
      <c r="L272" s="164">
        <v>1</v>
      </c>
      <c r="M272" s="164">
        <v>0</v>
      </c>
    </row>
    <row r="273" spans="1:13" x14ac:dyDescent="0.2">
      <c r="A273" s="164">
        <v>271</v>
      </c>
      <c r="B273" s="165" t="s">
        <v>1001</v>
      </c>
      <c r="C273" s="164">
        <v>14</v>
      </c>
      <c r="D273" s="165" t="s">
        <v>1082</v>
      </c>
      <c r="E273" s="165" t="s">
        <v>811</v>
      </c>
      <c r="F273" s="166">
        <v>73.52</v>
      </c>
      <c r="G273" s="166">
        <v>5.51</v>
      </c>
      <c r="H273" s="166">
        <v>2.9</v>
      </c>
      <c r="I273" s="166">
        <v>35.770000000000003</v>
      </c>
      <c r="J273" s="166">
        <v>117.71</v>
      </c>
      <c r="K273" s="166">
        <v>28.6</v>
      </c>
      <c r="L273" s="164">
        <v>1</v>
      </c>
      <c r="M273" s="164">
        <v>0</v>
      </c>
    </row>
    <row r="274" spans="1:13" x14ac:dyDescent="0.2">
      <c r="A274" s="164">
        <v>272</v>
      </c>
      <c r="B274" s="165" t="s">
        <v>1001</v>
      </c>
      <c r="C274" s="164">
        <v>14</v>
      </c>
      <c r="D274" s="165" t="s">
        <v>1083</v>
      </c>
      <c r="E274" s="165" t="s">
        <v>811</v>
      </c>
      <c r="F274" s="166">
        <v>79.02</v>
      </c>
      <c r="G274" s="166">
        <v>6.18</v>
      </c>
      <c r="H274" s="166">
        <v>3.15</v>
      </c>
      <c r="I274" s="166">
        <v>38.1</v>
      </c>
      <c r="J274" s="166">
        <v>126.44</v>
      </c>
      <c r="K274" s="166">
        <v>30.72</v>
      </c>
      <c r="L274" s="164">
        <v>1</v>
      </c>
      <c r="M274" s="164">
        <v>0</v>
      </c>
    </row>
    <row r="275" spans="1:13" x14ac:dyDescent="0.2">
      <c r="A275" s="164">
        <v>273</v>
      </c>
      <c r="B275" s="165" t="s">
        <v>1001</v>
      </c>
      <c r="C275" s="164">
        <v>14</v>
      </c>
      <c r="D275" s="165" t="s">
        <v>1084</v>
      </c>
      <c r="E275" s="165" t="s">
        <v>811</v>
      </c>
      <c r="F275" s="166">
        <v>73.45</v>
      </c>
      <c r="G275" s="166">
        <v>5.42</v>
      </c>
      <c r="H275" s="166">
        <v>2.9</v>
      </c>
      <c r="I275" s="166">
        <v>36.03</v>
      </c>
      <c r="J275" s="166">
        <v>117.8</v>
      </c>
      <c r="K275" s="166">
        <v>28.63</v>
      </c>
      <c r="L275" s="164">
        <v>1</v>
      </c>
      <c r="M275" s="164">
        <v>0</v>
      </c>
    </row>
    <row r="276" spans="1:13" x14ac:dyDescent="0.2">
      <c r="A276" s="164">
        <v>274</v>
      </c>
      <c r="B276" s="165" t="s">
        <v>1001</v>
      </c>
      <c r="C276" s="164">
        <v>14</v>
      </c>
      <c r="D276" s="165" t="s">
        <v>1085</v>
      </c>
      <c r="E276" s="165" t="s">
        <v>811</v>
      </c>
      <c r="F276" s="166">
        <v>72.040000000000006</v>
      </c>
      <c r="G276" s="166">
        <v>5.56</v>
      </c>
      <c r="H276" s="166">
        <v>3.15</v>
      </c>
      <c r="I276" s="166">
        <v>36.4</v>
      </c>
      <c r="J276" s="166">
        <v>117.15</v>
      </c>
      <c r="K276" s="166">
        <v>28.47</v>
      </c>
      <c r="L276" s="164">
        <v>1</v>
      </c>
      <c r="M276" s="164">
        <v>0</v>
      </c>
    </row>
    <row r="277" spans="1:13" x14ac:dyDescent="0.2">
      <c r="A277" s="164">
        <v>275</v>
      </c>
      <c r="B277" s="165" t="s">
        <v>1001</v>
      </c>
      <c r="C277" s="164">
        <v>15</v>
      </c>
      <c r="D277" s="165" t="s">
        <v>1086</v>
      </c>
      <c r="E277" s="165" t="s">
        <v>811</v>
      </c>
      <c r="F277" s="166">
        <v>72.37</v>
      </c>
      <c r="G277" s="166">
        <v>6.12</v>
      </c>
      <c r="H277" s="166">
        <v>3.15</v>
      </c>
      <c r="I277" s="166">
        <v>35.69</v>
      </c>
      <c r="J277" s="166">
        <v>117.34</v>
      </c>
      <c r="K277" s="166">
        <v>28.51</v>
      </c>
      <c r="L277" s="164">
        <v>1</v>
      </c>
      <c r="M277" s="164">
        <v>0</v>
      </c>
    </row>
    <row r="278" spans="1:13" x14ac:dyDescent="0.2">
      <c r="A278" s="164">
        <v>276</v>
      </c>
      <c r="B278" s="165" t="s">
        <v>1001</v>
      </c>
      <c r="C278" s="164">
        <v>15</v>
      </c>
      <c r="D278" s="165" t="s">
        <v>1087</v>
      </c>
      <c r="E278" s="165" t="s">
        <v>811</v>
      </c>
      <c r="F278" s="166">
        <v>78.94</v>
      </c>
      <c r="G278" s="166">
        <v>6.18</v>
      </c>
      <c r="H278" s="166">
        <v>3.15</v>
      </c>
      <c r="I278" s="166">
        <v>38.17</v>
      </c>
      <c r="J278" s="166">
        <v>126.44</v>
      </c>
      <c r="K278" s="166">
        <v>30.72</v>
      </c>
      <c r="L278" s="164">
        <v>1</v>
      </c>
      <c r="M278" s="164">
        <v>0</v>
      </c>
    </row>
    <row r="279" spans="1:13" x14ac:dyDescent="0.2">
      <c r="A279" s="164">
        <v>277</v>
      </c>
      <c r="B279" s="165" t="s">
        <v>1001</v>
      </c>
      <c r="C279" s="164">
        <v>15</v>
      </c>
      <c r="D279" s="165" t="s">
        <v>1088</v>
      </c>
      <c r="E279" s="165" t="s">
        <v>811</v>
      </c>
      <c r="F279" s="166">
        <v>73.52</v>
      </c>
      <c r="G279" s="166">
        <v>5.51</v>
      </c>
      <c r="H279" s="166">
        <v>2.9</v>
      </c>
      <c r="I279" s="166">
        <v>35.770000000000003</v>
      </c>
      <c r="J279" s="166">
        <v>117.71</v>
      </c>
      <c r="K279" s="166">
        <v>28.6</v>
      </c>
      <c r="L279" s="164">
        <v>1</v>
      </c>
      <c r="M279" s="164">
        <v>0</v>
      </c>
    </row>
    <row r="280" spans="1:13" x14ac:dyDescent="0.2">
      <c r="A280" s="164">
        <v>278</v>
      </c>
      <c r="B280" s="165" t="s">
        <v>1001</v>
      </c>
      <c r="C280" s="164">
        <v>15</v>
      </c>
      <c r="D280" s="165" t="s">
        <v>1089</v>
      </c>
      <c r="E280" s="165" t="s">
        <v>811</v>
      </c>
      <c r="F280" s="166">
        <v>79.02</v>
      </c>
      <c r="G280" s="166">
        <v>6.18</v>
      </c>
      <c r="H280" s="166">
        <v>3.15</v>
      </c>
      <c r="I280" s="166">
        <v>38.1</v>
      </c>
      <c r="J280" s="166">
        <v>126.44</v>
      </c>
      <c r="K280" s="166">
        <v>30.72</v>
      </c>
      <c r="L280" s="164">
        <v>1</v>
      </c>
      <c r="M280" s="164">
        <v>0</v>
      </c>
    </row>
    <row r="281" spans="1:13" x14ac:dyDescent="0.2">
      <c r="A281" s="164">
        <v>279</v>
      </c>
      <c r="B281" s="165" t="s">
        <v>1001</v>
      </c>
      <c r="C281" s="164">
        <v>15</v>
      </c>
      <c r="D281" s="165" t="s">
        <v>1090</v>
      </c>
      <c r="E281" s="165" t="s">
        <v>811</v>
      </c>
      <c r="F281" s="166">
        <v>73.45</v>
      </c>
      <c r="G281" s="166">
        <v>5.42</v>
      </c>
      <c r="H281" s="166">
        <v>2.9</v>
      </c>
      <c r="I281" s="166">
        <v>36.03</v>
      </c>
      <c r="J281" s="166">
        <v>117.8</v>
      </c>
      <c r="K281" s="166">
        <v>28.63</v>
      </c>
      <c r="L281" s="164">
        <v>1</v>
      </c>
      <c r="M281" s="164">
        <v>0</v>
      </c>
    </row>
    <row r="282" spans="1:13" x14ac:dyDescent="0.2">
      <c r="A282" s="164">
        <v>280</v>
      </c>
      <c r="B282" s="165" t="s">
        <v>1001</v>
      </c>
      <c r="C282" s="164">
        <v>15</v>
      </c>
      <c r="D282" s="165" t="s">
        <v>1091</v>
      </c>
      <c r="E282" s="165" t="s">
        <v>811</v>
      </c>
      <c r="F282" s="166">
        <v>72.040000000000006</v>
      </c>
      <c r="G282" s="166">
        <v>5.56</v>
      </c>
      <c r="H282" s="166">
        <v>3.15</v>
      </c>
      <c r="I282" s="166">
        <v>36.4</v>
      </c>
      <c r="J282" s="166">
        <v>117.15</v>
      </c>
      <c r="K282" s="166">
        <v>28.47</v>
      </c>
      <c r="L282" s="164">
        <v>1</v>
      </c>
      <c r="M282" s="164">
        <v>0</v>
      </c>
    </row>
    <row r="283" spans="1:13" x14ac:dyDescent="0.2">
      <c r="A283" s="164">
        <v>281</v>
      </c>
      <c r="B283" s="165" t="s">
        <v>1001</v>
      </c>
      <c r="C283" s="164">
        <v>16</v>
      </c>
      <c r="D283" s="165" t="s">
        <v>1092</v>
      </c>
      <c r="E283" s="165" t="s">
        <v>811</v>
      </c>
      <c r="F283" s="166">
        <v>72.37</v>
      </c>
      <c r="G283" s="166">
        <v>6.12</v>
      </c>
      <c r="H283" s="166">
        <v>3.15</v>
      </c>
      <c r="I283" s="166">
        <v>35.69</v>
      </c>
      <c r="J283" s="166">
        <v>117.34</v>
      </c>
      <c r="K283" s="166">
        <v>28.51</v>
      </c>
      <c r="L283" s="164">
        <v>1</v>
      </c>
      <c r="M283" s="164">
        <v>0</v>
      </c>
    </row>
    <row r="284" spans="1:13" x14ac:dyDescent="0.2">
      <c r="A284" s="164">
        <v>282</v>
      </c>
      <c r="B284" s="165" t="s">
        <v>1001</v>
      </c>
      <c r="C284" s="164">
        <v>16</v>
      </c>
      <c r="D284" s="165" t="s">
        <v>1093</v>
      </c>
      <c r="E284" s="165" t="s">
        <v>811</v>
      </c>
      <c r="F284" s="166">
        <v>78.94</v>
      </c>
      <c r="G284" s="166">
        <v>6.18</v>
      </c>
      <c r="H284" s="166">
        <v>3.15</v>
      </c>
      <c r="I284" s="166">
        <v>38.17</v>
      </c>
      <c r="J284" s="166">
        <v>126.44</v>
      </c>
      <c r="K284" s="166">
        <v>30.72</v>
      </c>
      <c r="L284" s="164">
        <v>1</v>
      </c>
      <c r="M284" s="164">
        <v>0</v>
      </c>
    </row>
    <row r="285" spans="1:13" x14ac:dyDescent="0.2">
      <c r="A285" s="164">
        <v>283</v>
      </c>
      <c r="B285" s="165" t="s">
        <v>1001</v>
      </c>
      <c r="C285" s="164">
        <v>16</v>
      </c>
      <c r="D285" s="165" t="s">
        <v>1094</v>
      </c>
      <c r="E285" s="165" t="s">
        <v>811</v>
      </c>
      <c r="F285" s="166">
        <v>73.52</v>
      </c>
      <c r="G285" s="166">
        <v>5.51</v>
      </c>
      <c r="H285" s="166">
        <v>2.9</v>
      </c>
      <c r="I285" s="166">
        <v>35.770000000000003</v>
      </c>
      <c r="J285" s="166">
        <v>117.71</v>
      </c>
      <c r="K285" s="166">
        <v>28.6</v>
      </c>
      <c r="L285" s="164">
        <v>1</v>
      </c>
      <c r="M285" s="164">
        <v>0</v>
      </c>
    </row>
    <row r="286" spans="1:13" x14ac:dyDescent="0.2">
      <c r="A286" s="164">
        <v>284</v>
      </c>
      <c r="B286" s="165" t="s">
        <v>1001</v>
      </c>
      <c r="C286" s="164">
        <v>16</v>
      </c>
      <c r="D286" s="165" t="s">
        <v>1095</v>
      </c>
      <c r="E286" s="165" t="s">
        <v>811</v>
      </c>
      <c r="F286" s="166">
        <v>79.02</v>
      </c>
      <c r="G286" s="166">
        <v>6.18</v>
      </c>
      <c r="H286" s="166">
        <v>3.15</v>
      </c>
      <c r="I286" s="166">
        <v>38.1</v>
      </c>
      <c r="J286" s="166">
        <v>126.44</v>
      </c>
      <c r="K286" s="166">
        <v>30.72</v>
      </c>
      <c r="L286" s="164">
        <v>1</v>
      </c>
      <c r="M286" s="164">
        <v>0</v>
      </c>
    </row>
    <row r="287" spans="1:13" x14ac:dyDescent="0.2">
      <c r="A287" s="164">
        <v>285</v>
      </c>
      <c r="B287" s="165" t="s">
        <v>1001</v>
      </c>
      <c r="C287" s="164">
        <v>16</v>
      </c>
      <c r="D287" s="165" t="s">
        <v>1096</v>
      </c>
      <c r="E287" s="165" t="s">
        <v>811</v>
      </c>
      <c r="F287" s="166">
        <v>73.45</v>
      </c>
      <c r="G287" s="166">
        <v>5.42</v>
      </c>
      <c r="H287" s="166">
        <v>2.9</v>
      </c>
      <c r="I287" s="166">
        <v>36.03</v>
      </c>
      <c r="J287" s="166">
        <v>117.8</v>
      </c>
      <c r="K287" s="166">
        <v>28.63</v>
      </c>
      <c r="L287" s="164">
        <v>1</v>
      </c>
      <c r="M287" s="164">
        <v>0</v>
      </c>
    </row>
    <row r="288" spans="1:13" x14ac:dyDescent="0.2">
      <c r="A288" s="164">
        <v>286</v>
      </c>
      <c r="B288" s="165" t="s">
        <v>1001</v>
      </c>
      <c r="C288" s="164">
        <v>16</v>
      </c>
      <c r="D288" s="165" t="s">
        <v>1097</v>
      </c>
      <c r="E288" s="165" t="s">
        <v>811</v>
      </c>
      <c r="F288" s="166">
        <v>72.040000000000006</v>
      </c>
      <c r="G288" s="166">
        <v>5.56</v>
      </c>
      <c r="H288" s="166">
        <v>3.15</v>
      </c>
      <c r="I288" s="166">
        <v>36.4</v>
      </c>
      <c r="J288" s="166">
        <v>117.15</v>
      </c>
      <c r="K288" s="166">
        <v>28.47</v>
      </c>
      <c r="L288" s="164">
        <v>1</v>
      </c>
      <c r="M288" s="164">
        <v>0</v>
      </c>
    </row>
    <row r="289" spans="1:13" x14ac:dyDescent="0.2">
      <c r="A289" s="164">
        <v>287</v>
      </c>
      <c r="B289" s="165" t="s">
        <v>1001</v>
      </c>
      <c r="C289" s="164">
        <v>17</v>
      </c>
      <c r="D289" s="165" t="s">
        <v>1098</v>
      </c>
      <c r="E289" s="165" t="s">
        <v>811</v>
      </c>
      <c r="F289" s="166">
        <v>72.37</v>
      </c>
      <c r="G289" s="166">
        <v>6.12</v>
      </c>
      <c r="H289" s="166">
        <v>3.15</v>
      </c>
      <c r="I289" s="166">
        <v>35.69</v>
      </c>
      <c r="J289" s="166">
        <v>117.34</v>
      </c>
      <c r="K289" s="166">
        <v>28.51</v>
      </c>
      <c r="L289" s="164">
        <v>1</v>
      </c>
      <c r="M289" s="164">
        <v>0</v>
      </c>
    </row>
    <row r="290" spans="1:13" x14ac:dyDescent="0.2">
      <c r="A290" s="164">
        <v>288</v>
      </c>
      <c r="B290" s="165" t="s">
        <v>1001</v>
      </c>
      <c r="C290" s="164">
        <v>17</v>
      </c>
      <c r="D290" s="165" t="s">
        <v>1099</v>
      </c>
      <c r="E290" s="165" t="s">
        <v>811</v>
      </c>
      <c r="F290" s="166">
        <v>78.94</v>
      </c>
      <c r="G290" s="166">
        <v>6.18</v>
      </c>
      <c r="H290" s="166">
        <v>3.15</v>
      </c>
      <c r="I290" s="166">
        <v>38.17</v>
      </c>
      <c r="J290" s="166">
        <v>126.44</v>
      </c>
      <c r="K290" s="166">
        <v>30.72</v>
      </c>
      <c r="L290" s="164">
        <v>1</v>
      </c>
      <c r="M290" s="164">
        <v>0</v>
      </c>
    </row>
    <row r="291" spans="1:13" x14ac:dyDescent="0.2">
      <c r="A291" s="164">
        <v>289</v>
      </c>
      <c r="B291" s="165" t="s">
        <v>1001</v>
      </c>
      <c r="C291" s="164">
        <v>17</v>
      </c>
      <c r="D291" s="165" t="s">
        <v>1100</v>
      </c>
      <c r="E291" s="165" t="s">
        <v>811</v>
      </c>
      <c r="F291" s="166">
        <v>73.52</v>
      </c>
      <c r="G291" s="166">
        <v>5.51</v>
      </c>
      <c r="H291" s="166">
        <v>2.9</v>
      </c>
      <c r="I291" s="166">
        <v>35.770000000000003</v>
      </c>
      <c r="J291" s="166">
        <v>117.71</v>
      </c>
      <c r="K291" s="166">
        <v>28.6</v>
      </c>
      <c r="L291" s="164">
        <v>1</v>
      </c>
      <c r="M291" s="164">
        <v>0</v>
      </c>
    </row>
    <row r="292" spans="1:13" x14ac:dyDescent="0.2">
      <c r="A292" s="164">
        <v>290</v>
      </c>
      <c r="B292" s="165" t="s">
        <v>1001</v>
      </c>
      <c r="C292" s="164">
        <v>17</v>
      </c>
      <c r="D292" s="165" t="s">
        <v>1101</v>
      </c>
      <c r="E292" s="165" t="s">
        <v>811</v>
      </c>
      <c r="F292" s="166">
        <v>79.02</v>
      </c>
      <c r="G292" s="166">
        <v>6.18</v>
      </c>
      <c r="H292" s="166">
        <v>3.15</v>
      </c>
      <c r="I292" s="166">
        <v>38.1</v>
      </c>
      <c r="J292" s="166">
        <v>126.44</v>
      </c>
      <c r="K292" s="166">
        <v>30.72</v>
      </c>
      <c r="L292" s="164">
        <v>1</v>
      </c>
      <c r="M292" s="164">
        <v>0</v>
      </c>
    </row>
    <row r="293" spans="1:13" x14ac:dyDescent="0.2">
      <c r="A293" s="164">
        <v>291</v>
      </c>
      <c r="B293" s="165" t="s">
        <v>1001</v>
      </c>
      <c r="C293" s="164">
        <v>17</v>
      </c>
      <c r="D293" s="165" t="s">
        <v>1102</v>
      </c>
      <c r="E293" s="165" t="s">
        <v>811</v>
      </c>
      <c r="F293" s="166">
        <v>73.45</v>
      </c>
      <c r="G293" s="166">
        <v>5.42</v>
      </c>
      <c r="H293" s="166">
        <v>2.9</v>
      </c>
      <c r="I293" s="166">
        <v>36.03</v>
      </c>
      <c r="J293" s="166">
        <v>117.8</v>
      </c>
      <c r="K293" s="166">
        <v>28.63</v>
      </c>
      <c r="L293" s="164">
        <v>1</v>
      </c>
      <c r="M293" s="164">
        <v>0</v>
      </c>
    </row>
    <row r="294" spans="1:13" x14ac:dyDescent="0.2">
      <c r="A294" s="164">
        <v>292</v>
      </c>
      <c r="B294" s="165" t="s">
        <v>1001</v>
      </c>
      <c r="C294" s="164">
        <v>17</v>
      </c>
      <c r="D294" s="165" t="s">
        <v>1103</v>
      </c>
      <c r="E294" s="165" t="s">
        <v>811</v>
      </c>
      <c r="F294" s="166">
        <v>72.040000000000006</v>
      </c>
      <c r="G294" s="166">
        <v>5.56</v>
      </c>
      <c r="H294" s="166">
        <v>3.15</v>
      </c>
      <c r="I294" s="166">
        <v>36.4</v>
      </c>
      <c r="J294" s="166">
        <v>117.15</v>
      </c>
      <c r="K294" s="166">
        <v>28.47</v>
      </c>
      <c r="L294" s="164">
        <v>1</v>
      </c>
      <c r="M294" s="164">
        <v>0</v>
      </c>
    </row>
    <row r="295" spans="1:13" x14ac:dyDescent="0.2">
      <c r="A295" s="164">
        <v>293</v>
      </c>
      <c r="B295" s="165" t="s">
        <v>1001</v>
      </c>
      <c r="C295" s="164">
        <v>18</v>
      </c>
      <c r="D295" s="165" t="s">
        <v>1104</v>
      </c>
      <c r="E295" s="165" t="s">
        <v>811</v>
      </c>
      <c r="F295" s="166">
        <v>72.37</v>
      </c>
      <c r="G295" s="166">
        <v>6.12</v>
      </c>
      <c r="H295" s="166">
        <v>3.15</v>
      </c>
      <c r="I295" s="166">
        <v>35.69</v>
      </c>
      <c r="J295" s="166">
        <v>117.34</v>
      </c>
      <c r="K295" s="166">
        <v>28.51</v>
      </c>
      <c r="L295" s="164">
        <v>1</v>
      </c>
      <c r="M295" s="164">
        <v>0</v>
      </c>
    </row>
    <row r="296" spans="1:13" x14ac:dyDescent="0.2">
      <c r="A296" s="164">
        <v>294</v>
      </c>
      <c r="B296" s="165" t="s">
        <v>1001</v>
      </c>
      <c r="C296" s="164">
        <v>18</v>
      </c>
      <c r="D296" s="165" t="s">
        <v>1105</v>
      </c>
      <c r="E296" s="165" t="s">
        <v>811</v>
      </c>
      <c r="F296" s="166">
        <v>78.94</v>
      </c>
      <c r="G296" s="166">
        <v>6.18</v>
      </c>
      <c r="H296" s="166">
        <v>3.15</v>
      </c>
      <c r="I296" s="166">
        <v>38.17</v>
      </c>
      <c r="J296" s="166">
        <v>126.44</v>
      </c>
      <c r="K296" s="166">
        <v>30.72</v>
      </c>
      <c r="L296" s="164">
        <v>1</v>
      </c>
      <c r="M296" s="164">
        <v>0</v>
      </c>
    </row>
    <row r="297" spans="1:13" x14ac:dyDescent="0.2">
      <c r="A297" s="164">
        <v>295</v>
      </c>
      <c r="B297" s="165" t="s">
        <v>1001</v>
      </c>
      <c r="C297" s="164">
        <v>18</v>
      </c>
      <c r="D297" s="165" t="s">
        <v>1106</v>
      </c>
      <c r="E297" s="165" t="s">
        <v>811</v>
      </c>
      <c r="F297" s="166">
        <v>73.52</v>
      </c>
      <c r="G297" s="166">
        <v>5.51</v>
      </c>
      <c r="H297" s="166">
        <v>2.9</v>
      </c>
      <c r="I297" s="166">
        <v>35.770000000000003</v>
      </c>
      <c r="J297" s="166">
        <v>117.71</v>
      </c>
      <c r="K297" s="166">
        <v>28.6</v>
      </c>
      <c r="L297" s="164">
        <v>1</v>
      </c>
      <c r="M297" s="164">
        <v>0</v>
      </c>
    </row>
    <row r="298" spans="1:13" x14ac:dyDescent="0.2">
      <c r="A298" s="164">
        <v>296</v>
      </c>
      <c r="B298" s="165" t="s">
        <v>1001</v>
      </c>
      <c r="C298" s="164">
        <v>18</v>
      </c>
      <c r="D298" s="165" t="s">
        <v>1107</v>
      </c>
      <c r="E298" s="165" t="s">
        <v>811</v>
      </c>
      <c r="F298" s="166">
        <v>79.02</v>
      </c>
      <c r="G298" s="166">
        <v>6.18</v>
      </c>
      <c r="H298" s="166">
        <v>3.15</v>
      </c>
      <c r="I298" s="166">
        <v>38.1</v>
      </c>
      <c r="J298" s="166">
        <v>126.44</v>
      </c>
      <c r="K298" s="166">
        <v>30.72</v>
      </c>
      <c r="L298" s="164">
        <v>1</v>
      </c>
      <c r="M298" s="164">
        <v>0</v>
      </c>
    </row>
    <row r="299" spans="1:13" x14ac:dyDescent="0.2">
      <c r="A299" s="164">
        <v>297</v>
      </c>
      <c r="B299" s="165" t="s">
        <v>1001</v>
      </c>
      <c r="C299" s="164">
        <v>18</v>
      </c>
      <c r="D299" s="165" t="s">
        <v>1108</v>
      </c>
      <c r="E299" s="165" t="s">
        <v>811</v>
      </c>
      <c r="F299" s="166">
        <v>73.45</v>
      </c>
      <c r="G299" s="166">
        <v>5.42</v>
      </c>
      <c r="H299" s="166">
        <v>2.9</v>
      </c>
      <c r="I299" s="166">
        <v>36.03</v>
      </c>
      <c r="J299" s="166">
        <v>117.8</v>
      </c>
      <c r="K299" s="166">
        <v>28.63</v>
      </c>
      <c r="L299" s="164">
        <v>1</v>
      </c>
      <c r="M299" s="164">
        <v>0</v>
      </c>
    </row>
    <row r="300" spans="1:13" x14ac:dyDescent="0.2">
      <c r="A300" s="164">
        <v>298</v>
      </c>
      <c r="B300" s="165" t="s">
        <v>1001</v>
      </c>
      <c r="C300" s="164">
        <v>18</v>
      </c>
      <c r="D300" s="165" t="s">
        <v>1109</v>
      </c>
      <c r="E300" s="165" t="s">
        <v>811</v>
      </c>
      <c r="F300" s="166">
        <v>72.040000000000006</v>
      </c>
      <c r="G300" s="166">
        <v>5.56</v>
      </c>
      <c r="H300" s="166">
        <v>3.15</v>
      </c>
      <c r="I300" s="166">
        <v>36.4</v>
      </c>
      <c r="J300" s="166">
        <v>117.15</v>
      </c>
      <c r="K300" s="166">
        <v>28.47</v>
      </c>
      <c r="L300" s="164">
        <v>1</v>
      </c>
      <c r="M300" s="164">
        <v>0</v>
      </c>
    </row>
    <row r="301" spans="1:13" x14ac:dyDescent="0.2">
      <c r="A301" s="164">
        <v>299</v>
      </c>
      <c r="B301" s="165" t="s">
        <v>1001</v>
      </c>
      <c r="C301" s="164">
        <v>19</v>
      </c>
      <c r="D301" s="165" t="s">
        <v>1110</v>
      </c>
      <c r="E301" s="165" t="s">
        <v>811</v>
      </c>
      <c r="F301" s="166">
        <v>72.37</v>
      </c>
      <c r="G301" s="166">
        <v>6.12</v>
      </c>
      <c r="H301" s="166">
        <v>3.15</v>
      </c>
      <c r="I301" s="166">
        <v>35.69</v>
      </c>
      <c r="J301" s="166">
        <v>117.34</v>
      </c>
      <c r="K301" s="166">
        <v>28.51</v>
      </c>
      <c r="L301" s="164">
        <v>1</v>
      </c>
      <c r="M301" s="164">
        <v>0</v>
      </c>
    </row>
    <row r="302" spans="1:13" x14ac:dyDescent="0.2">
      <c r="A302" s="164">
        <v>300</v>
      </c>
      <c r="B302" s="165" t="s">
        <v>1001</v>
      </c>
      <c r="C302" s="164">
        <v>19</v>
      </c>
      <c r="D302" s="165" t="s">
        <v>1111</v>
      </c>
      <c r="E302" s="165" t="s">
        <v>811</v>
      </c>
      <c r="F302" s="166">
        <v>78.94</v>
      </c>
      <c r="G302" s="166">
        <v>6.18</v>
      </c>
      <c r="H302" s="166">
        <v>3.15</v>
      </c>
      <c r="I302" s="166">
        <v>38.17</v>
      </c>
      <c r="J302" s="166">
        <v>126.44</v>
      </c>
      <c r="K302" s="166">
        <v>30.72</v>
      </c>
      <c r="L302" s="164">
        <v>1</v>
      </c>
      <c r="M302" s="164">
        <v>0</v>
      </c>
    </row>
    <row r="303" spans="1:13" x14ac:dyDescent="0.2">
      <c r="A303" s="164">
        <v>301</v>
      </c>
      <c r="B303" s="165" t="s">
        <v>1001</v>
      </c>
      <c r="C303" s="164">
        <v>19</v>
      </c>
      <c r="D303" s="165" t="s">
        <v>1112</v>
      </c>
      <c r="E303" s="165" t="s">
        <v>811</v>
      </c>
      <c r="F303" s="166">
        <v>73.52</v>
      </c>
      <c r="G303" s="166">
        <v>5.51</v>
      </c>
      <c r="H303" s="166">
        <v>2.9</v>
      </c>
      <c r="I303" s="166">
        <v>35.770000000000003</v>
      </c>
      <c r="J303" s="166">
        <v>117.71</v>
      </c>
      <c r="K303" s="166">
        <v>28.6</v>
      </c>
      <c r="L303" s="164">
        <v>1</v>
      </c>
      <c r="M303" s="164">
        <v>0</v>
      </c>
    </row>
    <row r="304" spans="1:13" x14ac:dyDescent="0.2">
      <c r="A304" s="164">
        <v>302</v>
      </c>
      <c r="B304" s="165" t="s">
        <v>1001</v>
      </c>
      <c r="C304" s="164">
        <v>19</v>
      </c>
      <c r="D304" s="165" t="s">
        <v>1113</v>
      </c>
      <c r="E304" s="165" t="s">
        <v>811</v>
      </c>
      <c r="F304" s="166">
        <v>79.02</v>
      </c>
      <c r="G304" s="166">
        <v>6.18</v>
      </c>
      <c r="H304" s="166">
        <v>3.15</v>
      </c>
      <c r="I304" s="166">
        <v>38.1</v>
      </c>
      <c r="J304" s="166">
        <v>126.44</v>
      </c>
      <c r="K304" s="166">
        <v>30.72</v>
      </c>
      <c r="L304" s="164">
        <v>1</v>
      </c>
      <c r="M304" s="164">
        <v>0</v>
      </c>
    </row>
    <row r="305" spans="1:13" x14ac:dyDescent="0.2">
      <c r="A305" s="164">
        <v>303</v>
      </c>
      <c r="B305" s="165" t="s">
        <v>1001</v>
      </c>
      <c r="C305" s="164">
        <v>19</v>
      </c>
      <c r="D305" s="165" t="s">
        <v>1114</v>
      </c>
      <c r="E305" s="165" t="s">
        <v>811</v>
      </c>
      <c r="F305" s="166">
        <v>73.45</v>
      </c>
      <c r="G305" s="166">
        <v>5.42</v>
      </c>
      <c r="H305" s="166">
        <v>2.9</v>
      </c>
      <c r="I305" s="166">
        <v>36.03</v>
      </c>
      <c r="J305" s="166">
        <v>117.8</v>
      </c>
      <c r="K305" s="166">
        <v>28.63</v>
      </c>
      <c r="L305" s="164">
        <v>1</v>
      </c>
      <c r="M305" s="164">
        <v>0</v>
      </c>
    </row>
    <row r="306" spans="1:13" x14ac:dyDescent="0.2">
      <c r="A306" s="164">
        <v>304</v>
      </c>
      <c r="B306" s="165" t="s">
        <v>1001</v>
      </c>
      <c r="C306" s="164">
        <v>19</v>
      </c>
      <c r="D306" s="165" t="s">
        <v>1115</v>
      </c>
      <c r="E306" s="165" t="s">
        <v>811</v>
      </c>
      <c r="F306" s="166">
        <v>72.040000000000006</v>
      </c>
      <c r="G306" s="166">
        <v>5.56</v>
      </c>
      <c r="H306" s="166">
        <v>3.15</v>
      </c>
      <c r="I306" s="166">
        <v>36.4</v>
      </c>
      <c r="J306" s="166">
        <v>117.15</v>
      </c>
      <c r="K306" s="166">
        <v>28.47</v>
      </c>
      <c r="L306" s="164">
        <v>1</v>
      </c>
      <c r="M306" s="164">
        <v>0</v>
      </c>
    </row>
    <row r="307" spans="1:13" x14ac:dyDescent="0.2">
      <c r="A307" s="164">
        <v>305</v>
      </c>
      <c r="B307" s="165" t="s">
        <v>1001</v>
      </c>
      <c r="C307" s="164">
        <v>1</v>
      </c>
      <c r="D307" s="165" t="s">
        <v>1116</v>
      </c>
      <c r="E307" s="165" t="s">
        <v>811</v>
      </c>
      <c r="F307" s="166">
        <v>72.239999999999995</v>
      </c>
      <c r="G307" s="166">
        <v>6.03</v>
      </c>
      <c r="H307" s="166">
        <v>3.16</v>
      </c>
      <c r="I307" s="166">
        <v>36.090000000000003</v>
      </c>
      <c r="J307" s="166">
        <v>117.52</v>
      </c>
      <c r="K307" s="166">
        <v>28.56</v>
      </c>
      <c r="L307" s="164">
        <v>1</v>
      </c>
      <c r="M307" s="164">
        <v>0</v>
      </c>
    </row>
    <row r="308" spans="1:13" x14ac:dyDescent="0.2">
      <c r="A308" s="164">
        <v>306</v>
      </c>
      <c r="B308" s="165" t="s">
        <v>1001</v>
      </c>
      <c r="C308" s="164">
        <v>1</v>
      </c>
      <c r="D308" s="165" t="s">
        <v>1117</v>
      </c>
      <c r="E308" s="165" t="s">
        <v>811</v>
      </c>
      <c r="F308" s="166">
        <v>73.42</v>
      </c>
      <c r="G308" s="166">
        <v>5.46</v>
      </c>
      <c r="H308" s="166">
        <v>2.94</v>
      </c>
      <c r="I308" s="166">
        <v>38.49</v>
      </c>
      <c r="J308" s="166">
        <v>120.31</v>
      </c>
      <c r="K308" s="166">
        <v>29.23</v>
      </c>
      <c r="L308" s="164">
        <v>1</v>
      </c>
      <c r="M308" s="164">
        <v>0</v>
      </c>
    </row>
    <row r="309" spans="1:13" x14ac:dyDescent="0.2">
      <c r="A309" s="164">
        <v>307</v>
      </c>
      <c r="B309" s="165" t="s">
        <v>1001</v>
      </c>
      <c r="C309" s="164">
        <v>1</v>
      </c>
      <c r="D309" s="165" t="s">
        <v>1118</v>
      </c>
      <c r="E309" s="165" t="s">
        <v>811</v>
      </c>
      <c r="F309" s="166">
        <v>78.69</v>
      </c>
      <c r="G309" s="166">
        <v>6.26</v>
      </c>
      <c r="H309" s="166">
        <v>3.15</v>
      </c>
      <c r="I309" s="166">
        <v>38.06</v>
      </c>
      <c r="J309" s="166">
        <v>126.16</v>
      </c>
      <c r="K309" s="166">
        <v>30.66</v>
      </c>
      <c r="L309" s="164">
        <v>1</v>
      </c>
      <c r="M309" s="164">
        <v>0</v>
      </c>
    </row>
    <row r="310" spans="1:13" x14ac:dyDescent="0.2">
      <c r="A310" s="164">
        <v>308</v>
      </c>
      <c r="B310" s="165" t="s">
        <v>1001</v>
      </c>
      <c r="C310" s="164">
        <v>1</v>
      </c>
      <c r="D310" s="165" t="s">
        <v>1119</v>
      </c>
      <c r="E310" s="165" t="s">
        <v>811</v>
      </c>
      <c r="F310" s="166">
        <v>73.47</v>
      </c>
      <c r="G310" s="166">
        <v>5.65</v>
      </c>
      <c r="H310" s="166">
        <v>2.94</v>
      </c>
      <c r="I310" s="166">
        <v>37.22</v>
      </c>
      <c r="J310" s="166">
        <v>119.29</v>
      </c>
      <c r="K310" s="166">
        <v>28.99</v>
      </c>
      <c r="L310" s="164">
        <v>1</v>
      </c>
      <c r="M310" s="164">
        <v>0</v>
      </c>
    </row>
    <row r="311" spans="1:13" x14ac:dyDescent="0.2">
      <c r="A311" s="164">
        <v>309</v>
      </c>
      <c r="B311" s="165" t="s">
        <v>1001</v>
      </c>
      <c r="C311" s="164">
        <v>1</v>
      </c>
      <c r="D311" s="165" t="s">
        <v>1120</v>
      </c>
      <c r="E311" s="165" t="s">
        <v>811</v>
      </c>
      <c r="F311" s="166">
        <v>78.63</v>
      </c>
      <c r="G311" s="166">
        <v>6.25</v>
      </c>
      <c r="H311" s="166">
        <v>3.15</v>
      </c>
      <c r="I311" s="166">
        <v>38.03</v>
      </c>
      <c r="J311" s="166">
        <v>126.07</v>
      </c>
      <c r="K311" s="166">
        <v>30.63</v>
      </c>
      <c r="L311" s="164">
        <v>1</v>
      </c>
      <c r="M311" s="164">
        <v>0</v>
      </c>
    </row>
    <row r="312" spans="1:13" x14ac:dyDescent="0.2">
      <c r="A312" s="164">
        <v>310</v>
      </c>
      <c r="B312" s="165" t="s">
        <v>1001</v>
      </c>
      <c r="C312" s="164">
        <v>1</v>
      </c>
      <c r="D312" s="165" t="s">
        <v>1121</v>
      </c>
      <c r="E312" s="165" t="s">
        <v>811</v>
      </c>
      <c r="F312" s="166">
        <v>71.53</v>
      </c>
      <c r="G312" s="166">
        <v>6.49</v>
      </c>
      <c r="H312" s="166">
        <v>3.14</v>
      </c>
      <c r="I312" s="166">
        <v>35.99</v>
      </c>
      <c r="J312" s="166">
        <v>117.15</v>
      </c>
      <c r="K312" s="166">
        <v>28.47</v>
      </c>
      <c r="L312" s="164">
        <v>1</v>
      </c>
      <c r="M312" s="164">
        <v>0</v>
      </c>
    </row>
    <row r="313" spans="1:13" x14ac:dyDescent="0.2">
      <c r="A313" s="164">
        <v>311</v>
      </c>
      <c r="B313" s="165" t="s">
        <v>1001</v>
      </c>
      <c r="C313" s="164">
        <v>2</v>
      </c>
      <c r="D313" s="165" t="s">
        <v>1122</v>
      </c>
      <c r="E313" s="165" t="s">
        <v>811</v>
      </c>
      <c r="F313" s="166">
        <v>72.239999999999995</v>
      </c>
      <c r="G313" s="166">
        <v>6.03</v>
      </c>
      <c r="H313" s="166">
        <v>3.16</v>
      </c>
      <c r="I313" s="166">
        <v>36.090000000000003</v>
      </c>
      <c r="J313" s="166">
        <v>117.52</v>
      </c>
      <c r="K313" s="166">
        <v>28.56</v>
      </c>
      <c r="L313" s="164">
        <v>1</v>
      </c>
      <c r="M313" s="164">
        <v>0</v>
      </c>
    </row>
    <row r="314" spans="1:13" x14ac:dyDescent="0.2">
      <c r="A314" s="164">
        <v>312</v>
      </c>
      <c r="B314" s="165" t="s">
        <v>1001</v>
      </c>
      <c r="C314" s="164">
        <v>2</v>
      </c>
      <c r="D314" s="165" t="s">
        <v>1123</v>
      </c>
      <c r="E314" s="165" t="s">
        <v>811</v>
      </c>
      <c r="F314" s="166">
        <v>73.42</v>
      </c>
      <c r="G314" s="166">
        <v>5.46</v>
      </c>
      <c r="H314" s="166">
        <v>2.94</v>
      </c>
      <c r="I314" s="166">
        <v>38.49</v>
      </c>
      <c r="J314" s="166">
        <v>120.31</v>
      </c>
      <c r="K314" s="166">
        <v>29.23</v>
      </c>
      <c r="L314" s="164">
        <v>1</v>
      </c>
      <c r="M314" s="164">
        <v>0</v>
      </c>
    </row>
    <row r="315" spans="1:13" x14ac:dyDescent="0.2">
      <c r="A315" s="164">
        <v>313</v>
      </c>
      <c r="B315" s="165" t="s">
        <v>1001</v>
      </c>
      <c r="C315" s="164">
        <v>2</v>
      </c>
      <c r="D315" s="165" t="s">
        <v>1124</v>
      </c>
      <c r="E315" s="165" t="s">
        <v>811</v>
      </c>
      <c r="F315" s="166">
        <v>78.69</v>
      </c>
      <c r="G315" s="166">
        <v>6.26</v>
      </c>
      <c r="H315" s="166">
        <v>3.15</v>
      </c>
      <c r="I315" s="166">
        <v>38.06</v>
      </c>
      <c r="J315" s="166">
        <v>126.16</v>
      </c>
      <c r="K315" s="166">
        <v>30.66</v>
      </c>
      <c r="L315" s="164">
        <v>1</v>
      </c>
      <c r="M315" s="164">
        <v>0</v>
      </c>
    </row>
    <row r="316" spans="1:13" x14ac:dyDescent="0.2">
      <c r="A316" s="164">
        <v>314</v>
      </c>
      <c r="B316" s="165" t="s">
        <v>1001</v>
      </c>
      <c r="C316" s="164">
        <v>2</v>
      </c>
      <c r="D316" s="165" t="s">
        <v>1125</v>
      </c>
      <c r="E316" s="165" t="s">
        <v>811</v>
      </c>
      <c r="F316" s="166">
        <v>73.47</v>
      </c>
      <c r="G316" s="166">
        <v>5.65</v>
      </c>
      <c r="H316" s="166">
        <v>2.94</v>
      </c>
      <c r="I316" s="166">
        <v>37.22</v>
      </c>
      <c r="J316" s="166">
        <v>119.29</v>
      </c>
      <c r="K316" s="166">
        <v>28.99</v>
      </c>
      <c r="L316" s="164">
        <v>1</v>
      </c>
      <c r="M316" s="164">
        <v>0</v>
      </c>
    </row>
    <row r="317" spans="1:13" x14ac:dyDescent="0.2">
      <c r="A317" s="164">
        <v>315</v>
      </c>
      <c r="B317" s="165" t="s">
        <v>1001</v>
      </c>
      <c r="C317" s="164">
        <v>2</v>
      </c>
      <c r="D317" s="165" t="s">
        <v>1126</v>
      </c>
      <c r="E317" s="165" t="s">
        <v>811</v>
      </c>
      <c r="F317" s="166">
        <v>78.63</v>
      </c>
      <c r="G317" s="166">
        <v>6.25</v>
      </c>
      <c r="H317" s="166">
        <v>3.15</v>
      </c>
      <c r="I317" s="166">
        <v>38.03</v>
      </c>
      <c r="J317" s="166">
        <v>126.07</v>
      </c>
      <c r="K317" s="166">
        <v>30.63</v>
      </c>
      <c r="L317" s="164">
        <v>1</v>
      </c>
      <c r="M317" s="164">
        <v>0</v>
      </c>
    </row>
    <row r="318" spans="1:13" x14ac:dyDescent="0.2">
      <c r="A318" s="164">
        <v>316</v>
      </c>
      <c r="B318" s="165" t="s">
        <v>1001</v>
      </c>
      <c r="C318" s="164">
        <v>2</v>
      </c>
      <c r="D318" s="165" t="s">
        <v>1127</v>
      </c>
      <c r="E318" s="165" t="s">
        <v>811</v>
      </c>
      <c r="F318" s="166">
        <v>71.53</v>
      </c>
      <c r="G318" s="166">
        <v>6.49</v>
      </c>
      <c r="H318" s="166">
        <v>3.14</v>
      </c>
      <c r="I318" s="166">
        <v>35.99</v>
      </c>
      <c r="J318" s="166">
        <v>117.15</v>
      </c>
      <c r="K318" s="166">
        <v>28.47</v>
      </c>
      <c r="L318" s="164">
        <v>1</v>
      </c>
      <c r="M318" s="164">
        <v>0</v>
      </c>
    </row>
    <row r="319" spans="1:13" x14ac:dyDescent="0.2">
      <c r="A319" s="164">
        <v>317</v>
      </c>
      <c r="B319" s="165" t="s">
        <v>1001</v>
      </c>
      <c r="C319" s="164">
        <v>3</v>
      </c>
      <c r="D319" s="165" t="s">
        <v>1128</v>
      </c>
      <c r="E319" s="165" t="s">
        <v>811</v>
      </c>
      <c r="F319" s="166">
        <v>72.239999999999995</v>
      </c>
      <c r="G319" s="166">
        <v>6.03</v>
      </c>
      <c r="H319" s="166">
        <v>3.16</v>
      </c>
      <c r="I319" s="166">
        <v>36.090000000000003</v>
      </c>
      <c r="J319" s="166">
        <v>117.52</v>
      </c>
      <c r="K319" s="166">
        <v>28.56</v>
      </c>
      <c r="L319" s="164">
        <v>1</v>
      </c>
      <c r="M319" s="164">
        <v>0</v>
      </c>
    </row>
    <row r="320" spans="1:13" x14ac:dyDescent="0.2">
      <c r="A320" s="164">
        <v>318</v>
      </c>
      <c r="B320" s="165" t="s">
        <v>1001</v>
      </c>
      <c r="C320" s="164">
        <v>3</v>
      </c>
      <c r="D320" s="165" t="s">
        <v>1129</v>
      </c>
      <c r="E320" s="165" t="s">
        <v>811</v>
      </c>
      <c r="F320" s="166">
        <v>73.42</v>
      </c>
      <c r="G320" s="166">
        <v>5.46</v>
      </c>
      <c r="H320" s="166">
        <v>2.94</v>
      </c>
      <c r="I320" s="166">
        <v>38.49</v>
      </c>
      <c r="J320" s="166">
        <v>120.31</v>
      </c>
      <c r="K320" s="166">
        <v>29.23</v>
      </c>
      <c r="L320" s="164">
        <v>1</v>
      </c>
      <c r="M320" s="164">
        <v>0</v>
      </c>
    </row>
    <row r="321" spans="1:13" x14ac:dyDescent="0.2">
      <c r="A321" s="164">
        <v>319</v>
      </c>
      <c r="B321" s="165" t="s">
        <v>1001</v>
      </c>
      <c r="C321" s="164">
        <v>3</v>
      </c>
      <c r="D321" s="165" t="s">
        <v>1130</v>
      </c>
      <c r="E321" s="165" t="s">
        <v>811</v>
      </c>
      <c r="F321" s="166">
        <v>78.69</v>
      </c>
      <c r="G321" s="166">
        <v>6.26</v>
      </c>
      <c r="H321" s="166">
        <v>3.15</v>
      </c>
      <c r="I321" s="166">
        <v>38.06</v>
      </c>
      <c r="J321" s="166">
        <v>126.16</v>
      </c>
      <c r="K321" s="166">
        <v>30.66</v>
      </c>
      <c r="L321" s="164">
        <v>1</v>
      </c>
      <c r="M321" s="164">
        <v>0</v>
      </c>
    </row>
    <row r="322" spans="1:13" x14ac:dyDescent="0.2">
      <c r="A322" s="164">
        <v>320</v>
      </c>
      <c r="B322" s="165" t="s">
        <v>1001</v>
      </c>
      <c r="C322" s="164">
        <v>3</v>
      </c>
      <c r="D322" s="165" t="s">
        <v>1131</v>
      </c>
      <c r="E322" s="165" t="s">
        <v>811</v>
      </c>
      <c r="F322" s="166">
        <v>73.47</v>
      </c>
      <c r="G322" s="166">
        <v>5.65</v>
      </c>
      <c r="H322" s="166">
        <v>2.94</v>
      </c>
      <c r="I322" s="166">
        <v>37.22</v>
      </c>
      <c r="J322" s="166">
        <v>119.29</v>
      </c>
      <c r="K322" s="166">
        <v>28.99</v>
      </c>
      <c r="L322" s="164">
        <v>1</v>
      </c>
      <c r="M322" s="164">
        <v>0</v>
      </c>
    </row>
    <row r="323" spans="1:13" x14ac:dyDescent="0.2">
      <c r="A323" s="164">
        <v>321</v>
      </c>
      <c r="B323" s="165" t="s">
        <v>1001</v>
      </c>
      <c r="C323" s="164">
        <v>3</v>
      </c>
      <c r="D323" s="165" t="s">
        <v>1132</v>
      </c>
      <c r="E323" s="165" t="s">
        <v>811</v>
      </c>
      <c r="F323" s="166">
        <v>78.63</v>
      </c>
      <c r="G323" s="166">
        <v>6.25</v>
      </c>
      <c r="H323" s="166">
        <v>3.15</v>
      </c>
      <c r="I323" s="166">
        <v>38.03</v>
      </c>
      <c r="J323" s="166">
        <v>126.07</v>
      </c>
      <c r="K323" s="166">
        <v>30.63</v>
      </c>
      <c r="L323" s="164">
        <v>1</v>
      </c>
      <c r="M323" s="164">
        <v>0</v>
      </c>
    </row>
    <row r="324" spans="1:13" x14ac:dyDescent="0.2">
      <c r="A324" s="164">
        <v>322</v>
      </c>
      <c r="B324" s="165" t="s">
        <v>1001</v>
      </c>
      <c r="C324" s="164">
        <v>3</v>
      </c>
      <c r="D324" s="165" t="s">
        <v>1133</v>
      </c>
      <c r="E324" s="165" t="s">
        <v>811</v>
      </c>
      <c r="F324" s="166">
        <v>71.53</v>
      </c>
      <c r="G324" s="166">
        <v>6.49</v>
      </c>
      <c r="H324" s="166">
        <v>3.14</v>
      </c>
      <c r="I324" s="166">
        <v>35.99</v>
      </c>
      <c r="J324" s="166">
        <v>117.15</v>
      </c>
      <c r="K324" s="166">
        <v>28.47</v>
      </c>
      <c r="L324" s="164">
        <v>1</v>
      </c>
      <c r="M324" s="164">
        <v>0</v>
      </c>
    </row>
    <row r="325" spans="1:13" x14ac:dyDescent="0.2">
      <c r="A325" s="164">
        <v>323</v>
      </c>
      <c r="B325" s="165" t="s">
        <v>1001</v>
      </c>
      <c r="C325" s="164">
        <v>4</v>
      </c>
      <c r="D325" s="165" t="s">
        <v>1134</v>
      </c>
      <c r="E325" s="165" t="s">
        <v>811</v>
      </c>
      <c r="F325" s="166">
        <v>72.239999999999995</v>
      </c>
      <c r="G325" s="166">
        <v>6.03</v>
      </c>
      <c r="H325" s="166">
        <v>3.16</v>
      </c>
      <c r="I325" s="166">
        <v>36.090000000000003</v>
      </c>
      <c r="J325" s="166">
        <v>117.52</v>
      </c>
      <c r="K325" s="166">
        <v>28.56</v>
      </c>
      <c r="L325" s="164">
        <v>1</v>
      </c>
      <c r="M325" s="164">
        <v>0</v>
      </c>
    </row>
    <row r="326" spans="1:13" x14ac:dyDescent="0.2">
      <c r="A326" s="164">
        <v>324</v>
      </c>
      <c r="B326" s="165" t="s">
        <v>1001</v>
      </c>
      <c r="C326" s="164">
        <v>4</v>
      </c>
      <c r="D326" s="165" t="s">
        <v>1135</v>
      </c>
      <c r="E326" s="165" t="s">
        <v>811</v>
      </c>
      <c r="F326" s="166">
        <v>73.42</v>
      </c>
      <c r="G326" s="166">
        <v>5.46</v>
      </c>
      <c r="H326" s="166">
        <v>2.94</v>
      </c>
      <c r="I326" s="166">
        <v>38.49</v>
      </c>
      <c r="J326" s="166">
        <v>120.31</v>
      </c>
      <c r="K326" s="166">
        <v>29.23</v>
      </c>
      <c r="L326" s="164">
        <v>1</v>
      </c>
      <c r="M326" s="164">
        <v>0</v>
      </c>
    </row>
    <row r="327" spans="1:13" x14ac:dyDescent="0.2">
      <c r="A327" s="164">
        <v>325</v>
      </c>
      <c r="B327" s="165" t="s">
        <v>1001</v>
      </c>
      <c r="C327" s="164">
        <v>4</v>
      </c>
      <c r="D327" s="165" t="s">
        <v>1136</v>
      </c>
      <c r="E327" s="165" t="s">
        <v>811</v>
      </c>
      <c r="F327" s="166">
        <v>78.69</v>
      </c>
      <c r="G327" s="166">
        <v>6.26</v>
      </c>
      <c r="H327" s="166">
        <v>3.15</v>
      </c>
      <c r="I327" s="166">
        <v>38.06</v>
      </c>
      <c r="J327" s="166">
        <v>126.16</v>
      </c>
      <c r="K327" s="166">
        <v>30.66</v>
      </c>
      <c r="L327" s="164">
        <v>1</v>
      </c>
      <c r="M327" s="164">
        <v>0</v>
      </c>
    </row>
    <row r="328" spans="1:13" x14ac:dyDescent="0.2">
      <c r="A328" s="164">
        <v>326</v>
      </c>
      <c r="B328" s="165" t="s">
        <v>1001</v>
      </c>
      <c r="C328" s="164">
        <v>4</v>
      </c>
      <c r="D328" s="165" t="s">
        <v>1137</v>
      </c>
      <c r="E328" s="165" t="s">
        <v>811</v>
      </c>
      <c r="F328" s="166">
        <v>73.47</v>
      </c>
      <c r="G328" s="166">
        <v>5.65</v>
      </c>
      <c r="H328" s="166">
        <v>2.94</v>
      </c>
      <c r="I328" s="166">
        <v>37.22</v>
      </c>
      <c r="J328" s="166">
        <v>119.29</v>
      </c>
      <c r="K328" s="166">
        <v>28.99</v>
      </c>
      <c r="L328" s="164">
        <v>1</v>
      </c>
      <c r="M328" s="164">
        <v>0</v>
      </c>
    </row>
    <row r="329" spans="1:13" x14ac:dyDescent="0.2">
      <c r="A329" s="164">
        <v>327</v>
      </c>
      <c r="B329" s="165" t="s">
        <v>1001</v>
      </c>
      <c r="C329" s="164">
        <v>4</v>
      </c>
      <c r="D329" s="165" t="s">
        <v>1138</v>
      </c>
      <c r="E329" s="165" t="s">
        <v>811</v>
      </c>
      <c r="F329" s="166">
        <v>78.63</v>
      </c>
      <c r="G329" s="166">
        <v>6.25</v>
      </c>
      <c r="H329" s="166">
        <v>3.15</v>
      </c>
      <c r="I329" s="166">
        <v>38.03</v>
      </c>
      <c r="J329" s="166">
        <v>126.07</v>
      </c>
      <c r="K329" s="166">
        <v>30.63</v>
      </c>
      <c r="L329" s="164">
        <v>1</v>
      </c>
      <c r="M329" s="164">
        <v>0</v>
      </c>
    </row>
    <row r="330" spans="1:13" x14ac:dyDescent="0.2">
      <c r="A330" s="164">
        <v>328</v>
      </c>
      <c r="B330" s="165" t="s">
        <v>1001</v>
      </c>
      <c r="C330" s="164">
        <v>4</v>
      </c>
      <c r="D330" s="165" t="s">
        <v>1139</v>
      </c>
      <c r="E330" s="165" t="s">
        <v>811</v>
      </c>
      <c r="F330" s="166">
        <v>71.53</v>
      </c>
      <c r="G330" s="166">
        <v>6.49</v>
      </c>
      <c r="H330" s="166">
        <v>3.14</v>
      </c>
      <c r="I330" s="166">
        <v>35.99</v>
      </c>
      <c r="J330" s="166">
        <v>117.15</v>
      </c>
      <c r="K330" s="166">
        <v>28.47</v>
      </c>
      <c r="L330" s="164">
        <v>1</v>
      </c>
      <c r="M330" s="164">
        <v>0</v>
      </c>
    </row>
    <row r="331" spans="1:13" x14ac:dyDescent="0.2">
      <c r="A331" s="164">
        <v>329</v>
      </c>
      <c r="B331" s="165" t="s">
        <v>1001</v>
      </c>
      <c r="C331" s="164">
        <v>5</v>
      </c>
      <c r="D331" s="165" t="s">
        <v>1140</v>
      </c>
      <c r="E331" s="165" t="s">
        <v>811</v>
      </c>
      <c r="F331" s="166">
        <v>72.239999999999995</v>
      </c>
      <c r="G331" s="166">
        <v>6.03</v>
      </c>
      <c r="H331" s="166">
        <v>3.16</v>
      </c>
      <c r="I331" s="166">
        <v>36.090000000000003</v>
      </c>
      <c r="J331" s="166">
        <v>117.52</v>
      </c>
      <c r="K331" s="166">
        <v>28.56</v>
      </c>
      <c r="L331" s="164">
        <v>1</v>
      </c>
      <c r="M331" s="164">
        <v>0</v>
      </c>
    </row>
    <row r="332" spans="1:13" x14ac:dyDescent="0.2">
      <c r="A332" s="164">
        <v>330</v>
      </c>
      <c r="B332" s="165" t="s">
        <v>1001</v>
      </c>
      <c r="C332" s="164">
        <v>5</v>
      </c>
      <c r="D332" s="165" t="s">
        <v>1141</v>
      </c>
      <c r="E332" s="165" t="s">
        <v>811</v>
      </c>
      <c r="F332" s="166">
        <v>73.42</v>
      </c>
      <c r="G332" s="166">
        <v>5.46</v>
      </c>
      <c r="H332" s="166">
        <v>2.94</v>
      </c>
      <c r="I332" s="166">
        <v>38.49</v>
      </c>
      <c r="J332" s="166">
        <v>120.31</v>
      </c>
      <c r="K332" s="166">
        <v>29.23</v>
      </c>
      <c r="L332" s="164">
        <v>1</v>
      </c>
      <c r="M332" s="164">
        <v>0</v>
      </c>
    </row>
    <row r="333" spans="1:13" x14ac:dyDescent="0.2">
      <c r="A333" s="164">
        <v>331</v>
      </c>
      <c r="B333" s="165" t="s">
        <v>1001</v>
      </c>
      <c r="C333" s="164">
        <v>5</v>
      </c>
      <c r="D333" s="165" t="s">
        <v>1142</v>
      </c>
      <c r="E333" s="165" t="s">
        <v>811</v>
      </c>
      <c r="F333" s="166">
        <v>78.69</v>
      </c>
      <c r="G333" s="166">
        <v>6.26</v>
      </c>
      <c r="H333" s="166">
        <v>3.15</v>
      </c>
      <c r="I333" s="166">
        <v>38.06</v>
      </c>
      <c r="J333" s="166">
        <v>126.16</v>
      </c>
      <c r="K333" s="166">
        <v>30.66</v>
      </c>
      <c r="L333" s="164">
        <v>1</v>
      </c>
      <c r="M333" s="164">
        <v>0</v>
      </c>
    </row>
    <row r="334" spans="1:13" x14ac:dyDescent="0.2">
      <c r="A334" s="164">
        <v>332</v>
      </c>
      <c r="B334" s="165" t="s">
        <v>1001</v>
      </c>
      <c r="C334" s="164">
        <v>5</v>
      </c>
      <c r="D334" s="165" t="s">
        <v>1143</v>
      </c>
      <c r="E334" s="165" t="s">
        <v>811</v>
      </c>
      <c r="F334" s="166">
        <v>73.47</v>
      </c>
      <c r="G334" s="166">
        <v>5.65</v>
      </c>
      <c r="H334" s="166">
        <v>2.94</v>
      </c>
      <c r="I334" s="166">
        <v>37.22</v>
      </c>
      <c r="J334" s="166">
        <v>119.29</v>
      </c>
      <c r="K334" s="166">
        <v>28.99</v>
      </c>
      <c r="L334" s="164">
        <v>1</v>
      </c>
      <c r="M334" s="164">
        <v>0</v>
      </c>
    </row>
    <row r="335" spans="1:13" x14ac:dyDescent="0.2">
      <c r="A335" s="164">
        <v>333</v>
      </c>
      <c r="B335" s="165" t="s">
        <v>1001</v>
      </c>
      <c r="C335" s="164">
        <v>5</v>
      </c>
      <c r="D335" s="165" t="s">
        <v>1144</v>
      </c>
      <c r="E335" s="165" t="s">
        <v>811</v>
      </c>
      <c r="F335" s="166">
        <v>78.63</v>
      </c>
      <c r="G335" s="166">
        <v>6.25</v>
      </c>
      <c r="H335" s="166">
        <v>3.15</v>
      </c>
      <c r="I335" s="166">
        <v>38.03</v>
      </c>
      <c r="J335" s="166">
        <v>126.07</v>
      </c>
      <c r="K335" s="166">
        <v>30.63</v>
      </c>
      <c r="L335" s="164">
        <v>1</v>
      </c>
      <c r="M335" s="164">
        <v>0</v>
      </c>
    </row>
    <row r="336" spans="1:13" x14ac:dyDescent="0.2">
      <c r="A336" s="164">
        <v>334</v>
      </c>
      <c r="B336" s="165" t="s">
        <v>1001</v>
      </c>
      <c r="C336" s="164">
        <v>5</v>
      </c>
      <c r="D336" s="165" t="s">
        <v>1145</v>
      </c>
      <c r="E336" s="165" t="s">
        <v>811</v>
      </c>
      <c r="F336" s="166">
        <v>71.53</v>
      </c>
      <c r="G336" s="166">
        <v>6.49</v>
      </c>
      <c r="H336" s="166">
        <v>3.14</v>
      </c>
      <c r="I336" s="166">
        <v>35.99</v>
      </c>
      <c r="J336" s="166">
        <v>117.15</v>
      </c>
      <c r="K336" s="166">
        <v>28.47</v>
      </c>
      <c r="L336" s="164">
        <v>1</v>
      </c>
      <c r="M336" s="164">
        <v>0</v>
      </c>
    </row>
    <row r="337" spans="1:13" x14ac:dyDescent="0.2">
      <c r="A337" s="164">
        <v>335</v>
      </c>
      <c r="B337" s="165" t="s">
        <v>1001</v>
      </c>
      <c r="C337" s="164">
        <v>6</v>
      </c>
      <c r="D337" s="165" t="s">
        <v>1146</v>
      </c>
      <c r="E337" s="165" t="s">
        <v>811</v>
      </c>
      <c r="F337" s="166">
        <v>72.239999999999995</v>
      </c>
      <c r="G337" s="166">
        <v>6.03</v>
      </c>
      <c r="H337" s="166">
        <v>3.16</v>
      </c>
      <c r="I337" s="166">
        <v>36.090000000000003</v>
      </c>
      <c r="J337" s="166">
        <v>117.52</v>
      </c>
      <c r="K337" s="166">
        <v>28.56</v>
      </c>
      <c r="L337" s="164">
        <v>1</v>
      </c>
      <c r="M337" s="164">
        <v>0</v>
      </c>
    </row>
    <row r="338" spans="1:13" x14ac:dyDescent="0.2">
      <c r="A338" s="164">
        <v>336</v>
      </c>
      <c r="B338" s="165" t="s">
        <v>1001</v>
      </c>
      <c r="C338" s="164">
        <v>6</v>
      </c>
      <c r="D338" s="165" t="s">
        <v>1147</v>
      </c>
      <c r="E338" s="165" t="s">
        <v>811</v>
      </c>
      <c r="F338" s="166">
        <v>73.42</v>
      </c>
      <c r="G338" s="166">
        <v>5.46</v>
      </c>
      <c r="H338" s="166">
        <v>2.94</v>
      </c>
      <c r="I338" s="166">
        <v>38.49</v>
      </c>
      <c r="J338" s="166">
        <v>120.31</v>
      </c>
      <c r="K338" s="166">
        <v>29.23</v>
      </c>
      <c r="L338" s="164">
        <v>1</v>
      </c>
      <c r="M338" s="164">
        <v>0</v>
      </c>
    </row>
    <row r="339" spans="1:13" x14ac:dyDescent="0.2">
      <c r="A339" s="164">
        <v>337</v>
      </c>
      <c r="B339" s="165" t="s">
        <v>1001</v>
      </c>
      <c r="C339" s="164">
        <v>6</v>
      </c>
      <c r="D339" s="165" t="s">
        <v>1148</v>
      </c>
      <c r="E339" s="165" t="s">
        <v>811</v>
      </c>
      <c r="F339" s="166">
        <v>78.69</v>
      </c>
      <c r="G339" s="166">
        <v>6.26</v>
      </c>
      <c r="H339" s="166">
        <v>3.15</v>
      </c>
      <c r="I339" s="166">
        <v>38.06</v>
      </c>
      <c r="J339" s="166">
        <v>126.16</v>
      </c>
      <c r="K339" s="166">
        <v>30.66</v>
      </c>
      <c r="L339" s="164">
        <v>1</v>
      </c>
      <c r="M339" s="164">
        <v>0</v>
      </c>
    </row>
    <row r="340" spans="1:13" x14ac:dyDescent="0.2">
      <c r="A340" s="164">
        <v>338</v>
      </c>
      <c r="B340" s="165" t="s">
        <v>1001</v>
      </c>
      <c r="C340" s="164">
        <v>6</v>
      </c>
      <c r="D340" s="165" t="s">
        <v>1149</v>
      </c>
      <c r="E340" s="165" t="s">
        <v>811</v>
      </c>
      <c r="F340" s="166">
        <v>73.47</v>
      </c>
      <c r="G340" s="166">
        <v>5.65</v>
      </c>
      <c r="H340" s="166">
        <v>2.94</v>
      </c>
      <c r="I340" s="166">
        <v>37.22</v>
      </c>
      <c r="J340" s="166">
        <v>119.29</v>
      </c>
      <c r="K340" s="166">
        <v>28.99</v>
      </c>
      <c r="L340" s="164">
        <v>1</v>
      </c>
      <c r="M340" s="164">
        <v>0</v>
      </c>
    </row>
    <row r="341" spans="1:13" x14ac:dyDescent="0.2">
      <c r="A341" s="164">
        <v>339</v>
      </c>
      <c r="B341" s="165" t="s">
        <v>1001</v>
      </c>
      <c r="C341" s="164">
        <v>6</v>
      </c>
      <c r="D341" s="165" t="s">
        <v>1150</v>
      </c>
      <c r="E341" s="165" t="s">
        <v>811</v>
      </c>
      <c r="F341" s="166">
        <v>78.63</v>
      </c>
      <c r="G341" s="166">
        <v>6.25</v>
      </c>
      <c r="H341" s="166">
        <v>3.15</v>
      </c>
      <c r="I341" s="166">
        <v>38.03</v>
      </c>
      <c r="J341" s="166">
        <v>126.07</v>
      </c>
      <c r="K341" s="166">
        <v>30.63</v>
      </c>
      <c r="L341" s="164">
        <v>1</v>
      </c>
      <c r="M341" s="164">
        <v>0</v>
      </c>
    </row>
    <row r="342" spans="1:13" x14ac:dyDescent="0.2">
      <c r="A342" s="164">
        <v>340</v>
      </c>
      <c r="B342" s="165" t="s">
        <v>1001</v>
      </c>
      <c r="C342" s="164">
        <v>6</v>
      </c>
      <c r="D342" s="165" t="s">
        <v>1151</v>
      </c>
      <c r="E342" s="165" t="s">
        <v>811</v>
      </c>
      <c r="F342" s="166">
        <v>71.53</v>
      </c>
      <c r="G342" s="166">
        <v>6.49</v>
      </c>
      <c r="H342" s="166">
        <v>3.14</v>
      </c>
      <c r="I342" s="166">
        <v>35.99</v>
      </c>
      <c r="J342" s="166">
        <v>117.15</v>
      </c>
      <c r="K342" s="166">
        <v>28.47</v>
      </c>
      <c r="L342" s="164">
        <v>1</v>
      </c>
      <c r="M342" s="164">
        <v>0</v>
      </c>
    </row>
    <row r="343" spans="1:13" x14ac:dyDescent="0.2">
      <c r="A343" s="164">
        <v>341</v>
      </c>
      <c r="B343" s="165" t="s">
        <v>1001</v>
      </c>
      <c r="C343" s="164">
        <v>7</v>
      </c>
      <c r="D343" s="165" t="s">
        <v>1152</v>
      </c>
      <c r="E343" s="165" t="s">
        <v>811</v>
      </c>
      <c r="F343" s="166">
        <v>72.239999999999995</v>
      </c>
      <c r="G343" s="166">
        <v>6.03</v>
      </c>
      <c r="H343" s="166">
        <v>3.16</v>
      </c>
      <c r="I343" s="166">
        <v>36.090000000000003</v>
      </c>
      <c r="J343" s="166">
        <v>117.52</v>
      </c>
      <c r="K343" s="166">
        <v>28.56</v>
      </c>
      <c r="L343" s="164">
        <v>1</v>
      </c>
      <c r="M343" s="164">
        <v>0</v>
      </c>
    </row>
    <row r="344" spans="1:13" x14ac:dyDescent="0.2">
      <c r="A344" s="164">
        <v>342</v>
      </c>
      <c r="B344" s="165" t="s">
        <v>1001</v>
      </c>
      <c r="C344" s="164">
        <v>7</v>
      </c>
      <c r="D344" s="165" t="s">
        <v>1153</v>
      </c>
      <c r="E344" s="165" t="s">
        <v>811</v>
      </c>
      <c r="F344" s="166">
        <v>73.42</v>
      </c>
      <c r="G344" s="166">
        <v>5.46</v>
      </c>
      <c r="H344" s="166">
        <v>2.94</v>
      </c>
      <c r="I344" s="166">
        <v>38.49</v>
      </c>
      <c r="J344" s="166">
        <v>120.31</v>
      </c>
      <c r="K344" s="166">
        <v>29.23</v>
      </c>
      <c r="L344" s="164">
        <v>1</v>
      </c>
      <c r="M344" s="164">
        <v>0</v>
      </c>
    </row>
    <row r="345" spans="1:13" x14ac:dyDescent="0.2">
      <c r="A345" s="164">
        <v>343</v>
      </c>
      <c r="B345" s="165" t="s">
        <v>1001</v>
      </c>
      <c r="C345" s="164">
        <v>7</v>
      </c>
      <c r="D345" s="165" t="s">
        <v>1154</v>
      </c>
      <c r="E345" s="165" t="s">
        <v>811</v>
      </c>
      <c r="F345" s="166">
        <v>78.69</v>
      </c>
      <c r="G345" s="166">
        <v>6.26</v>
      </c>
      <c r="H345" s="166">
        <v>3.15</v>
      </c>
      <c r="I345" s="166">
        <v>38.06</v>
      </c>
      <c r="J345" s="166">
        <v>126.16</v>
      </c>
      <c r="K345" s="166">
        <v>30.66</v>
      </c>
      <c r="L345" s="164">
        <v>1</v>
      </c>
      <c r="M345" s="164">
        <v>0</v>
      </c>
    </row>
    <row r="346" spans="1:13" x14ac:dyDescent="0.2">
      <c r="A346" s="164">
        <v>344</v>
      </c>
      <c r="B346" s="165" t="s">
        <v>1001</v>
      </c>
      <c r="C346" s="164">
        <v>7</v>
      </c>
      <c r="D346" s="165" t="s">
        <v>1155</v>
      </c>
      <c r="E346" s="165" t="s">
        <v>811</v>
      </c>
      <c r="F346" s="166">
        <v>73.47</v>
      </c>
      <c r="G346" s="166">
        <v>5.65</v>
      </c>
      <c r="H346" s="166">
        <v>2.94</v>
      </c>
      <c r="I346" s="166">
        <v>37.22</v>
      </c>
      <c r="J346" s="166">
        <v>119.29</v>
      </c>
      <c r="K346" s="166">
        <v>28.99</v>
      </c>
      <c r="L346" s="164">
        <v>1</v>
      </c>
      <c r="M346" s="164">
        <v>0</v>
      </c>
    </row>
    <row r="347" spans="1:13" x14ac:dyDescent="0.2">
      <c r="A347" s="164">
        <v>345</v>
      </c>
      <c r="B347" s="165" t="s">
        <v>1001</v>
      </c>
      <c r="C347" s="164">
        <v>7</v>
      </c>
      <c r="D347" s="165" t="s">
        <v>1156</v>
      </c>
      <c r="E347" s="165" t="s">
        <v>811</v>
      </c>
      <c r="F347" s="166">
        <v>78.63</v>
      </c>
      <c r="G347" s="166">
        <v>6.25</v>
      </c>
      <c r="H347" s="166">
        <v>3.15</v>
      </c>
      <c r="I347" s="166">
        <v>38.03</v>
      </c>
      <c r="J347" s="166">
        <v>126.07</v>
      </c>
      <c r="K347" s="166">
        <v>30.63</v>
      </c>
      <c r="L347" s="164">
        <v>1</v>
      </c>
      <c r="M347" s="164">
        <v>0</v>
      </c>
    </row>
    <row r="348" spans="1:13" x14ac:dyDescent="0.2">
      <c r="A348" s="164">
        <v>346</v>
      </c>
      <c r="B348" s="165" t="s">
        <v>1001</v>
      </c>
      <c r="C348" s="164">
        <v>7</v>
      </c>
      <c r="D348" s="165" t="s">
        <v>1157</v>
      </c>
      <c r="E348" s="165" t="s">
        <v>811</v>
      </c>
      <c r="F348" s="166">
        <v>71.53</v>
      </c>
      <c r="G348" s="166">
        <v>6.49</v>
      </c>
      <c r="H348" s="166">
        <v>3.14</v>
      </c>
      <c r="I348" s="166">
        <v>35.99</v>
      </c>
      <c r="J348" s="166">
        <v>117.15</v>
      </c>
      <c r="K348" s="166">
        <v>28.47</v>
      </c>
      <c r="L348" s="164">
        <v>1</v>
      </c>
      <c r="M348" s="164">
        <v>0</v>
      </c>
    </row>
    <row r="349" spans="1:13" x14ac:dyDescent="0.2">
      <c r="A349" s="164">
        <v>347</v>
      </c>
      <c r="B349" s="165" t="s">
        <v>1001</v>
      </c>
      <c r="C349" s="164">
        <v>8</v>
      </c>
      <c r="D349" s="165" t="s">
        <v>1158</v>
      </c>
      <c r="E349" s="165" t="s">
        <v>811</v>
      </c>
      <c r="F349" s="166">
        <v>72.239999999999995</v>
      </c>
      <c r="G349" s="166">
        <v>6.03</v>
      </c>
      <c r="H349" s="166">
        <v>3.16</v>
      </c>
      <c r="I349" s="166">
        <v>36.090000000000003</v>
      </c>
      <c r="J349" s="166">
        <v>117.52</v>
      </c>
      <c r="K349" s="166">
        <v>28.56</v>
      </c>
      <c r="L349" s="164">
        <v>1</v>
      </c>
      <c r="M349" s="164">
        <v>0</v>
      </c>
    </row>
    <row r="350" spans="1:13" x14ac:dyDescent="0.2">
      <c r="A350" s="164">
        <v>348</v>
      </c>
      <c r="B350" s="165" t="s">
        <v>1001</v>
      </c>
      <c r="C350" s="164">
        <v>8</v>
      </c>
      <c r="D350" s="165" t="s">
        <v>1159</v>
      </c>
      <c r="E350" s="165" t="s">
        <v>811</v>
      </c>
      <c r="F350" s="166">
        <v>73.42</v>
      </c>
      <c r="G350" s="166">
        <v>5.46</v>
      </c>
      <c r="H350" s="166">
        <v>2.94</v>
      </c>
      <c r="I350" s="166">
        <v>38.49</v>
      </c>
      <c r="J350" s="166">
        <v>120.31</v>
      </c>
      <c r="K350" s="166">
        <v>29.23</v>
      </c>
      <c r="L350" s="164">
        <v>1</v>
      </c>
      <c r="M350" s="164">
        <v>0</v>
      </c>
    </row>
    <row r="351" spans="1:13" x14ac:dyDescent="0.2">
      <c r="A351" s="164">
        <v>349</v>
      </c>
      <c r="B351" s="165" t="s">
        <v>1001</v>
      </c>
      <c r="C351" s="164">
        <v>8</v>
      </c>
      <c r="D351" s="165" t="s">
        <v>1160</v>
      </c>
      <c r="E351" s="165" t="s">
        <v>811</v>
      </c>
      <c r="F351" s="166">
        <v>78.69</v>
      </c>
      <c r="G351" s="166">
        <v>6.26</v>
      </c>
      <c r="H351" s="166">
        <v>3.15</v>
      </c>
      <c r="I351" s="166">
        <v>38.06</v>
      </c>
      <c r="J351" s="166">
        <v>126.16</v>
      </c>
      <c r="K351" s="166">
        <v>30.66</v>
      </c>
      <c r="L351" s="164">
        <v>1</v>
      </c>
      <c r="M351" s="164">
        <v>0</v>
      </c>
    </row>
    <row r="352" spans="1:13" x14ac:dyDescent="0.2">
      <c r="A352" s="164">
        <v>350</v>
      </c>
      <c r="B352" s="165" t="s">
        <v>1001</v>
      </c>
      <c r="C352" s="164">
        <v>8</v>
      </c>
      <c r="D352" s="165" t="s">
        <v>1161</v>
      </c>
      <c r="E352" s="165" t="s">
        <v>811</v>
      </c>
      <c r="F352" s="166">
        <v>73.47</v>
      </c>
      <c r="G352" s="166">
        <v>5.65</v>
      </c>
      <c r="H352" s="166">
        <v>2.94</v>
      </c>
      <c r="I352" s="166">
        <v>37.22</v>
      </c>
      <c r="J352" s="166">
        <v>119.29</v>
      </c>
      <c r="K352" s="166">
        <v>28.99</v>
      </c>
      <c r="L352" s="164">
        <v>1</v>
      </c>
      <c r="M352" s="164">
        <v>0</v>
      </c>
    </row>
    <row r="353" spans="1:13" x14ac:dyDescent="0.2">
      <c r="A353" s="164">
        <v>351</v>
      </c>
      <c r="B353" s="165" t="s">
        <v>1001</v>
      </c>
      <c r="C353" s="164">
        <v>8</v>
      </c>
      <c r="D353" s="165" t="s">
        <v>1162</v>
      </c>
      <c r="E353" s="165" t="s">
        <v>811</v>
      </c>
      <c r="F353" s="166">
        <v>78.63</v>
      </c>
      <c r="G353" s="166">
        <v>6.25</v>
      </c>
      <c r="H353" s="166">
        <v>3.15</v>
      </c>
      <c r="I353" s="166">
        <v>38.03</v>
      </c>
      <c r="J353" s="166">
        <v>126.07</v>
      </c>
      <c r="K353" s="166">
        <v>30.63</v>
      </c>
      <c r="L353" s="164">
        <v>1</v>
      </c>
      <c r="M353" s="164">
        <v>0</v>
      </c>
    </row>
    <row r="354" spans="1:13" x14ac:dyDescent="0.2">
      <c r="A354" s="164">
        <v>352</v>
      </c>
      <c r="B354" s="165" t="s">
        <v>1001</v>
      </c>
      <c r="C354" s="164">
        <v>8</v>
      </c>
      <c r="D354" s="165" t="s">
        <v>1163</v>
      </c>
      <c r="E354" s="165" t="s">
        <v>811</v>
      </c>
      <c r="F354" s="166">
        <v>71.53</v>
      </c>
      <c r="G354" s="166">
        <v>6.49</v>
      </c>
      <c r="H354" s="166">
        <v>3.14</v>
      </c>
      <c r="I354" s="166">
        <v>35.99</v>
      </c>
      <c r="J354" s="166">
        <v>117.15</v>
      </c>
      <c r="K354" s="166">
        <v>28.47</v>
      </c>
      <c r="L354" s="164">
        <v>1</v>
      </c>
      <c r="M354" s="164">
        <v>0</v>
      </c>
    </row>
    <row r="355" spans="1:13" x14ac:dyDescent="0.2">
      <c r="A355" s="164">
        <v>353</v>
      </c>
      <c r="B355" s="165" t="s">
        <v>1001</v>
      </c>
      <c r="C355" s="164">
        <v>9</v>
      </c>
      <c r="D355" s="165" t="s">
        <v>1164</v>
      </c>
      <c r="E355" s="165" t="s">
        <v>811</v>
      </c>
      <c r="F355" s="166">
        <v>72.239999999999995</v>
      </c>
      <c r="G355" s="166">
        <v>6.03</v>
      </c>
      <c r="H355" s="166">
        <v>3.16</v>
      </c>
      <c r="I355" s="166">
        <v>36.090000000000003</v>
      </c>
      <c r="J355" s="166">
        <v>117.52</v>
      </c>
      <c r="K355" s="166">
        <v>28.56</v>
      </c>
      <c r="L355" s="164">
        <v>1</v>
      </c>
      <c r="M355" s="164">
        <v>0</v>
      </c>
    </row>
    <row r="356" spans="1:13" x14ac:dyDescent="0.2">
      <c r="A356" s="164">
        <v>354</v>
      </c>
      <c r="B356" s="165" t="s">
        <v>1001</v>
      </c>
      <c r="C356" s="164">
        <v>9</v>
      </c>
      <c r="D356" s="165" t="s">
        <v>1165</v>
      </c>
      <c r="E356" s="165" t="s">
        <v>811</v>
      </c>
      <c r="F356" s="166">
        <v>73.42</v>
      </c>
      <c r="G356" s="166">
        <v>5.46</v>
      </c>
      <c r="H356" s="166">
        <v>2.94</v>
      </c>
      <c r="I356" s="166">
        <v>38.49</v>
      </c>
      <c r="J356" s="166">
        <v>120.31</v>
      </c>
      <c r="K356" s="166">
        <v>29.23</v>
      </c>
      <c r="L356" s="164">
        <v>1</v>
      </c>
      <c r="M356" s="164">
        <v>0</v>
      </c>
    </row>
    <row r="357" spans="1:13" x14ac:dyDescent="0.2">
      <c r="A357" s="164">
        <v>355</v>
      </c>
      <c r="B357" s="165" t="s">
        <v>1001</v>
      </c>
      <c r="C357" s="164">
        <v>9</v>
      </c>
      <c r="D357" s="165" t="s">
        <v>1166</v>
      </c>
      <c r="E357" s="165" t="s">
        <v>811</v>
      </c>
      <c r="F357" s="166">
        <v>78.69</v>
      </c>
      <c r="G357" s="166">
        <v>6.26</v>
      </c>
      <c r="H357" s="166">
        <v>3.15</v>
      </c>
      <c r="I357" s="166">
        <v>38.06</v>
      </c>
      <c r="J357" s="166">
        <v>126.16</v>
      </c>
      <c r="K357" s="166">
        <v>30.66</v>
      </c>
      <c r="L357" s="164">
        <v>1</v>
      </c>
      <c r="M357" s="164">
        <v>0</v>
      </c>
    </row>
    <row r="358" spans="1:13" x14ac:dyDescent="0.2">
      <c r="A358" s="164">
        <v>356</v>
      </c>
      <c r="B358" s="165" t="s">
        <v>1001</v>
      </c>
      <c r="C358" s="164">
        <v>9</v>
      </c>
      <c r="D358" s="165" t="s">
        <v>1167</v>
      </c>
      <c r="E358" s="165" t="s">
        <v>811</v>
      </c>
      <c r="F358" s="166">
        <v>73.47</v>
      </c>
      <c r="G358" s="166">
        <v>5.65</v>
      </c>
      <c r="H358" s="166">
        <v>2.94</v>
      </c>
      <c r="I358" s="166">
        <v>37.22</v>
      </c>
      <c r="J358" s="166">
        <v>119.29</v>
      </c>
      <c r="K358" s="166">
        <v>28.99</v>
      </c>
      <c r="L358" s="164">
        <v>1</v>
      </c>
      <c r="M358" s="164">
        <v>0</v>
      </c>
    </row>
    <row r="359" spans="1:13" x14ac:dyDescent="0.2">
      <c r="A359" s="164">
        <v>357</v>
      </c>
      <c r="B359" s="165" t="s">
        <v>1001</v>
      </c>
      <c r="C359" s="164">
        <v>9</v>
      </c>
      <c r="D359" s="165" t="s">
        <v>1168</v>
      </c>
      <c r="E359" s="165" t="s">
        <v>811</v>
      </c>
      <c r="F359" s="166">
        <v>78.63</v>
      </c>
      <c r="G359" s="166">
        <v>6.25</v>
      </c>
      <c r="H359" s="166">
        <v>3.15</v>
      </c>
      <c r="I359" s="166">
        <v>38.03</v>
      </c>
      <c r="J359" s="166">
        <v>126.07</v>
      </c>
      <c r="K359" s="166">
        <v>30.63</v>
      </c>
      <c r="L359" s="164">
        <v>1</v>
      </c>
      <c r="M359" s="164">
        <v>0</v>
      </c>
    </row>
    <row r="360" spans="1:13" x14ac:dyDescent="0.2">
      <c r="A360" s="164">
        <v>358</v>
      </c>
      <c r="B360" s="165" t="s">
        <v>1001</v>
      </c>
      <c r="C360" s="164">
        <v>9</v>
      </c>
      <c r="D360" s="165" t="s">
        <v>1169</v>
      </c>
      <c r="E360" s="165" t="s">
        <v>811</v>
      </c>
      <c r="F360" s="166">
        <v>71.53</v>
      </c>
      <c r="G360" s="166">
        <v>6.49</v>
      </c>
      <c r="H360" s="166">
        <v>3.14</v>
      </c>
      <c r="I360" s="166">
        <v>35.99</v>
      </c>
      <c r="J360" s="166">
        <v>117.15</v>
      </c>
      <c r="K360" s="166">
        <v>28.47</v>
      </c>
      <c r="L360" s="164">
        <v>1</v>
      </c>
      <c r="M360" s="164">
        <v>0</v>
      </c>
    </row>
    <row r="361" spans="1:13" x14ac:dyDescent="0.2">
      <c r="A361" s="164">
        <v>359</v>
      </c>
      <c r="B361" s="165" t="s">
        <v>1001</v>
      </c>
      <c r="C361" s="164">
        <v>10</v>
      </c>
      <c r="D361" s="165" t="s">
        <v>1170</v>
      </c>
      <c r="E361" s="165" t="s">
        <v>811</v>
      </c>
      <c r="F361" s="166">
        <v>72.239999999999995</v>
      </c>
      <c r="G361" s="166">
        <v>6.03</v>
      </c>
      <c r="H361" s="166">
        <v>3.16</v>
      </c>
      <c r="I361" s="166">
        <v>36.090000000000003</v>
      </c>
      <c r="J361" s="166">
        <v>117.52</v>
      </c>
      <c r="K361" s="166">
        <v>28.56</v>
      </c>
      <c r="L361" s="164">
        <v>1</v>
      </c>
      <c r="M361" s="164">
        <v>0</v>
      </c>
    </row>
    <row r="362" spans="1:13" x14ac:dyDescent="0.2">
      <c r="A362" s="164">
        <v>360</v>
      </c>
      <c r="B362" s="165" t="s">
        <v>1001</v>
      </c>
      <c r="C362" s="164">
        <v>10</v>
      </c>
      <c r="D362" s="165" t="s">
        <v>1171</v>
      </c>
      <c r="E362" s="165" t="s">
        <v>811</v>
      </c>
      <c r="F362" s="166">
        <v>73.42</v>
      </c>
      <c r="G362" s="166">
        <v>5.46</v>
      </c>
      <c r="H362" s="166">
        <v>2.94</v>
      </c>
      <c r="I362" s="166">
        <v>38.49</v>
      </c>
      <c r="J362" s="166">
        <v>120.31</v>
      </c>
      <c r="K362" s="166">
        <v>29.23</v>
      </c>
      <c r="L362" s="164">
        <v>1</v>
      </c>
      <c r="M362" s="164">
        <v>0</v>
      </c>
    </row>
    <row r="363" spans="1:13" x14ac:dyDescent="0.2">
      <c r="A363" s="164">
        <v>361</v>
      </c>
      <c r="B363" s="165" t="s">
        <v>1001</v>
      </c>
      <c r="C363" s="164">
        <v>10</v>
      </c>
      <c r="D363" s="165" t="s">
        <v>1172</v>
      </c>
      <c r="E363" s="165" t="s">
        <v>811</v>
      </c>
      <c r="F363" s="166">
        <v>78.69</v>
      </c>
      <c r="G363" s="166">
        <v>6.26</v>
      </c>
      <c r="H363" s="166">
        <v>3.15</v>
      </c>
      <c r="I363" s="166">
        <v>38.06</v>
      </c>
      <c r="J363" s="166">
        <v>126.16</v>
      </c>
      <c r="K363" s="166">
        <v>30.66</v>
      </c>
      <c r="L363" s="164">
        <v>1</v>
      </c>
      <c r="M363" s="164">
        <v>0</v>
      </c>
    </row>
    <row r="364" spans="1:13" x14ac:dyDescent="0.2">
      <c r="A364" s="164">
        <v>362</v>
      </c>
      <c r="B364" s="165" t="s">
        <v>1001</v>
      </c>
      <c r="C364" s="164">
        <v>10</v>
      </c>
      <c r="D364" s="165" t="s">
        <v>1173</v>
      </c>
      <c r="E364" s="165" t="s">
        <v>811</v>
      </c>
      <c r="F364" s="166">
        <v>73.47</v>
      </c>
      <c r="G364" s="166">
        <v>5.65</v>
      </c>
      <c r="H364" s="166">
        <v>2.94</v>
      </c>
      <c r="I364" s="166">
        <v>37.22</v>
      </c>
      <c r="J364" s="166">
        <v>119.29</v>
      </c>
      <c r="K364" s="166">
        <v>28.99</v>
      </c>
      <c r="L364" s="164">
        <v>1</v>
      </c>
      <c r="M364" s="164">
        <v>0</v>
      </c>
    </row>
    <row r="365" spans="1:13" x14ac:dyDescent="0.2">
      <c r="A365" s="164">
        <v>363</v>
      </c>
      <c r="B365" s="165" t="s">
        <v>1001</v>
      </c>
      <c r="C365" s="164">
        <v>10</v>
      </c>
      <c r="D365" s="165" t="s">
        <v>1174</v>
      </c>
      <c r="E365" s="165" t="s">
        <v>811</v>
      </c>
      <c r="F365" s="166">
        <v>78.63</v>
      </c>
      <c r="G365" s="166">
        <v>6.25</v>
      </c>
      <c r="H365" s="166">
        <v>3.15</v>
      </c>
      <c r="I365" s="166">
        <v>38.03</v>
      </c>
      <c r="J365" s="166">
        <v>126.07</v>
      </c>
      <c r="K365" s="166">
        <v>30.63</v>
      </c>
      <c r="L365" s="164">
        <v>1</v>
      </c>
      <c r="M365" s="164">
        <v>0</v>
      </c>
    </row>
    <row r="366" spans="1:13" x14ac:dyDescent="0.2">
      <c r="A366" s="164">
        <v>364</v>
      </c>
      <c r="B366" s="165" t="s">
        <v>1001</v>
      </c>
      <c r="C366" s="164">
        <v>10</v>
      </c>
      <c r="D366" s="165" t="s">
        <v>1175</v>
      </c>
      <c r="E366" s="165" t="s">
        <v>811</v>
      </c>
      <c r="F366" s="166">
        <v>71.53</v>
      </c>
      <c r="G366" s="166">
        <v>6.49</v>
      </c>
      <c r="H366" s="166">
        <v>3.14</v>
      </c>
      <c r="I366" s="166">
        <v>35.99</v>
      </c>
      <c r="J366" s="166">
        <v>117.15</v>
      </c>
      <c r="K366" s="166">
        <v>28.47</v>
      </c>
      <c r="L366" s="164">
        <v>1</v>
      </c>
      <c r="M366" s="164">
        <v>0</v>
      </c>
    </row>
    <row r="367" spans="1:13" x14ac:dyDescent="0.2">
      <c r="A367" s="164">
        <v>365</v>
      </c>
      <c r="B367" s="165" t="s">
        <v>1001</v>
      </c>
      <c r="C367" s="164">
        <v>11</v>
      </c>
      <c r="D367" s="165" t="s">
        <v>1176</v>
      </c>
      <c r="E367" s="165" t="s">
        <v>811</v>
      </c>
      <c r="F367" s="166">
        <v>72.239999999999995</v>
      </c>
      <c r="G367" s="166">
        <v>6.03</v>
      </c>
      <c r="H367" s="166">
        <v>3.16</v>
      </c>
      <c r="I367" s="166">
        <v>36.090000000000003</v>
      </c>
      <c r="J367" s="166">
        <v>117.52</v>
      </c>
      <c r="K367" s="166">
        <v>28.56</v>
      </c>
      <c r="L367" s="164">
        <v>1</v>
      </c>
      <c r="M367" s="164">
        <v>0</v>
      </c>
    </row>
    <row r="368" spans="1:13" x14ac:dyDescent="0.2">
      <c r="A368" s="164">
        <v>366</v>
      </c>
      <c r="B368" s="165" t="s">
        <v>1001</v>
      </c>
      <c r="C368" s="164">
        <v>11</v>
      </c>
      <c r="D368" s="165" t="s">
        <v>1177</v>
      </c>
      <c r="E368" s="165" t="s">
        <v>811</v>
      </c>
      <c r="F368" s="166">
        <v>73.42</v>
      </c>
      <c r="G368" s="166">
        <v>5.46</v>
      </c>
      <c r="H368" s="166">
        <v>2.94</v>
      </c>
      <c r="I368" s="166">
        <v>38.49</v>
      </c>
      <c r="J368" s="166">
        <v>120.31</v>
      </c>
      <c r="K368" s="166">
        <v>29.23</v>
      </c>
      <c r="L368" s="164">
        <v>1</v>
      </c>
      <c r="M368" s="164">
        <v>0</v>
      </c>
    </row>
    <row r="369" spans="1:13" x14ac:dyDescent="0.2">
      <c r="A369" s="164">
        <v>367</v>
      </c>
      <c r="B369" s="165" t="s">
        <v>1001</v>
      </c>
      <c r="C369" s="164">
        <v>11</v>
      </c>
      <c r="D369" s="165" t="s">
        <v>1178</v>
      </c>
      <c r="E369" s="165" t="s">
        <v>811</v>
      </c>
      <c r="F369" s="166">
        <v>78.69</v>
      </c>
      <c r="G369" s="166">
        <v>6.26</v>
      </c>
      <c r="H369" s="166">
        <v>3.15</v>
      </c>
      <c r="I369" s="166">
        <v>38.06</v>
      </c>
      <c r="J369" s="166">
        <v>126.16</v>
      </c>
      <c r="K369" s="166">
        <v>30.66</v>
      </c>
      <c r="L369" s="164">
        <v>1</v>
      </c>
      <c r="M369" s="164">
        <v>0</v>
      </c>
    </row>
    <row r="370" spans="1:13" x14ac:dyDescent="0.2">
      <c r="A370" s="164">
        <v>368</v>
      </c>
      <c r="B370" s="165" t="s">
        <v>1001</v>
      </c>
      <c r="C370" s="164">
        <v>11</v>
      </c>
      <c r="D370" s="165" t="s">
        <v>1179</v>
      </c>
      <c r="E370" s="165" t="s">
        <v>811</v>
      </c>
      <c r="F370" s="166">
        <v>73.47</v>
      </c>
      <c r="G370" s="166">
        <v>5.65</v>
      </c>
      <c r="H370" s="166">
        <v>2.94</v>
      </c>
      <c r="I370" s="166">
        <v>37.22</v>
      </c>
      <c r="J370" s="166">
        <v>119.29</v>
      </c>
      <c r="K370" s="166">
        <v>28.99</v>
      </c>
      <c r="L370" s="164">
        <v>1</v>
      </c>
      <c r="M370" s="164">
        <v>0</v>
      </c>
    </row>
    <row r="371" spans="1:13" x14ac:dyDescent="0.2">
      <c r="A371" s="164">
        <v>369</v>
      </c>
      <c r="B371" s="165" t="s">
        <v>1001</v>
      </c>
      <c r="C371" s="164">
        <v>11</v>
      </c>
      <c r="D371" s="165" t="s">
        <v>1180</v>
      </c>
      <c r="E371" s="165" t="s">
        <v>811</v>
      </c>
      <c r="F371" s="166">
        <v>78.63</v>
      </c>
      <c r="G371" s="166">
        <v>6.25</v>
      </c>
      <c r="H371" s="166">
        <v>3.15</v>
      </c>
      <c r="I371" s="166">
        <v>38.03</v>
      </c>
      <c r="J371" s="166">
        <v>126.07</v>
      </c>
      <c r="K371" s="166">
        <v>30.63</v>
      </c>
      <c r="L371" s="164">
        <v>1</v>
      </c>
      <c r="M371" s="164">
        <v>0</v>
      </c>
    </row>
    <row r="372" spans="1:13" x14ac:dyDescent="0.2">
      <c r="A372" s="164">
        <v>370</v>
      </c>
      <c r="B372" s="165" t="s">
        <v>1001</v>
      </c>
      <c r="C372" s="164">
        <v>11</v>
      </c>
      <c r="D372" s="165" t="s">
        <v>1181</v>
      </c>
      <c r="E372" s="165" t="s">
        <v>811</v>
      </c>
      <c r="F372" s="166">
        <v>71.53</v>
      </c>
      <c r="G372" s="166">
        <v>6.49</v>
      </c>
      <c r="H372" s="166">
        <v>3.14</v>
      </c>
      <c r="I372" s="166">
        <v>35.99</v>
      </c>
      <c r="J372" s="166">
        <v>117.15</v>
      </c>
      <c r="K372" s="166">
        <v>28.47</v>
      </c>
      <c r="L372" s="164">
        <v>1</v>
      </c>
      <c r="M372" s="164">
        <v>0</v>
      </c>
    </row>
    <row r="373" spans="1:13" x14ac:dyDescent="0.2">
      <c r="A373" s="164">
        <v>371</v>
      </c>
      <c r="B373" s="165" t="s">
        <v>1001</v>
      </c>
      <c r="C373" s="164">
        <v>12</v>
      </c>
      <c r="D373" s="165" t="s">
        <v>1182</v>
      </c>
      <c r="E373" s="165" t="s">
        <v>811</v>
      </c>
      <c r="F373" s="166">
        <v>72.239999999999995</v>
      </c>
      <c r="G373" s="166">
        <v>6.03</v>
      </c>
      <c r="H373" s="166">
        <v>3.16</v>
      </c>
      <c r="I373" s="166">
        <v>36.090000000000003</v>
      </c>
      <c r="J373" s="166">
        <v>117.52</v>
      </c>
      <c r="K373" s="166">
        <v>28.56</v>
      </c>
      <c r="L373" s="164">
        <v>1</v>
      </c>
      <c r="M373" s="164">
        <v>0</v>
      </c>
    </row>
    <row r="374" spans="1:13" x14ac:dyDescent="0.2">
      <c r="A374" s="164">
        <v>372</v>
      </c>
      <c r="B374" s="165" t="s">
        <v>1001</v>
      </c>
      <c r="C374" s="164">
        <v>12</v>
      </c>
      <c r="D374" s="165" t="s">
        <v>1183</v>
      </c>
      <c r="E374" s="165" t="s">
        <v>811</v>
      </c>
      <c r="F374" s="166">
        <v>73.42</v>
      </c>
      <c r="G374" s="166">
        <v>5.46</v>
      </c>
      <c r="H374" s="166">
        <v>2.94</v>
      </c>
      <c r="I374" s="166">
        <v>38.49</v>
      </c>
      <c r="J374" s="166">
        <v>120.31</v>
      </c>
      <c r="K374" s="166">
        <v>29.23</v>
      </c>
      <c r="L374" s="164">
        <v>1</v>
      </c>
      <c r="M374" s="164">
        <v>0</v>
      </c>
    </row>
    <row r="375" spans="1:13" x14ac:dyDescent="0.2">
      <c r="A375" s="164">
        <v>373</v>
      </c>
      <c r="B375" s="165" t="s">
        <v>1001</v>
      </c>
      <c r="C375" s="164">
        <v>12</v>
      </c>
      <c r="D375" s="165" t="s">
        <v>1184</v>
      </c>
      <c r="E375" s="165" t="s">
        <v>811</v>
      </c>
      <c r="F375" s="166">
        <v>78.69</v>
      </c>
      <c r="G375" s="166">
        <v>6.26</v>
      </c>
      <c r="H375" s="166">
        <v>3.15</v>
      </c>
      <c r="I375" s="166">
        <v>38.06</v>
      </c>
      <c r="J375" s="166">
        <v>126.16</v>
      </c>
      <c r="K375" s="166">
        <v>30.66</v>
      </c>
      <c r="L375" s="164">
        <v>1</v>
      </c>
      <c r="M375" s="164">
        <v>0</v>
      </c>
    </row>
    <row r="376" spans="1:13" x14ac:dyDescent="0.2">
      <c r="A376" s="164">
        <v>374</v>
      </c>
      <c r="B376" s="165" t="s">
        <v>1001</v>
      </c>
      <c r="C376" s="164">
        <v>12</v>
      </c>
      <c r="D376" s="165" t="s">
        <v>1185</v>
      </c>
      <c r="E376" s="165" t="s">
        <v>811</v>
      </c>
      <c r="F376" s="166">
        <v>73.47</v>
      </c>
      <c r="G376" s="166">
        <v>5.65</v>
      </c>
      <c r="H376" s="166">
        <v>2.94</v>
      </c>
      <c r="I376" s="166">
        <v>37.22</v>
      </c>
      <c r="J376" s="166">
        <v>119.29</v>
      </c>
      <c r="K376" s="166">
        <v>28.99</v>
      </c>
      <c r="L376" s="164">
        <v>1</v>
      </c>
      <c r="M376" s="164">
        <v>0</v>
      </c>
    </row>
    <row r="377" spans="1:13" x14ac:dyDescent="0.2">
      <c r="A377" s="164">
        <v>375</v>
      </c>
      <c r="B377" s="165" t="s">
        <v>1001</v>
      </c>
      <c r="C377" s="164">
        <v>12</v>
      </c>
      <c r="D377" s="165" t="s">
        <v>1186</v>
      </c>
      <c r="E377" s="165" t="s">
        <v>811</v>
      </c>
      <c r="F377" s="166">
        <v>78.63</v>
      </c>
      <c r="G377" s="166">
        <v>6.25</v>
      </c>
      <c r="H377" s="166">
        <v>3.15</v>
      </c>
      <c r="I377" s="166">
        <v>38.03</v>
      </c>
      <c r="J377" s="166">
        <v>126.07</v>
      </c>
      <c r="K377" s="166">
        <v>30.63</v>
      </c>
      <c r="L377" s="164">
        <v>1</v>
      </c>
      <c r="M377" s="164">
        <v>0</v>
      </c>
    </row>
    <row r="378" spans="1:13" x14ac:dyDescent="0.2">
      <c r="A378" s="164">
        <v>376</v>
      </c>
      <c r="B378" s="165" t="s">
        <v>1001</v>
      </c>
      <c r="C378" s="164">
        <v>12</v>
      </c>
      <c r="D378" s="165" t="s">
        <v>1187</v>
      </c>
      <c r="E378" s="165" t="s">
        <v>811</v>
      </c>
      <c r="F378" s="166">
        <v>71.53</v>
      </c>
      <c r="G378" s="166">
        <v>6.49</v>
      </c>
      <c r="H378" s="166">
        <v>3.14</v>
      </c>
      <c r="I378" s="166">
        <v>35.99</v>
      </c>
      <c r="J378" s="166">
        <v>117.15</v>
      </c>
      <c r="K378" s="166">
        <v>28.47</v>
      </c>
      <c r="L378" s="164">
        <v>1</v>
      </c>
      <c r="M378" s="164">
        <v>0</v>
      </c>
    </row>
    <row r="379" spans="1:13" x14ac:dyDescent="0.2">
      <c r="A379" s="164">
        <v>377</v>
      </c>
      <c r="B379" s="165" t="s">
        <v>1001</v>
      </c>
      <c r="C379" s="164">
        <v>13</v>
      </c>
      <c r="D379" s="165" t="s">
        <v>1188</v>
      </c>
      <c r="E379" s="165" t="s">
        <v>811</v>
      </c>
      <c r="F379" s="166">
        <v>72.239999999999995</v>
      </c>
      <c r="G379" s="166">
        <v>6.03</v>
      </c>
      <c r="H379" s="166">
        <v>3.16</v>
      </c>
      <c r="I379" s="166">
        <v>36.090000000000003</v>
      </c>
      <c r="J379" s="166">
        <v>117.52</v>
      </c>
      <c r="K379" s="166">
        <v>28.56</v>
      </c>
      <c r="L379" s="164">
        <v>1</v>
      </c>
      <c r="M379" s="164">
        <v>0</v>
      </c>
    </row>
    <row r="380" spans="1:13" x14ac:dyDescent="0.2">
      <c r="A380" s="164">
        <v>378</v>
      </c>
      <c r="B380" s="165" t="s">
        <v>1001</v>
      </c>
      <c r="C380" s="164">
        <v>13</v>
      </c>
      <c r="D380" s="165" t="s">
        <v>1189</v>
      </c>
      <c r="E380" s="165" t="s">
        <v>811</v>
      </c>
      <c r="F380" s="166">
        <v>73.42</v>
      </c>
      <c r="G380" s="166">
        <v>5.46</v>
      </c>
      <c r="H380" s="166">
        <v>2.94</v>
      </c>
      <c r="I380" s="166">
        <v>38.49</v>
      </c>
      <c r="J380" s="166">
        <v>120.31</v>
      </c>
      <c r="K380" s="166">
        <v>29.23</v>
      </c>
      <c r="L380" s="164">
        <v>1</v>
      </c>
      <c r="M380" s="164">
        <v>0</v>
      </c>
    </row>
    <row r="381" spans="1:13" x14ac:dyDescent="0.2">
      <c r="A381" s="164">
        <v>379</v>
      </c>
      <c r="B381" s="165" t="s">
        <v>1001</v>
      </c>
      <c r="C381" s="164">
        <v>13</v>
      </c>
      <c r="D381" s="165" t="s">
        <v>1190</v>
      </c>
      <c r="E381" s="165" t="s">
        <v>811</v>
      </c>
      <c r="F381" s="166">
        <v>78.69</v>
      </c>
      <c r="G381" s="166">
        <v>6.26</v>
      </c>
      <c r="H381" s="166">
        <v>3.15</v>
      </c>
      <c r="I381" s="166">
        <v>38.06</v>
      </c>
      <c r="J381" s="166">
        <v>126.16</v>
      </c>
      <c r="K381" s="166">
        <v>30.66</v>
      </c>
      <c r="L381" s="164">
        <v>1</v>
      </c>
      <c r="M381" s="164">
        <v>0</v>
      </c>
    </row>
    <row r="382" spans="1:13" x14ac:dyDescent="0.2">
      <c r="A382" s="164">
        <v>380</v>
      </c>
      <c r="B382" s="165" t="s">
        <v>1001</v>
      </c>
      <c r="C382" s="164">
        <v>13</v>
      </c>
      <c r="D382" s="165" t="s">
        <v>1191</v>
      </c>
      <c r="E382" s="165" t="s">
        <v>811</v>
      </c>
      <c r="F382" s="166">
        <v>73.47</v>
      </c>
      <c r="G382" s="166">
        <v>5.65</v>
      </c>
      <c r="H382" s="166">
        <v>2.94</v>
      </c>
      <c r="I382" s="166">
        <v>37.22</v>
      </c>
      <c r="J382" s="166">
        <v>119.29</v>
      </c>
      <c r="K382" s="166">
        <v>28.99</v>
      </c>
      <c r="L382" s="164">
        <v>1</v>
      </c>
      <c r="M382" s="164">
        <v>0</v>
      </c>
    </row>
    <row r="383" spans="1:13" x14ac:dyDescent="0.2">
      <c r="A383" s="164">
        <v>381</v>
      </c>
      <c r="B383" s="165" t="s">
        <v>1001</v>
      </c>
      <c r="C383" s="164">
        <v>13</v>
      </c>
      <c r="D383" s="165" t="s">
        <v>1192</v>
      </c>
      <c r="E383" s="165" t="s">
        <v>811</v>
      </c>
      <c r="F383" s="166">
        <v>78.63</v>
      </c>
      <c r="G383" s="166">
        <v>6.25</v>
      </c>
      <c r="H383" s="166">
        <v>3.15</v>
      </c>
      <c r="I383" s="166">
        <v>38.03</v>
      </c>
      <c r="J383" s="166">
        <v>126.07</v>
      </c>
      <c r="K383" s="166">
        <v>30.63</v>
      </c>
      <c r="L383" s="164">
        <v>1</v>
      </c>
      <c r="M383" s="164">
        <v>0</v>
      </c>
    </row>
    <row r="384" spans="1:13" x14ac:dyDescent="0.2">
      <c r="A384" s="164">
        <v>382</v>
      </c>
      <c r="B384" s="165" t="s">
        <v>1001</v>
      </c>
      <c r="C384" s="164">
        <v>13</v>
      </c>
      <c r="D384" s="165" t="s">
        <v>1193</v>
      </c>
      <c r="E384" s="165" t="s">
        <v>811</v>
      </c>
      <c r="F384" s="166">
        <v>71.53</v>
      </c>
      <c r="G384" s="166">
        <v>6.49</v>
      </c>
      <c r="H384" s="166">
        <v>3.14</v>
      </c>
      <c r="I384" s="166">
        <v>35.99</v>
      </c>
      <c r="J384" s="166">
        <v>117.15</v>
      </c>
      <c r="K384" s="166">
        <v>28.47</v>
      </c>
      <c r="L384" s="164">
        <v>1</v>
      </c>
      <c r="M384" s="164">
        <v>0</v>
      </c>
    </row>
    <row r="385" spans="1:13" x14ac:dyDescent="0.2">
      <c r="A385" s="164">
        <v>383</v>
      </c>
      <c r="B385" s="165" t="s">
        <v>1001</v>
      </c>
      <c r="C385" s="164">
        <v>14</v>
      </c>
      <c r="D385" s="165" t="s">
        <v>1194</v>
      </c>
      <c r="E385" s="165" t="s">
        <v>811</v>
      </c>
      <c r="F385" s="166">
        <v>72.239999999999995</v>
      </c>
      <c r="G385" s="166">
        <v>6.03</v>
      </c>
      <c r="H385" s="166">
        <v>3.16</v>
      </c>
      <c r="I385" s="166">
        <v>36.090000000000003</v>
      </c>
      <c r="J385" s="166">
        <v>117.52</v>
      </c>
      <c r="K385" s="166">
        <v>28.56</v>
      </c>
      <c r="L385" s="164">
        <v>1</v>
      </c>
      <c r="M385" s="164">
        <v>0</v>
      </c>
    </row>
    <row r="386" spans="1:13" x14ac:dyDescent="0.2">
      <c r="A386" s="164">
        <v>384</v>
      </c>
      <c r="B386" s="165" t="s">
        <v>1001</v>
      </c>
      <c r="C386" s="164">
        <v>14</v>
      </c>
      <c r="D386" s="165" t="s">
        <v>1195</v>
      </c>
      <c r="E386" s="165" t="s">
        <v>811</v>
      </c>
      <c r="F386" s="166">
        <v>73.42</v>
      </c>
      <c r="G386" s="166">
        <v>5.46</v>
      </c>
      <c r="H386" s="166">
        <v>2.94</v>
      </c>
      <c r="I386" s="166">
        <v>38.49</v>
      </c>
      <c r="J386" s="166">
        <v>120.31</v>
      </c>
      <c r="K386" s="166">
        <v>29.23</v>
      </c>
      <c r="L386" s="164">
        <v>1</v>
      </c>
      <c r="M386" s="164">
        <v>0</v>
      </c>
    </row>
    <row r="387" spans="1:13" x14ac:dyDescent="0.2">
      <c r="A387" s="164">
        <v>385</v>
      </c>
      <c r="B387" s="165" t="s">
        <v>1001</v>
      </c>
      <c r="C387" s="164">
        <v>14</v>
      </c>
      <c r="D387" s="165" t="s">
        <v>1196</v>
      </c>
      <c r="E387" s="165" t="s">
        <v>811</v>
      </c>
      <c r="F387" s="166">
        <v>78.69</v>
      </c>
      <c r="G387" s="166">
        <v>6.26</v>
      </c>
      <c r="H387" s="166">
        <v>3.15</v>
      </c>
      <c r="I387" s="166">
        <v>38.06</v>
      </c>
      <c r="J387" s="166">
        <v>126.16</v>
      </c>
      <c r="K387" s="166">
        <v>30.66</v>
      </c>
      <c r="L387" s="164">
        <v>1</v>
      </c>
      <c r="M387" s="164">
        <v>0</v>
      </c>
    </row>
    <row r="388" spans="1:13" x14ac:dyDescent="0.2">
      <c r="A388" s="164">
        <v>386</v>
      </c>
      <c r="B388" s="165" t="s">
        <v>1001</v>
      </c>
      <c r="C388" s="164">
        <v>14</v>
      </c>
      <c r="D388" s="165" t="s">
        <v>1197</v>
      </c>
      <c r="E388" s="165" t="s">
        <v>811</v>
      </c>
      <c r="F388" s="166">
        <v>73.47</v>
      </c>
      <c r="G388" s="166">
        <v>5.65</v>
      </c>
      <c r="H388" s="166">
        <v>2.94</v>
      </c>
      <c r="I388" s="166">
        <v>37.22</v>
      </c>
      <c r="J388" s="166">
        <v>119.29</v>
      </c>
      <c r="K388" s="166">
        <v>28.99</v>
      </c>
      <c r="L388" s="164">
        <v>1</v>
      </c>
      <c r="M388" s="164">
        <v>0</v>
      </c>
    </row>
    <row r="389" spans="1:13" x14ac:dyDescent="0.2">
      <c r="A389" s="164">
        <v>387</v>
      </c>
      <c r="B389" s="165" t="s">
        <v>1001</v>
      </c>
      <c r="C389" s="164">
        <v>14</v>
      </c>
      <c r="D389" s="165" t="s">
        <v>1198</v>
      </c>
      <c r="E389" s="165" t="s">
        <v>811</v>
      </c>
      <c r="F389" s="166">
        <v>78.63</v>
      </c>
      <c r="G389" s="166">
        <v>6.25</v>
      </c>
      <c r="H389" s="166">
        <v>3.15</v>
      </c>
      <c r="I389" s="166">
        <v>38.03</v>
      </c>
      <c r="J389" s="166">
        <v>126.07</v>
      </c>
      <c r="K389" s="166">
        <v>30.63</v>
      </c>
      <c r="L389" s="164">
        <v>1</v>
      </c>
      <c r="M389" s="164">
        <v>0</v>
      </c>
    </row>
    <row r="390" spans="1:13" x14ac:dyDescent="0.2">
      <c r="A390" s="164">
        <v>388</v>
      </c>
      <c r="B390" s="165" t="s">
        <v>1001</v>
      </c>
      <c r="C390" s="164">
        <v>14</v>
      </c>
      <c r="D390" s="165" t="s">
        <v>1199</v>
      </c>
      <c r="E390" s="165" t="s">
        <v>811</v>
      </c>
      <c r="F390" s="166">
        <v>71.53</v>
      </c>
      <c r="G390" s="166">
        <v>6.49</v>
      </c>
      <c r="H390" s="166">
        <v>3.14</v>
      </c>
      <c r="I390" s="166">
        <v>35.99</v>
      </c>
      <c r="J390" s="166">
        <v>117.15</v>
      </c>
      <c r="K390" s="166">
        <v>28.47</v>
      </c>
      <c r="L390" s="164">
        <v>1</v>
      </c>
      <c r="M390" s="164">
        <v>0</v>
      </c>
    </row>
    <row r="391" spans="1:13" x14ac:dyDescent="0.2">
      <c r="A391" s="164">
        <v>389</v>
      </c>
      <c r="B391" s="165" t="s">
        <v>1001</v>
      </c>
      <c r="C391" s="164">
        <v>15</v>
      </c>
      <c r="D391" s="165" t="s">
        <v>1200</v>
      </c>
      <c r="E391" s="165" t="s">
        <v>811</v>
      </c>
      <c r="F391" s="166">
        <v>72.239999999999995</v>
      </c>
      <c r="G391" s="166">
        <v>6.03</v>
      </c>
      <c r="H391" s="166">
        <v>3.16</v>
      </c>
      <c r="I391" s="166">
        <v>36.090000000000003</v>
      </c>
      <c r="J391" s="166">
        <v>117.52</v>
      </c>
      <c r="K391" s="166">
        <v>28.56</v>
      </c>
      <c r="L391" s="164">
        <v>1</v>
      </c>
      <c r="M391" s="164">
        <v>0</v>
      </c>
    </row>
    <row r="392" spans="1:13" x14ac:dyDescent="0.2">
      <c r="A392" s="164">
        <v>390</v>
      </c>
      <c r="B392" s="165" t="s">
        <v>1001</v>
      </c>
      <c r="C392" s="164">
        <v>15</v>
      </c>
      <c r="D392" s="165" t="s">
        <v>1201</v>
      </c>
      <c r="E392" s="165" t="s">
        <v>811</v>
      </c>
      <c r="F392" s="166">
        <v>73.42</v>
      </c>
      <c r="G392" s="166">
        <v>5.46</v>
      </c>
      <c r="H392" s="166">
        <v>2.94</v>
      </c>
      <c r="I392" s="166">
        <v>38.49</v>
      </c>
      <c r="J392" s="166">
        <v>120.31</v>
      </c>
      <c r="K392" s="166">
        <v>29.23</v>
      </c>
      <c r="L392" s="164">
        <v>1</v>
      </c>
      <c r="M392" s="164">
        <v>0</v>
      </c>
    </row>
    <row r="393" spans="1:13" x14ac:dyDescent="0.2">
      <c r="A393" s="164">
        <v>391</v>
      </c>
      <c r="B393" s="165" t="s">
        <v>1001</v>
      </c>
      <c r="C393" s="164">
        <v>15</v>
      </c>
      <c r="D393" s="165" t="s">
        <v>1202</v>
      </c>
      <c r="E393" s="165" t="s">
        <v>811</v>
      </c>
      <c r="F393" s="166">
        <v>78.69</v>
      </c>
      <c r="G393" s="166">
        <v>6.26</v>
      </c>
      <c r="H393" s="166">
        <v>3.15</v>
      </c>
      <c r="I393" s="166">
        <v>38.06</v>
      </c>
      <c r="J393" s="166">
        <v>126.16</v>
      </c>
      <c r="K393" s="166">
        <v>30.66</v>
      </c>
      <c r="L393" s="164">
        <v>1</v>
      </c>
      <c r="M393" s="164">
        <v>0</v>
      </c>
    </row>
    <row r="394" spans="1:13" x14ac:dyDescent="0.2">
      <c r="A394" s="164">
        <v>392</v>
      </c>
      <c r="B394" s="165" t="s">
        <v>1001</v>
      </c>
      <c r="C394" s="164">
        <v>15</v>
      </c>
      <c r="D394" s="165" t="s">
        <v>1203</v>
      </c>
      <c r="E394" s="165" t="s">
        <v>811</v>
      </c>
      <c r="F394" s="166">
        <v>73.47</v>
      </c>
      <c r="G394" s="166">
        <v>5.65</v>
      </c>
      <c r="H394" s="166">
        <v>2.94</v>
      </c>
      <c r="I394" s="166">
        <v>37.22</v>
      </c>
      <c r="J394" s="166">
        <v>119.29</v>
      </c>
      <c r="K394" s="166">
        <v>28.99</v>
      </c>
      <c r="L394" s="164">
        <v>1</v>
      </c>
      <c r="M394" s="164">
        <v>0</v>
      </c>
    </row>
    <row r="395" spans="1:13" x14ac:dyDescent="0.2">
      <c r="A395" s="164">
        <v>393</v>
      </c>
      <c r="B395" s="165" t="s">
        <v>1001</v>
      </c>
      <c r="C395" s="164">
        <v>15</v>
      </c>
      <c r="D395" s="165" t="s">
        <v>1204</v>
      </c>
      <c r="E395" s="165" t="s">
        <v>811</v>
      </c>
      <c r="F395" s="166">
        <v>78.63</v>
      </c>
      <c r="G395" s="166">
        <v>6.25</v>
      </c>
      <c r="H395" s="166">
        <v>3.15</v>
      </c>
      <c r="I395" s="166">
        <v>38.03</v>
      </c>
      <c r="J395" s="166">
        <v>126.07</v>
      </c>
      <c r="K395" s="166">
        <v>30.63</v>
      </c>
      <c r="L395" s="164">
        <v>1</v>
      </c>
      <c r="M395" s="164">
        <v>0</v>
      </c>
    </row>
    <row r="396" spans="1:13" x14ac:dyDescent="0.2">
      <c r="A396" s="164">
        <v>394</v>
      </c>
      <c r="B396" s="165" t="s">
        <v>1001</v>
      </c>
      <c r="C396" s="164">
        <v>15</v>
      </c>
      <c r="D396" s="165" t="s">
        <v>1205</v>
      </c>
      <c r="E396" s="165" t="s">
        <v>811</v>
      </c>
      <c r="F396" s="166">
        <v>71.53</v>
      </c>
      <c r="G396" s="166">
        <v>6.49</v>
      </c>
      <c r="H396" s="166">
        <v>3.14</v>
      </c>
      <c r="I396" s="166">
        <v>35.99</v>
      </c>
      <c r="J396" s="166">
        <v>117.15</v>
      </c>
      <c r="K396" s="166">
        <v>28.47</v>
      </c>
      <c r="L396" s="164">
        <v>1</v>
      </c>
      <c r="M396" s="164">
        <v>0</v>
      </c>
    </row>
    <row r="397" spans="1:13" x14ac:dyDescent="0.2">
      <c r="A397" s="164">
        <v>395</v>
      </c>
      <c r="B397" s="165" t="s">
        <v>1001</v>
      </c>
      <c r="C397" s="164">
        <v>16</v>
      </c>
      <c r="D397" s="165" t="s">
        <v>1206</v>
      </c>
      <c r="E397" s="165" t="s">
        <v>811</v>
      </c>
      <c r="F397" s="166">
        <v>72.239999999999995</v>
      </c>
      <c r="G397" s="166">
        <v>6.03</v>
      </c>
      <c r="H397" s="166">
        <v>3.16</v>
      </c>
      <c r="I397" s="166">
        <v>36.090000000000003</v>
      </c>
      <c r="J397" s="166">
        <v>117.52</v>
      </c>
      <c r="K397" s="166">
        <v>28.56</v>
      </c>
      <c r="L397" s="164">
        <v>1</v>
      </c>
      <c r="M397" s="164">
        <v>0</v>
      </c>
    </row>
    <row r="398" spans="1:13" x14ac:dyDescent="0.2">
      <c r="A398" s="164">
        <v>396</v>
      </c>
      <c r="B398" s="165" t="s">
        <v>1001</v>
      </c>
      <c r="C398" s="164">
        <v>16</v>
      </c>
      <c r="D398" s="165" t="s">
        <v>1207</v>
      </c>
      <c r="E398" s="165" t="s">
        <v>811</v>
      </c>
      <c r="F398" s="166">
        <v>73.42</v>
      </c>
      <c r="G398" s="166">
        <v>5.46</v>
      </c>
      <c r="H398" s="166">
        <v>2.94</v>
      </c>
      <c r="I398" s="166">
        <v>38.49</v>
      </c>
      <c r="J398" s="166">
        <v>120.31</v>
      </c>
      <c r="K398" s="166">
        <v>29.23</v>
      </c>
      <c r="L398" s="164">
        <v>1</v>
      </c>
      <c r="M398" s="164">
        <v>0</v>
      </c>
    </row>
    <row r="399" spans="1:13" x14ac:dyDescent="0.2">
      <c r="A399" s="164">
        <v>397</v>
      </c>
      <c r="B399" s="165" t="s">
        <v>1001</v>
      </c>
      <c r="C399" s="164">
        <v>16</v>
      </c>
      <c r="D399" s="165" t="s">
        <v>1208</v>
      </c>
      <c r="E399" s="165" t="s">
        <v>811</v>
      </c>
      <c r="F399" s="166">
        <v>78.69</v>
      </c>
      <c r="G399" s="166">
        <v>6.26</v>
      </c>
      <c r="H399" s="166">
        <v>3.15</v>
      </c>
      <c r="I399" s="166">
        <v>38.06</v>
      </c>
      <c r="J399" s="166">
        <v>126.16</v>
      </c>
      <c r="K399" s="166">
        <v>30.66</v>
      </c>
      <c r="L399" s="164">
        <v>1</v>
      </c>
      <c r="M399" s="164">
        <v>0</v>
      </c>
    </row>
    <row r="400" spans="1:13" x14ac:dyDescent="0.2">
      <c r="A400" s="164">
        <v>398</v>
      </c>
      <c r="B400" s="165" t="s">
        <v>1001</v>
      </c>
      <c r="C400" s="164">
        <v>16</v>
      </c>
      <c r="D400" s="165" t="s">
        <v>1209</v>
      </c>
      <c r="E400" s="165" t="s">
        <v>811</v>
      </c>
      <c r="F400" s="166">
        <v>73.47</v>
      </c>
      <c r="G400" s="166">
        <v>5.65</v>
      </c>
      <c r="H400" s="166">
        <v>2.94</v>
      </c>
      <c r="I400" s="166">
        <v>37.22</v>
      </c>
      <c r="J400" s="166">
        <v>119.29</v>
      </c>
      <c r="K400" s="166">
        <v>28.99</v>
      </c>
      <c r="L400" s="164">
        <v>1</v>
      </c>
      <c r="M400" s="164">
        <v>0</v>
      </c>
    </row>
    <row r="401" spans="1:13" x14ac:dyDescent="0.2">
      <c r="A401" s="164">
        <v>399</v>
      </c>
      <c r="B401" s="165" t="s">
        <v>1001</v>
      </c>
      <c r="C401" s="164">
        <v>16</v>
      </c>
      <c r="D401" s="165" t="s">
        <v>1210</v>
      </c>
      <c r="E401" s="165" t="s">
        <v>811</v>
      </c>
      <c r="F401" s="166">
        <v>78.63</v>
      </c>
      <c r="G401" s="166">
        <v>6.25</v>
      </c>
      <c r="H401" s="166">
        <v>3.15</v>
      </c>
      <c r="I401" s="166">
        <v>38.03</v>
      </c>
      <c r="J401" s="166">
        <v>126.07</v>
      </c>
      <c r="K401" s="166">
        <v>30.63</v>
      </c>
      <c r="L401" s="164">
        <v>1</v>
      </c>
      <c r="M401" s="164">
        <v>0</v>
      </c>
    </row>
    <row r="402" spans="1:13" x14ac:dyDescent="0.2">
      <c r="A402" s="164">
        <v>400</v>
      </c>
      <c r="B402" s="165" t="s">
        <v>1001</v>
      </c>
      <c r="C402" s="164">
        <v>16</v>
      </c>
      <c r="D402" s="165" t="s">
        <v>1211</v>
      </c>
      <c r="E402" s="165" t="s">
        <v>811</v>
      </c>
      <c r="F402" s="166">
        <v>71.53</v>
      </c>
      <c r="G402" s="166">
        <v>6.49</v>
      </c>
      <c r="H402" s="166">
        <v>3.14</v>
      </c>
      <c r="I402" s="166">
        <v>35.99</v>
      </c>
      <c r="J402" s="166">
        <v>117.15</v>
      </c>
      <c r="K402" s="166">
        <v>28.47</v>
      </c>
      <c r="L402" s="164">
        <v>1</v>
      </c>
      <c r="M402" s="164">
        <v>0</v>
      </c>
    </row>
    <row r="403" spans="1:13" x14ac:dyDescent="0.2">
      <c r="A403" s="164">
        <v>401</v>
      </c>
      <c r="B403" s="165" t="s">
        <v>1001</v>
      </c>
      <c r="C403" s="164">
        <v>17</v>
      </c>
      <c r="D403" s="165" t="s">
        <v>1212</v>
      </c>
      <c r="E403" s="165" t="s">
        <v>811</v>
      </c>
      <c r="F403" s="166">
        <v>72.239999999999995</v>
      </c>
      <c r="G403" s="166">
        <v>6.03</v>
      </c>
      <c r="H403" s="166">
        <v>3.16</v>
      </c>
      <c r="I403" s="166">
        <v>36.090000000000003</v>
      </c>
      <c r="J403" s="166">
        <v>117.52</v>
      </c>
      <c r="K403" s="166">
        <v>28.56</v>
      </c>
      <c r="L403" s="164">
        <v>1</v>
      </c>
      <c r="M403" s="164">
        <v>0</v>
      </c>
    </row>
    <row r="404" spans="1:13" x14ac:dyDescent="0.2">
      <c r="A404" s="164">
        <v>402</v>
      </c>
      <c r="B404" s="165" t="s">
        <v>1001</v>
      </c>
      <c r="C404" s="164">
        <v>17</v>
      </c>
      <c r="D404" s="165" t="s">
        <v>1213</v>
      </c>
      <c r="E404" s="165" t="s">
        <v>811</v>
      </c>
      <c r="F404" s="166">
        <v>73.42</v>
      </c>
      <c r="G404" s="166">
        <v>5.46</v>
      </c>
      <c r="H404" s="166">
        <v>2.94</v>
      </c>
      <c r="I404" s="166">
        <v>38.49</v>
      </c>
      <c r="J404" s="166">
        <v>120.31</v>
      </c>
      <c r="K404" s="166">
        <v>29.23</v>
      </c>
      <c r="L404" s="164">
        <v>1</v>
      </c>
      <c r="M404" s="164">
        <v>0</v>
      </c>
    </row>
    <row r="405" spans="1:13" x14ac:dyDescent="0.2">
      <c r="A405" s="164">
        <v>403</v>
      </c>
      <c r="B405" s="165" t="s">
        <v>1001</v>
      </c>
      <c r="C405" s="164">
        <v>17</v>
      </c>
      <c r="D405" s="165" t="s">
        <v>1214</v>
      </c>
      <c r="E405" s="165" t="s">
        <v>811</v>
      </c>
      <c r="F405" s="166">
        <v>78.69</v>
      </c>
      <c r="G405" s="166">
        <v>6.26</v>
      </c>
      <c r="H405" s="166">
        <v>3.15</v>
      </c>
      <c r="I405" s="166">
        <v>38.06</v>
      </c>
      <c r="J405" s="166">
        <v>126.16</v>
      </c>
      <c r="K405" s="166">
        <v>30.66</v>
      </c>
      <c r="L405" s="164">
        <v>1</v>
      </c>
      <c r="M405" s="164">
        <v>0</v>
      </c>
    </row>
    <row r="406" spans="1:13" x14ac:dyDescent="0.2">
      <c r="A406" s="164">
        <v>404</v>
      </c>
      <c r="B406" s="165" t="s">
        <v>1001</v>
      </c>
      <c r="C406" s="164">
        <v>17</v>
      </c>
      <c r="D406" s="165" t="s">
        <v>1215</v>
      </c>
      <c r="E406" s="165" t="s">
        <v>811</v>
      </c>
      <c r="F406" s="166">
        <v>73.47</v>
      </c>
      <c r="G406" s="166">
        <v>5.65</v>
      </c>
      <c r="H406" s="166">
        <v>2.94</v>
      </c>
      <c r="I406" s="166">
        <v>37.22</v>
      </c>
      <c r="J406" s="166">
        <v>119.29</v>
      </c>
      <c r="K406" s="166">
        <v>28.99</v>
      </c>
      <c r="L406" s="164">
        <v>1</v>
      </c>
      <c r="M406" s="164">
        <v>0</v>
      </c>
    </row>
    <row r="407" spans="1:13" x14ac:dyDescent="0.2">
      <c r="A407" s="164">
        <v>405</v>
      </c>
      <c r="B407" s="165" t="s">
        <v>1001</v>
      </c>
      <c r="C407" s="164">
        <v>17</v>
      </c>
      <c r="D407" s="165" t="s">
        <v>1216</v>
      </c>
      <c r="E407" s="165" t="s">
        <v>811</v>
      </c>
      <c r="F407" s="166">
        <v>78.63</v>
      </c>
      <c r="G407" s="166">
        <v>6.25</v>
      </c>
      <c r="H407" s="166">
        <v>3.15</v>
      </c>
      <c r="I407" s="166">
        <v>38.03</v>
      </c>
      <c r="J407" s="166">
        <v>126.07</v>
      </c>
      <c r="K407" s="166">
        <v>30.63</v>
      </c>
      <c r="L407" s="164">
        <v>1</v>
      </c>
      <c r="M407" s="164">
        <v>0</v>
      </c>
    </row>
    <row r="408" spans="1:13" x14ac:dyDescent="0.2">
      <c r="A408" s="164">
        <v>406</v>
      </c>
      <c r="B408" s="165" t="s">
        <v>1001</v>
      </c>
      <c r="C408" s="164">
        <v>17</v>
      </c>
      <c r="D408" s="165" t="s">
        <v>1217</v>
      </c>
      <c r="E408" s="165" t="s">
        <v>811</v>
      </c>
      <c r="F408" s="166">
        <v>71.53</v>
      </c>
      <c r="G408" s="166">
        <v>6.49</v>
      </c>
      <c r="H408" s="166">
        <v>3.14</v>
      </c>
      <c r="I408" s="166">
        <v>35.99</v>
      </c>
      <c r="J408" s="166">
        <v>117.15</v>
      </c>
      <c r="K408" s="166">
        <v>28.47</v>
      </c>
      <c r="L408" s="164">
        <v>1</v>
      </c>
      <c r="M408" s="164">
        <v>0</v>
      </c>
    </row>
    <row r="409" spans="1:13" x14ac:dyDescent="0.2">
      <c r="A409" s="164">
        <v>407</v>
      </c>
      <c r="B409" s="165" t="s">
        <v>1001</v>
      </c>
      <c r="C409" s="164">
        <v>18</v>
      </c>
      <c r="D409" s="165" t="s">
        <v>1218</v>
      </c>
      <c r="E409" s="165" t="s">
        <v>811</v>
      </c>
      <c r="F409" s="166">
        <v>72.239999999999995</v>
      </c>
      <c r="G409" s="166">
        <v>6.03</v>
      </c>
      <c r="H409" s="166">
        <v>3.16</v>
      </c>
      <c r="I409" s="166">
        <v>36.090000000000003</v>
      </c>
      <c r="J409" s="166">
        <v>117.52</v>
      </c>
      <c r="K409" s="166">
        <v>28.56</v>
      </c>
      <c r="L409" s="164">
        <v>1</v>
      </c>
      <c r="M409" s="164">
        <v>0</v>
      </c>
    </row>
    <row r="410" spans="1:13" x14ac:dyDescent="0.2">
      <c r="A410" s="164">
        <v>408</v>
      </c>
      <c r="B410" s="165" t="s">
        <v>1001</v>
      </c>
      <c r="C410" s="164">
        <v>18</v>
      </c>
      <c r="D410" s="165" t="s">
        <v>1219</v>
      </c>
      <c r="E410" s="165" t="s">
        <v>811</v>
      </c>
      <c r="F410" s="166">
        <v>73.42</v>
      </c>
      <c r="G410" s="166">
        <v>5.46</v>
      </c>
      <c r="H410" s="166">
        <v>2.94</v>
      </c>
      <c r="I410" s="166">
        <v>38.49</v>
      </c>
      <c r="J410" s="166">
        <v>120.31</v>
      </c>
      <c r="K410" s="166">
        <v>29.23</v>
      </c>
      <c r="L410" s="164">
        <v>1</v>
      </c>
      <c r="M410" s="164">
        <v>0</v>
      </c>
    </row>
    <row r="411" spans="1:13" x14ac:dyDescent="0.2">
      <c r="A411" s="164">
        <v>409</v>
      </c>
      <c r="B411" s="165" t="s">
        <v>1001</v>
      </c>
      <c r="C411" s="164">
        <v>18</v>
      </c>
      <c r="D411" s="165" t="s">
        <v>1220</v>
      </c>
      <c r="E411" s="165" t="s">
        <v>811</v>
      </c>
      <c r="F411" s="166">
        <v>78.69</v>
      </c>
      <c r="G411" s="166">
        <v>6.26</v>
      </c>
      <c r="H411" s="166">
        <v>3.15</v>
      </c>
      <c r="I411" s="166">
        <v>38.06</v>
      </c>
      <c r="J411" s="166">
        <v>126.16</v>
      </c>
      <c r="K411" s="166">
        <v>30.66</v>
      </c>
      <c r="L411" s="164">
        <v>1</v>
      </c>
      <c r="M411" s="164">
        <v>0</v>
      </c>
    </row>
    <row r="412" spans="1:13" x14ac:dyDescent="0.2">
      <c r="A412" s="164">
        <v>410</v>
      </c>
      <c r="B412" s="165" t="s">
        <v>1001</v>
      </c>
      <c r="C412" s="164">
        <v>18</v>
      </c>
      <c r="D412" s="165" t="s">
        <v>1221</v>
      </c>
      <c r="E412" s="165" t="s">
        <v>811</v>
      </c>
      <c r="F412" s="166">
        <v>73.47</v>
      </c>
      <c r="G412" s="166">
        <v>5.65</v>
      </c>
      <c r="H412" s="166">
        <v>2.94</v>
      </c>
      <c r="I412" s="166">
        <v>37.22</v>
      </c>
      <c r="J412" s="166">
        <v>119.29</v>
      </c>
      <c r="K412" s="166">
        <v>28.99</v>
      </c>
      <c r="L412" s="164">
        <v>1</v>
      </c>
      <c r="M412" s="164">
        <v>0</v>
      </c>
    </row>
    <row r="413" spans="1:13" x14ac:dyDescent="0.2">
      <c r="A413" s="164">
        <v>411</v>
      </c>
      <c r="B413" s="165" t="s">
        <v>1001</v>
      </c>
      <c r="C413" s="164">
        <v>18</v>
      </c>
      <c r="D413" s="165" t="s">
        <v>1222</v>
      </c>
      <c r="E413" s="165" t="s">
        <v>811</v>
      </c>
      <c r="F413" s="166">
        <v>78.63</v>
      </c>
      <c r="G413" s="166">
        <v>6.25</v>
      </c>
      <c r="H413" s="166">
        <v>3.15</v>
      </c>
      <c r="I413" s="166">
        <v>38.03</v>
      </c>
      <c r="J413" s="166">
        <v>126.07</v>
      </c>
      <c r="K413" s="166">
        <v>30.63</v>
      </c>
      <c r="L413" s="164">
        <v>1</v>
      </c>
      <c r="M413" s="164">
        <v>0</v>
      </c>
    </row>
    <row r="414" spans="1:13" x14ac:dyDescent="0.2">
      <c r="A414" s="164">
        <v>412</v>
      </c>
      <c r="B414" s="165" t="s">
        <v>1001</v>
      </c>
      <c r="C414" s="164">
        <v>18</v>
      </c>
      <c r="D414" s="165" t="s">
        <v>1223</v>
      </c>
      <c r="E414" s="165" t="s">
        <v>811</v>
      </c>
      <c r="F414" s="166">
        <v>71.53</v>
      </c>
      <c r="G414" s="166">
        <v>6.49</v>
      </c>
      <c r="H414" s="166">
        <v>3.14</v>
      </c>
      <c r="I414" s="166">
        <v>35.99</v>
      </c>
      <c r="J414" s="166">
        <v>117.15</v>
      </c>
      <c r="K414" s="166">
        <v>28.47</v>
      </c>
      <c r="L414" s="164">
        <v>1</v>
      </c>
      <c r="M414" s="164">
        <v>0</v>
      </c>
    </row>
    <row r="415" spans="1:13" x14ac:dyDescent="0.2">
      <c r="A415" s="164">
        <v>413</v>
      </c>
      <c r="B415" s="165" t="s">
        <v>1001</v>
      </c>
      <c r="C415" s="164">
        <v>19</v>
      </c>
      <c r="D415" s="165" t="s">
        <v>1224</v>
      </c>
      <c r="E415" s="165" t="s">
        <v>811</v>
      </c>
      <c r="F415" s="166">
        <v>72.239999999999995</v>
      </c>
      <c r="G415" s="166">
        <v>6.03</v>
      </c>
      <c r="H415" s="166">
        <v>3.16</v>
      </c>
      <c r="I415" s="166">
        <v>36.090000000000003</v>
      </c>
      <c r="J415" s="166">
        <v>117.52</v>
      </c>
      <c r="K415" s="166">
        <v>28.56</v>
      </c>
      <c r="L415" s="164">
        <v>1</v>
      </c>
      <c r="M415" s="164">
        <v>0</v>
      </c>
    </row>
    <row r="416" spans="1:13" x14ac:dyDescent="0.2">
      <c r="A416" s="164">
        <v>414</v>
      </c>
      <c r="B416" s="165" t="s">
        <v>1001</v>
      </c>
      <c r="C416" s="164">
        <v>19</v>
      </c>
      <c r="D416" s="165" t="s">
        <v>1225</v>
      </c>
      <c r="E416" s="165" t="s">
        <v>811</v>
      </c>
      <c r="F416" s="166">
        <v>73.42</v>
      </c>
      <c r="G416" s="166">
        <v>5.46</v>
      </c>
      <c r="H416" s="166">
        <v>2.94</v>
      </c>
      <c r="I416" s="166">
        <v>38.49</v>
      </c>
      <c r="J416" s="166">
        <v>120.31</v>
      </c>
      <c r="K416" s="166">
        <v>29.23</v>
      </c>
      <c r="L416" s="164">
        <v>1</v>
      </c>
      <c r="M416" s="164">
        <v>0</v>
      </c>
    </row>
    <row r="417" spans="1:13" x14ac:dyDescent="0.2">
      <c r="A417" s="164">
        <v>415</v>
      </c>
      <c r="B417" s="165" t="s">
        <v>1001</v>
      </c>
      <c r="C417" s="164">
        <v>19</v>
      </c>
      <c r="D417" s="165" t="s">
        <v>1226</v>
      </c>
      <c r="E417" s="165" t="s">
        <v>811</v>
      </c>
      <c r="F417" s="166">
        <v>78.69</v>
      </c>
      <c r="G417" s="166">
        <v>6.26</v>
      </c>
      <c r="H417" s="166">
        <v>3.15</v>
      </c>
      <c r="I417" s="166">
        <v>38.06</v>
      </c>
      <c r="J417" s="166">
        <v>126.16</v>
      </c>
      <c r="K417" s="166">
        <v>30.66</v>
      </c>
      <c r="L417" s="164">
        <v>1</v>
      </c>
      <c r="M417" s="164">
        <v>0</v>
      </c>
    </row>
    <row r="418" spans="1:13" x14ac:dyDescent="0.2">
      <c r="A418" s="164">
        <v>416</v>
      </c>
      <c r="B418" s="165" t="s">
        <v>1001</v>
      </c>
      <c r="C418" s="164">
        <v>19</v>
      </c>
      <c r="D418" s="165" t="s">
        <v>1227</v>
      </c>
      <c r="E418" s="165" t="s">
        <v>811</v>
      </c>
      <c r="F418" s="166">
        <v>73.47</v>
      </c>
      <c r="G418" s="166">
        <v>5.65</v>
      </c>
      <c r="H418" s="166">
        <v>2.94</v>
      </c>
      <c r="I418" s="166">
        <v>37.22</v>
      </c>
      <c r="J418" s="166">
        <v>119.29</v>
      </c>
      <c r="K418" s="166">
        <v>28.99</v>
      </c>
      <c r="L418" s="164">
        <v>1</v>
      </c>
      <c r="M418" s="164">
        <v>0</v>
      </c>
    </row>
    <row r="419" spans="1:13" x14ac:dyDescent="0.2">
      <c r="A419" s="164">
        <v>417</v>
      </c>
      <c r="B419" s="165" t="s">
        <v>1001</v>
      </c>
      <c r="C419" s="164">
        <v>19</v>
      </c>
      <c r="D419" s="165" t="s">
        <v>1228</v>
      </c>
      <c r="E419" s="165" t="s">
        <v>811</v>
      </c>
      <c r="F419" s="166">
        <v>78.63</v>
      </c>
      <c r="G419" s="166">
        <v>6.25</v>
      </c>
      <c r="H419" s="166">
        <v>3.15</v>
      </c>
      <c r="I419" s="166">
        <v>38.03</v>
      </c>
      <c r="J419" s="166">
        <v>126.07</v>
      </c>
      <c r="K419" s="166">
        <v>30.63</v>
      </c>
      <c r="L419" s="164">
        <v>1</v>
      </c>
      <c r="M419" s="164">
        <v>0</v>
      </c>
    </row>
    <row r="420" spans="1:13" x14ac:dyDescent="0.2">
      <c r="A420" s="164">
        <v>418</v>
      </c>
      <c r="B420" s="165" t="s">
        <v>1001</v>
      </c>
      <c r="C420" s="164">
        <v>19</v>
      </c>
      <c r="D420" s="165" t="s">
        <v>1229</v>
      </c>
      <c r="E420" s="165" t="s">
        <v>811</v>
      </c>
      <c r="F420" s="166">
        <v>71.53</v>
      </c>
      <c r="G420" s="166">
        <v>6.49</v>
      </c>
      <c r="H420" s="166">
        <v>3.14</v>
      </c>
      <c r="I420" s="166">
        <v>35.99</v>
      </c>
      <c r="J420" s="166">
        <v>117.15</v>
      </c>
      <c r="K420" s="166">
        <v>28.47</v>
      </c>
      <c r="L420" s="164">
        <v>1</v>
      </c>
      <c r="M420" s="164">
        <v>0</v>
      </c>
    </row>
    <row r="421" spans="1:13" x14ac:dyDescent="0.2">
      <c r="A421" s="164">
        <v>419</v>
      </c>
      <c r="B421" s="165" t="s">
        <v>1230</v>
      </c>
      <c r="C421" s="164">
        <v>1</v>
      </c>
      <c r="D421" s="165" t="s">
        <v>1231</v>
      </c>
      <c r="E421" s="165" t="s">
        <v>811</v>
      </c>
      <c r="F421" s="166">
        <v>72.37</v>
      </c>
      <c r="G421" s="166">
        <v>6.12</v>
      </c>
      <c r="H421" s="166">
        <v>3.15</v>
      </c>
      <c r="I421" s="166">
        <v>35.880000000000003</v>
      </c>
      <c r="J421" s="166">
        <v>117.52</v>
      </c>
      <c r="K421" s="166">
        <v>28.56</v>
      </c>
      <c r="L421" s="164">
        <v>1</v>
      </c>
      <c r="M421" s="164">
        <v>0</v>
      </c>
    </row>
    <row r="422" spans="1:13" x14ac:dyDescent="0.2">
      <c r="A422" s="164">
        <v>420</v>
      </c>
      <c r="B422" s="165" t="s">
        <v>1230</v>
      </c>
      <c r="C422" s="164">
        <v>1</v>
      </c>
      <c r="D422" s="165" t="s">
        <v>1232</v>
      </c>
      <c r="E422" s="165" t="s">
        <v>811</v>
      </c>
      <c r="F422" s="166">
        <v>78.94</v>
      </c>
      <c r="G422" s="166">
        <v>6.18</v>
      </c>
      <c r="H422" s="166">
        <v>3.15</v>
      </c>
      <c r="I422" s="166">
        <v>32.04</v>
      </c>
      <c r="J422" s="166">
        <v>120.31</v>
      </c>
      <c r="K422" s="166">
        <v>29.23</v>
      </c>
      <c r="L422" s="164">
        <v>1</v>
      </c>
      <c r="M422" s="164">
        <v>0</v>
      </c>
    </row>
    <row r="423" spans="1:13" x14ac:dyDescent="0.2">
      <c r="A423" s="164">
        <v>421</v>
      </c>
      <c r="B423" s="165" t="s">
        <v>1230</v>
      </c>
      <c r="C423" s="164">
        <v>1</v>
      </c>
      <c r="D423" s="165" t="s">
        <v>1233</v>
      </c>
      <c r="E423" s="165" t="s">
        <v>811</v>
      </c>
      <c r="F423" s="166">
        <v>73.52</v>
      </c>
      <c r="G423" s="166">
        <v>5.51</v>
      </c>
      <c r="H423" s="166">
        <v>2.9</v>
      </c>
      <c r="I423" s="166">
        <v>44.22</v>
      </c>
      <c r="J423" s="166">
        <v>126.16</v>
      </c>
      <c r="K423" s="166">
        <v>30.66</v>
      </c>
      <c r="L423" s="164">
        <v>1</v>
      </c>
      <c r="M423" s="164">
        <v>0</v>
      </c>
    </row>
    <row r="424" spans="1:13" x14ac:dyDescent="0.2">
      <c r="A424" s="164">
        <v>422</v>
      </c>
      <c r="B424" s="165" t="s">
        <v>1230</v>
      </c>
      <c r="C424" s="164">
        <v>1</v>
      </c>
      <c r="D424" s="165" t="s">
        <v>1234</v>
      </c>
      <c r="E424" s="165" t="s">
        <v>811</v>
      </c>
      <c r="F424" s="166">
        <v>79.02</v>
      </c>
      <c r="G424" s="166">
        <v>6.18</v>
      </c>
      <c r="H424" s="166">
        <v>3.15</v>
      </c>
      <c r="I424" s="166">
        <v>30.94</v>
      </c>
      <c r="J424" s="166">
        <v>119.29</v>
      </c>
      <c r="K424" s="166">
        <v>28.99</v>
      </c>
      <c r="L424" s="164">
        <v>1</v>
      </c>
      <c r="M424" s="164">
        <v>0</v>
      </c>
    </row>
    <row r="425" spans="1:13" x14ac:dyDescent="0.2">
      <c r="A425" s="164">
        <v>423</v>
      </c>
      <c r="B425" s="165" t="s">
        <v>1230</v>
      </c>
      <c r="C425" s="164">
        <v>1</v>
      </c>
      <c r="D425" s="165" t="s">
        <v>1235</v>
      </c>
      <c r="E425" s="165" t="s">
        <v>811</v>
      </c>
      <c r="F425" s="166">
        <v>73.45</v>
      </c>
      <c r="G425" s="166">
        <v>5.42</v>
      </c>
      <c r="H425" s="166">
        <v>2.9</v>
      </c>
      <c r="I425" s="166">
        <v>44.3</v>
      </c>
      <c r="J425" s="166">
        <v>126.07</v>
      </c>
      <c r="K425" s="166">
        <v>30.63</v>
      </c>
      <c r="L425" s="164">
        <v>1</v>
      </c>
      <c r="M425" s="164">
        <v>0</v>
      </c>
    </row>
    <row r="426" spans="1:13" x14ac:dyDescent="0.2">
      <c r="A426" s="164">
        <v>424</v>
      </c>
      <c r="B426" s="165" t="s">
        <v>1230</v>
      </c>
      <c r="C426" s="164">
        <v>1</v>
      </c>
      <c r="D426" s="165" t="s">
        <v>1236</v>
      </c>
      <c r="E426" s="165" t="s">
        <v>811</v>
      </c>
      <c r="F426" s="166">
        <v>72.040000000000006</v>
      </c>
      <c r="G426" s="166">
        <v>5.56</v>
      </c>
      <c r="H426" s="166">
        <v>3.15</v>
      </c>
      <c r="I426" s="166">
        <v>36.4</v>
      </c>
      <c r="J426" s="166">
        <v>117.15</v>
      </c>
      <c r="K426" s="166">
        <v>28.47</v>
      </c>
      <c r="L426" s="164">
        <v>1</v>
      </c>
      <c r="M426" s="164">
        <v>0</v>
      </c>
    </row>
    <row r="427" spans="1:13" x14ac:dyDescent="0.2">
      <c r="A427" s="164">
        <v>425</v>
      </c>
      <c r="B427" s="165" t="s">
        <v>1230</v>
      </c>
      <c r="C427" s="164">
        <v>2</v>
      </c>
      <c r="D427" s="165" t="s">
        <v>1237</v>
      </c>
      <c r="E427" s="165" t="s">
        <v>811</v>
      </c>
      <c r="F427" s="166">
        <v>72.37</v>
      </c>
      <c r="G427" s="166">
        <v>6.12</v>
      </c>
      <c r="H427" s="166">
        <v>3.15</v>
      </c>
      <c r="I427" s="166">
        <v>35.880000000000003</v>
      </c>
      <c r="J427" s="166">
        <v>117.52</v>
      </c>
      <c r="K427" s="166">
        <v>28.56</v>
      </c>
      <c r="L427" s="164">
        <v>1</v>
      </c>
      <c r="M427" s="164">
        <v>0</v>
      </c>
    </row>
    <row r="428" spans="1:13" x14ac:dyDescent="0.2">
      <c r="A428" s="164">
        <v>426</v>
      </c>
      <c r="B428" s="165" t="s">
        <v>1230</v>
      </c>
      <c r="C428" s="164">
        <v>2</v>
      </c>
      <c r="D428" s="165" t="s">
        <v>1238</v>
      </c>
      <c r="E428" s="165" t="s">
        <v>811</v>
      </c>
      <c r="F428" s="166">
        <v>78.94</v>
      </c>
      <c r="G428" s="166">
        <v>6.18</v>
      </c>
      <c r="H428" s="166">
        <v>3.15</v>
      </c>
      <c r="I428" s="166">
        <v>32.04</v>
      </c>
      <c r="J428" s="166">
        <v>120.31</v>
      </c>
      <c r="K428" s="166">
        <v>29.23</v>
      </c>
      <c r="L428" s="164">
        <v>1</v>
      </c>
      <c r="M428" s="164">
        <v>0</v>
      </c>
    </row>
    <row r="429" spans="1:13" x14ac:dyDescent="0.2">
      <c r="A429" s="164">
        <v>427</v>
      </c>
      <c r="B429" s="165" t="s">
        <v>1230</v>
      </c>
      <c r="C429" s="164">
        <v>2</v>
      </c>
      <c r="D429" s="165" t="s">
        <v>1239</v>
      </c>
      <c r="E429" s="165" t="s">
        <v>811</v>
      </c>
      <c r="F429" s="166">
        <v>73.52</v>
      </c>
      <c r="G429" s="166">
        <v>5.51</v>
      </c>
      <c r="H429" s="166">
        <v>2.9</v>
      </c>
      <c r="I429" s="166">
        <v>44.22</v>
      </c>
      <c r="J429" s="166">
        <v>126.16</v>
      </c>
      <c r="K429" s="166">
        <v>30.66</v>
      </c>
      <c r="L429" s="164">
        <v>1</v>
      </c>
      <c r="M429" s="164">
        <v>0</v>
      </c>
    </row>
    <row r="430" spans="1:13" x14ac:dyDescent="0.2">
      <c r="A430" s="164">
        <v>428</v>
      </c>
      <c r="B430" s="165" t="s">
        <v>1230</v>
      </c>
      <c r="C430" s="164">
        <v>2</v>
      </c>
      <c r="D430" s="165" t="s">
        <v>1240</v>
      </c>
      <c r="E430" s="165" t="s">
        <v>811</v>
      </c>
      <c r="F430" s="166">
        <v>79.02</v>
      </c>
      <c r="G430" s="166">
        <v>6.18</v>
      </c>
      <c r="H430" s="166">
        <v>3.15</v>
      </c>
      <c r="I430" s="166">
        <v>30.94</v>
      </c>
      <c r="J430" s="166">
        <v>119.29</v>
      </c>
      <c r="K430" s="166">
        <v>28.99</v>
      </c>
      <c r="L430" s="164">
        <v>1</v>
      </c>
      <c r="M430" s="164">
        <v>0</v>
      </c>
    </row>
    <row r="431" spans="1:13" x14ac:dyDescent="0.2">
      <c r="A431" s="164">
        <v>429</v>
      </c>
      <c r="B431" s="165" t="s">
        <v>1230</v>
      </c>
      <c r="C431" s="164">
        <v>2</v>
      </c>
      <c r="D431" s="165" t="s">
        <v>1241</v>
      </c>
      <c r="E431" s="165" t="s">
        <v>811</v>
      </c>
      <c r="F431" s="166">
        <v>73.45</v>
      </c>
      <c r="G431" s="166">
        <v>5.42</v>
      </c>
      <c r="H431" s="166">
        <v>2.9</v>
      </c>
      <c r="I431" s="166">
        <v>44.3</v>
      </c>
      <c r="J431" s="166">
        <v>126.07</v>
      </c>
      <c r="K431" s="166">
        <v>30.63</v>
      </c>
      <c r="L431" s="164">
        <v>1</v>
      </c>
      <c r="M431" s="164">
        <v>0</v>
      </c>
    </row>
    <row r="432" spans="1:13" x14ac:dyDescent="0.2">
      <c r="A432" s="164">
        <v>430</v>
      </c>
      <c r="B432" s="165" t="s">
        <v>1230</v>
      </c>
      <c r="C432" s="164">
        <v>2</v>
      </c>
      <c r="D432" s="165" t="s">
        <v>1242</v>
      </c>
      <c r="E432" s="165" t="s">
        <v>811</v>
      </c>
      <c r="F432" s="166">
        <v>72.040000000000006</v>
      </c>
      <c r="G432" s="166">
        <v>5.56</v>
      </c>
      <c r="H432" s="166">
        <v>3.15</v>
      </c>
      <c r="I432" s="166">
        <v>36.4</v>
      </c>
      <c r="J432" s="166">
        <v>117.15</v>
      </c>
      <c r="K432" s="166">
        <v>28.47</v>
      </c>
      <c r="L432" s="164">
        <v>1</v>
      </c>
      <c r="M432" s="164">
        <v>0</v>
      </c>
    </row>
    <row r="433" spans="1:13" x14ac:dyDescent="0.2">
      <c r="A433" s="164">
        <v>431</v>
      </c>
      <c r="B433" s="165" t="s">
        <v>1230</v>
      </c>
      <c r="C433" s="164">
        <v>3</v>
      </c>
      <c r="D433" s="165" t="s">
        <v>1243</v>
      </c>
      <c r="E433" s="165" t="s">
        <v>811</v>
      </c>
      <c r="F433" s="166">
        <v>72.37</v>
      </c>
      <c r="G433" s="166">
        <v>6.12</v>
      </c>
      <c r="H433" s="166">
        <v>3.15</v>
      </c>
      <c r="I433" s="166">
        <v>35.880000000000003</v>
      </c>
      <c r="J433" s="166">
        <v>117.52</v>
      </c>
      <c r="K433" s="166">
        <v>28.56</v>
      </c>
      <c r="L433" s="164">
        <v>1</v>
      </c>
      <c r="M433" s="164">
        <v>0</v>
      </c>
    </row>
    <row r="434" spans="1:13" x14ac:dyDescent="0.2">
      <c r="A434" s="164">
        <v>432</v>
      </c>
      <c r="B434" s="165" t="s">
        <v>1230</v>
      </c>
      <c r="C434" s="164">
        <v>3</v>
      </c>
      <c r="D434" s="165" t="s">
        <v>1244</v>
      </c>
      <c r="E434" s="165" t="s">
        <v>811</v>
      </c>
      <c r="F434" s="166">
        <v>78.94</v>
      </c>
      <c r="G434" s="166">
        <v>6.18</v>
      </c>
      <c r="H434" s="166">
        <v>3.15</v>
      </c>
      <c r="I434" s="166">
        <v>32.04</v>
      </c>
      <c r="J434" s="166">
        <v>120.31</v>
      </c>
      <c r="K434" s="166">
        <v>29.23</v>
      </c>
      <c r="L434" s="164">
        <v>1</v>
      </c>
      <c r="M434" s="164">
        <v>0</v>
      </c>
    </row>
    <row r="435" spans="1:13" x14ac:dyDescent="0.2">
      <c r="A435" s="164">
        <v>433</v>
      </c>
      <c r="B435" s="165" t="s">
        <v>1230</v>
      </c>
      <c r="C435" s="164">
        <v>3</v>
      </c>
      <c r="D435" s="165" t="s">
        <v>1245</v>
      </c>
      <c r="E435" s="165" t="s">
        <v>811</v>
      </c>
      <c r="F435" s="166">
        <v>73.52</v>
      </c>
      <c r="G435" s="166">
        <v>5.51</v>
      </c>
      <c r="H435" s="166">
        <v>2.9</v>
      </c>
      <c r="I435" s="166">
        <v>44.22</v>
      </c>
      <c r="J435" s="166">
        <v>126.16</v>
      </c>
      <c r="K435" s="166">
        <v>30.66</v>
      </c>
      <c r="L435" s="164">
        <v>1</v>
      </c>
      <c r="M435" s="164">
        <v>0</v>
      </c>
    </row>
    <row r="436" spans="1:13" x14ac:dyDescent="0.2">
      <c r="A436" s="164">
        <v>434</v>
      </c>
      <c r="B436" s="165" t="s">
        <v>1230</v>
      </c>
      <c r="C436" s="164">
        <v>3</v>
      </c>
      <c r="D436" s="165" t="s">
        <v>1246</v>
      </c>
      <c r="E436" s="165" t="s">
        <v>811</v>
      </c>
      <c r="F436" s="166">
        <v>79.02</v>
      </c>
      <c r="G436" s="166">
        <v>6.18</v>
      </c>
      <c r="H436" s="166">
        <v>3.15</v>
      </c>
      <c r="I436" s="166">
        <v>30.94</v>
      </c>
      <c r="J436" s="166">
        <v>119.29</v>
      </c>
      <c r="K436" s="166">
        <v>28.99</v>
      </c>
      <c r="L436" s="164">
        <v>1</v>
      </c>
      <c r="M436" s="164">
        <v>0</v>
      </c>
    </row>
    <row r="437" spans="1:13" x14ac:dyDescent="0.2">
      <c r="A437" s="164">
        <v>435</v>
      </c>
      <c r="B437" s="165" t="s">
        <v>1230</v>
      </c>
      <c r="C437" s="164">
        <v>3</v>
      </c>
      <c r="D437" s="165" t="s">
        <v>1247</v>
      </c>
      <c r="E437" s="165" t="s">
        <v>811</v>
      </c>
      <c r="F437" s="166">
        <v>73.45</v>
      </c>
      <c r="G437" s="166">
        <v>5.42</v>
      </c>
      <c r="H437" s="166">
        <v>2.9</v>
      </c>
      <c r="I437" s="166">
        <v>44.3</v>
      </c>
      <c r="J437" s="166">
        <v>126.07</v>
      </c>
      <c r="K437" s="166">
        <v>30.63</v>
      </c>
      <c r="L437" s="164">
        <v>1</v>
      </c>
      <c r="M437" s="164">
        <v>0</v>
      </c>
    </row>
    <row r="438" spans="1:13" x14ac:dyDescent="0.2">
      <c r="A438" s="164">
        <v>436</v>
      </c>
      <c r="B438" s="165" t="s">
        <v>1230</v>
      </c>
      <c r="C438" s="164">
        <v>3</v>
      </c>
      <c r="D438" s="165" t="s">
        <v>1248</v>
      </c>
      <c r="E438" s="165" t="s">
        <v>811</v>
      </c>
      <c r="F438" s="166">
        <v>72.040000000000006</v>
      </c>
      <c r="G438" s="166">
        <v>5.56</v>
      </c>
      <c r="H438" s="166">
        <v>3.15</v>
      </c>
      <c r="I438" s="166">
        <v>36.4</v>
      </c>
      <c r="J438" s="166">
        <v>117.15</v>
      </c>
      <c r="K438" s="166">
        <v>28.47</v>
      </c>
      <c r="L438" s="164">
        <v>1</v>
      </c>
      <c r="M438" s="164">
        <v>0</v>
      </c>
    </row>
    <row r="439" spans="1:13" x14ac:dyDescent="0.2">
      <c r="A439" s="164">
        <v>437</v>
      </c>
      <c r="B439" s="165" t="s">
        <v>1230</v>
      </c>
      <c r="C439" s="164">
        <v>4</v>
      </c>
      <c r="D439" s="165" t="s">
        <v>1249</v>
      </c>
      <c r="E439" s="165" t="s">
        <v>811</v>
      </c>
      <c r="F439" s="166">
        <v>72.37</v>
      </c>
      <c r="G439" s="166">
        <v>6.12</v>
      </c>
      <c r="H439" s="166">
        <v>3.15</v>
      </c>
      <c r="I439" s="166">
        <v>35.880000000000003</v>
      </c>
      <c r="J439" s="166">
        <v>117.52</v>
      </c>
      <c r="K439" s="166">
        <v>28.56</v>
      </c>
      <c r="L439" s="164">
        <v>1</v>
      </c>
      <c r="M439" s="164">
        <v>0</v>
      </c>
    </row>
    <row r="440" spans="1:13" x14ac:dyDescent="0.2">
      <c r="A440" s="164">
        <v>438</v>
      </c>
      <c r="B440" s="165" t="s">
        <v>1230</v>
      </c>
      <c r="C440" s="164">
        <v>4</v>
      </c>
      <c r="D440" s="165" t="s">
        <v>1250</v>
      </c>
      <c r="E440" s="165" t="s">
        <v>811</v>
      </c>
      <c r="F440" s="166">
        <v>78.94</v>
      </c>
      <c r="G440" s="166">
        <v>6.18</v>
      </c>
      <c r="H440" s="166">
        <v>3.15</v>
      </c>
      <c r="I440" s="166">
        <v>32.04</v>
      </c>
      <c r="J440" s="166">
        <v>120.31</v>
      </c>
      <c r="K440" s="166">
        <v>29.23</v>
      </c>
      <c r="L440" s="164">
        <v>1</v>
      </c>
      <c r="M440" s="164">
        <v>0</v>
      </c>
    </row>
    <row r="441" spans="1:13" x14ac:dyDescent="0.2">
      <c r="A441" s="164">
        <v>439</v>
      </c>
      <c r="B441" s="165" t="s">
        <v>1230</v>
      </c>
      <c r="C441" s="164">
        <v>4</v>
      </c>
      <c r="D441" s="165" t="s">
        <v>1251</v>
      </c>
      <c r="E441" s="165" t="s">
        <v>811</v>
      </c>
      <c r="F441" s="166">
        <v>73.52</v>
      </c>
      <c r="G441" s="166">
        <v>5.51</v>
      </c>
      <c r="H441" s="166">
        <v>2.9</v>
      </c>
      <c r="I441" s="166">
        <v>44.22</v>
      </c>
      <c r="J441" s="166">
        <v>126.16</v>
      </c>
      <c r="K441" s="166">
        <v>30.66</v>
      </c>
      <c r="L441" s="164">
        <v>1</v>
      </c>
      <c r="M441" s="164">
        <v>0</v>
      </c>
    </row>
    <row r="442" spans="1:13" x14ac:dyDescent="0.2">
      <c r="A442" s="164">
        <v>440</v>
      </c>
      <c r="B442" s="165" t="s">
        <v>1230</v>
      </c>
      <c r="C442" s="164">
        <v>4</v>
      </c>
      <c r="D442" s="165" t="s">
        <v>1252</v>
      </c>
      <c r="E442" s="165" t="s">
        <v>811</v>
      </c>
      <c r="F442" s="166">
        <v>79.02</v>
      </c>
      <c r="G442" s="166">
        <v>6.18</v>
      </c>
      <c r="H442" s="166">
        <v>3.15</v>
      </c>
      <c r="I442" s="166">
        <v>30.94</v>
      </c>
      <c r="J442" s="166">
        <v>119.29</v>
      </c>
      <c r="K442" s="166">
        <v>28.99</v>
      </c>
      <c r="L442" s="164">
        <v>1</v>
      </c>
      <c r="M442" s="164">
        <v>0</v>
      </c>
    </row>
    <row r="443" spans="1:13" x14ac:dyDescent="0.2">
      <c r="A443" s="164">
        <v>441</v>
      </c>
      <c r="B443" s="165" t="s">
        <v>1230</v>
      </c>
      <c r="C443" s="164">
        <v>4</v>
      </c>
      <c r="D443" s="165" t="s">
        <v>1253</v>
      </c>
      <c r="E443" s="165" t="s">
        <v>811</v>
      </c>
      <c r="F443" s="166">
        <v>73.45</v>
      </c>
      <c r="G443" s="166">
        <v>5.42</v>
      </c>
      <c r="H443" s="166">
        <v>2.9</v>
      </c>
      <c r="I443" s="166">
        <v>44.3</v>
      </c>
      <c r="J443" s="166">
        <v>126.07</v>
      </c>
      <c r="K443" s="166">
        <v>30.63</v>
      </c>
      <c r="L443" s="164">
        <v>1</v>
      </c>
      <c r="M443" s="164">
        <v>0</v>
      </c>
    </row>
    <row r="444" spans="1:13" x14ac:dyDescent="0.2">
      <c r="A444" s="164">
        <v>442</v>
      </c>
      <c r="B444" s="165" t="s">
        <v>1230</v>
      </c>
      <c r="C444" s="164">
        <v>4</v>
      </c>
      <c r="D444" s="165" t="s">
        <v>1254</v>
      </c>
      <c r="E444" s="165" t="s">
        <v>811</v>
      </c>
      <c r="F444" s="166">
        <v>72.040000000000006</v>
      </c>
      <c r="G444" s="166">
        <v>5.56</v>
      </c>
      <c r="H444" s="166">
        <v>3.15</v>
      </c>
      <c r="I444" s="166">
        <v>36.4</v>
      </c>
      <c r="J444" s="166">
        <v>117.15</v>
      </c>
      <c r="K444" s="166">
        <v>28.47</v>
      </c>
      <c r="L444" s="164">
        <v>1</v>
      </c>
      <c r="M444" s="164">
        <v>0</v>
      </c>
    </row>
    <row r="445" spans="1:13" x14ac:dyDescent="0.2">
      <c r="A445" s="164">
        <v>443</v>
      </c>
      <c r="B445" s="165" t="s">
        <v>1230</v>
      </c>
      <c r="C445" s="164">
        <v>5</v>
      </c>
      <c r="D445" s="165" t="s">
        <v>1255</v>
      </c>
      <c r="E445" s="165" t="s">
        <v>811</v>
      </c>
      <c r="F445" s="166">
        <v>72.37</v>
      </c>
      <c r="G445" s="166">
        <v>6.12</v>
      </c>
      <c r="H445" s="166">
        <v>3.15</v>
      </c>
      <c r="I445" s="166">
        <v>35.880000000000003</v>
      </c>
      <c r="J445" s="166">
        <v>117.52</v>
      </c>
      <c r="K445" s="166">
        <v>28.56</v>
      </c>
      <c r="L445" s="164">
        <v>1</v>
      </c>
      <c r="M445" s="164">
        <v>0</v>
      </c>
    </row>
    <row r="446" spans="1:13" x14ac:dyDescent="0.2">
      <c r="A446" s="164">
        <v>444</v>
      </c>
      <c r="B446" s="165" t="s">
        <v>1230</v>
      </c>
      <c r="C446" s="164">
        <v>5</v>
      </c>
      <c r="D446" s="165" t="s">
        <v>1256</v>
      </c>
      <c r="E446" s="165" t="s">
        <v>811</v>
      </c>
      <c r="F446" s="166">
        <v>78.94</v>
      </c>
      <c r="G446" s="166">
        <v>6.18</v>
      </c>
      <c r="H446" s="166">
        <v>3.15</v>
      </c>
      <c r="I446" s="166">
        <v>32.04</v>
      </c>
      <c r="J446" s="166">
        <v>120.31</v>
      </c>
      <c r="K446" s="166">
        <v>29.23</v>
      </c>
      <c r="L446" s="164">
        <v>1</v>
      </c>
      <c r="M446" s="164">
        <v>0</v>
      </c>
    </row>
    <row r="447" spans="1:13" x14ac:dyDescent="0.2">
      <c r="A447" s="164">
        <v>445</v>
      </c>
      <c r="B447" s="165" t="s">
        <v>1230</v>
      </c>
      <c r="C447" s="164">
        <v>5</v>
      </c>
      <c r="D447" s="165" t="s">
        <v>1257</v>
      </c>
      <c r="E447" s="165" t="s">
        <v>811</v>
      </c>
      <c r="F447" s="166">
        <v>73.52</v>
      </c>
      <c r="G447" s="166">
        <v>5.51</v>
      </c>
      <c r="H447" s="166">
        <v>2.9</v>
      </c>
      <c r="I447" s="166">
        <v>44.22</v>
      </c>
      <c r="J447" s="166">
        <v>126.16</v>
      </c>
      <c r="K447" s="166">
        <v>30.66</v>
      </c>
      <c r="L447" s="164">
        <v>1</v>
      </c>
      <c r="M447" s="164">
        <v>0</v>
      </c>
    </row>
    <row r="448" spans="1:13" x14ac:dyDescent="0.2">
      <c r="A448" s="164">
        <v>446</v>
      </c>
      <c r="B448" s="165" t="s">
        <v>1230</v>
      </c>
      <c r="C448" s="164">
        <v>5</v>
      </c>
      <c r="D448" s="165" t="s">
        <v>1258</v>
      </c>
      <c r="E448" s="165" t="s">
        <v>811</v>
      </c>
      <c r="F448" s="166">
        <v>79.02</v>
      </c>
      <c r="G448" s="166">
        <v>6.18</v>
      </c>
      <c r="H448" s="166">
        <v>3.15</v>
      </c>
      <c r="I448" s="166">
        <v>30.94</v>
      </c>
      <c r="J448" s="166">
        <v>119.29</v>
      </c>
      <c r="K448" s="166">
        <v>28.99</v>
      </c>
      <c r="L448" s="164">
        <v>1</v>
      </c>
      <c r="M448" s="164">
        <v>0</v>
      </c>
    </row>
    <row r="449" spans="1:13" x14ac:dyDescent="0.2">
      <c r="A449" s="164">
        <v>447</v>
      </c>
      <c r="B449" s="165" t="s">
        <v>1230</v>
      </c>
      <c r="C449" s="164">
        <v>5</v>
      </c>
      <c r="D449" s="165" t="s">
        <v>1259</v>
      </c>
      <c r="E449" s="165" t="s">
        <v>811</v>
      </c>
      <c r="F449" s="166">
        <v>73.45</v>
      </c>
      <c r="G449" s="166">
        <v>5.42</v>
      </c>
      <c r="H449" s="166">
        <v>2.9</v>
      </c>
      <c r="I449" s="166">
        <v>44.3</v>
      </c>
      <c r="J449" s="166">
        <v>126.07</v>
      </c>
      <c r="K449" s="166">
        <v>30.63</v>
      </c>
      <c r="L449" s="164">
        <v>1</v>
      </c>
      <c r="M449" s="164">
        <v>0</v>
      </c>
    </row>
    <row r="450" spans="1:13" x14ac:dyDescent="0.2">
      <c r="A450" s="164">
        <v>448</v>
      </c>
      <c r="B450" s="165" t="s">
        <v>1230</v>
      </c>
      <c r="C450" s="164">
        <v>5</v>
      </c>
      <c r="D450" s="165" t="s">
        <v>1260</v>
      </c>
      <c r="E450" s="165" t="s">
        <v>811</v>
      </c>
      <c r="F450" s="166">
        <v>72.040000000000006</v>
      </c>
      <c r="G450" s="166">
        <v>5.56</v>
      </c>
      <c r="H450" s="166">
        <v>3.15</v>
      </c>
      <c r="I450" s="166">
        <v>36.4</v>
      </c>
      <c r="J450" s="166">
        <v>117.15</v>
      </c>
      <c r="K450" s="166">
        <v>28.47</v>
      </c>
      <c r="L450" s="164">
        <v>1</v>
      </c>
      <c r="M450" s="164">
        <v>0</v>
      </c>
    </row>
    <row r="451" spans="1:13" x14ac:dyDescent="0.2">
      <c r="A451" s="164">
        <v>449</v>
      </c>
      <c r="B451" s="165" t="s">
        <v>1230</v>
      </c>
      <c r="C451" s="164">
        <v>6</v>
      </c>
      <c r="D451" s="165" t="s">
        <v>1261</v>
      </c>
      <c r="E451" s="165" t="s">
        <v>811</v>
      </c>
      <c r="F451" s="166">
        <v>72.37</v>
      </c>
      <c r="G451" s="166">
        <v>6.12</v>
      </c>
      <c r="H451" s="166">
        <v>3.15</v>
      </c>
      <c r="I451" s="166">
        <v>35.880000000000003</v>
      </c>
      <c r="J451" s="166">
        <v>117.52</v>
      </c>
      <c r="K451" s="166">
        <v>28.56</v>
      </c>
      <c r="L451" s="164">
        <v>1</v>
      </c>
      <c r="M451" s="164">
        <v>0</v>
      </c>
    </row>
    <row r="452" spans="1:13" x14ac:dyDescent="0.2">
      <c r="A452" s="164">
        <v>450</v>
      </c>
      <c r="B452" s="165" t="s">
        <v>1230</v>
      </c>
      <c r="C452" s="164">
        <v>6</v>
      </c>
      <c r="D452" s="165" t="s">
        <v>1262</v>
      </c>
      <c r="E452" s="165" t="s">
        <v>811</v>
      </c>
      <c r="F452" s="166">
        <v>78.94</v>
      </c>
      <c r="G452" s="166">
        <v>6.18</v>
      </c>
      <c r="H452" s="166">
        <v>3.15</v>
      </c>
      <c r="I452" s="166">
        <v>32.04</v>
      </c>
      <c r="J452" s="166">
        <v>120.31</v>
      </c>
      <c r="K452" s="166">
        <v>29.23</v>
      </c>
      <c r="L452" s="164">
        <v>1</v>
      </c>
      <c r="M452" s="164">
        <v>0</v>
      </c>
    </row>
    <row r="453" spans="1:13" x14ac:dyDescent="0.2">
      <c r="A453" s="164">
        <v>451</v>
      </c>
      <c r="B453" s="165" t="s">
        <v>1230</v>
      </c>
      <c r="C453" s="164">
        <v>6</v>
      </c>
      <c r="D453" s="165" t="s">
        <v>1263</v>
      </c>
      <c r="E453" s="165" t="s">
        <v>811</v>
      </c>
      <c r="F453" s="166">
        <v>73.52</v>
      </c>
      <c r="G453" s="166">
        <v>5.51</v>
      </c>
      <c r="H453" s="166">
        <v>2.9</v>
      </c>
      <c r="I453" s="166">
        <v>44.22</v>
      </c>
      <c r="J453" s="166">
        <v>126.16</v>
      </c>
      <c r="K453" s="166">
        <v>30.66</v>
      </c>
      <c r="L453" s="164">
        <v>1</v>
      </c>
      <c r="M453" s="164">
        <v>0</v>
      </c>
    </row>
    <row r="454" spans="1:13" x14ac:dyDescent="0.2">
      <c r="A454" s="164">
        <v>452</v>
      </c>
      <c r="B454" s="165" t="s">
        <v>1230</v>
      </c>
      <c r="C454" s="164">
        <v>6</v>
      </c>
      <c r="D454" s="165" t="s">
        <v>1264</v>
      </c>
      <c r="E454" s="165" t="s">
        <v>811</v>
      </c>
      <c r="F454" s="166">
        <v>79.02</v>
      </c>
      <c r="G454" s="166">
        <v>6.18</v>
      </c>
      <c r="H454" s="166">
        <v>3.15</v>
      </c>
      <c r="I454" s="166">
        <v>30.94</v>
      </c>
      <c r="J454" s="166">
        <v>119.29</v>
      </c>
      <c r="K454" s="166">
        <v>28.99</v>
      </c>
      <c r="L454" s="164">
        <v>1</v>
      </c>
      <c r="M454" s="164">
        <v>0</v>
      </c>
    </row>
    <row r="455" spans="1:13" x14ac:dyDescent="0.2">
      <c r="A455" s="164">
        <v>453</v>
      </c>
      <c r="B455" s="165" t="s">
        <v>1230</v>
      </c>
      <c r="C455" s="164">
        <v>6</v>
      </c>
      <c r="D455" s="165" t="s">
        <v>1265</v>
      </c>
      <c r="E455" s="165" t="s">
        <v>811</v>
      </c>
      <c r="F455" s="166">
        <v>73.45</v>
      </c>
      <c r="G455" s="166">
        <v>5.42</v>
      </c>
      <c r="H455" s="166">
        <v>2.9</v>
      </c>
      <c r="I455" s="166">
        <v>44.3</v>
      </c>
      <c r="J455" s="166">
        <v>126.07</v>
      </c>
      <c r="K455" s="166">
        <v>30.63</v>
      </c>
      <c r="L455" s="164">
        <v>1</v>
      </c>
      <c r="M455" s="164">
        <v>0</v>
      </c>
    </row>
    <row r="456" spans="1:13" x14ac:dyDescent="0.2">
      <c r="A456" s="164">
        <v>454</v>
      </c>
      <c r="B456" s="165" t="s">
        <v>1230</v>
      </c>
      <c r="C456" s="164">
        <v>6</v>
      </c>
      <c r="D456" s="165" t="s">
        <v>1266</v>
      </c>
      <c r="E456" s="165" t="s">
        <v>811</v>
      </c>
      <c r="F456" s="166">
        <v>72.040000000000006</v>
      </c>
      <c r="G456" s="166">
        <v>5.56</v>
      </c>
      <c r="H456" s="166">
        <v>3.15</v>
      </c>
      <c r="I456" s="166">
        <v>36.4</v>
      </c>
      <c r="J456" s="166">
        <v>117.15</v>
      </c>
      <c r="K456" s="166">
        <v>28.47</v>
      </c>
      <c r="L456" s="164">
        <v>1</v>
      </c>
      <c r="M456" s="164">
        <v>0</v>
      </c>
    </row>
    <row r="457" spans="1:13" x14ac:dyDescent="0.2">
      <c r="A457" s="164">
        <v>455</v>
      </c>
      <c r="B457" s="165" t="s">
        <v>1230</v>
      </c>
      <c r="C457" s="164">
        <v>7</v>
      </c>
      <c r="D457" s="165" t="s">
        <v>1267</v>
      </c>
      <c r="E457" s="165" t="s">
        <v>811</v>
      </c>
      <c r="F457" s="166">
        <v>72.37</v>
      </c>
      <c r="G457" s="166">
        <v>6.12</v>
      </c>
      <c r="H457" s="166">
        <v>3.15</v>
      </c>
      <c r="I457" s="166">
        <v>35.880000000000003</v>
      </c>
      <c r="J457" s="166">
        <v>117.52</v>
      </c>
      <c r="K457" s="166">
        <v>28.56</v>
      </c>
      <c r="L457" s="164">
        <v>1</v>
      </c>
      <c r="M457" s="164">
        <v>0</v>
      </c>
    </row>
    <row r="458" spans="1:13" x14ac:dyDescent="0.2">
      <c r="A458" s="164">
        <v>456</v>
      </c>
      <c r="B458" s="165" t="s">
        <v>1230</v>
      </c>
      <c r="C458" s="164">
        <v>7</v>
      </c>
      <c r="D458" s="165" t="s">
        <v>1268</v>
      </c>
      <c r="E458" s="165" t="s">
        <v>811</v>
      </c>
      <c r="F458" s="166">
        <v>78.94</v>
      </c>
      <c r="G458" s="166">
        <v>6.18</v>
      </c>
      <c r="H458" s="166">
        <v>3.15</v>
      </c>
      <c r="I458" s="166">
        <v>32.04</v>
      </c>
      <c r="J458" s="166">
        <v>120.31</v>
      </c>
      <c r="K458" s="166">
        <v>29.23</v>
      </c>
      <c r="L458" s="164">
        <v>1</v>
      </c>
      <c r="M458" s="164">
        <v>0</v>
      </c>
    </row>
    <row r="459" spans="1:13" x14ac:dyDescent="0.2">
      <c r="A459" s="164">
        <v>457</v>
      </c>
      <c r="B459" s="165" t="s">
        <v>1230</v>
      </c>
      <c r="C459" s="164">
        <v>7</v>
      </c>
      <c r="D459" s="165" t="s">
        <v>1269</v>
      </c>
      <c r="E459" s="165" t="s">
        <v>811</v>
      </c>
      <c r="F459" s="166">
        <v>73.52</v>
      </c>
      <c r="G459" s="166">
        <v>5.51</v>
      </c>
      <c r="H459" s="166">
        <v>2.9</v>
      </c>
      <c r="I459" s="166">
        <v>44.22</v>
      </c>
      <c r="J459" s="166">
        <v>126.16</v>
      </c>
      <c r="K459" s="166">
        <v>30.66</v>
      </c>
      <c r="L459" s="164">
        <v>1</v>
      </c>
      <c r="M459" s="164">
        <v>0</v>
      </c>
    </row>
    <row r="460" spans="1:13" x14ac:dyDescent="0.2">
      <c r="A460" s="164">
        <v>458</v>
      </c>
      <c r="B460" s="165" t="s">
        <v>1230</v>
      </c>
      <c r="C460" s="164">
        <v>7</v>
      </c>
      <c r="D460" s="165" t="s">
        <v>1270</v>
      </c>
      <c r="E460" s="165" t="s">
        <v>811</v>
      </c>
      <c r="F460" s="166">
        <v>79.02</v>
      </c>
      <c r="G460" s="166">
        <v>6.18</v>
      </c>
      <c r="H460" s="166">
        <v>3.15</v>
      </c>
      <c r="I460" s="166">
        <v>30.94</v>
      </c>
      <c r="J460" s="166">
        <v>119.29</v>
      </c>
      <c r="K460" s="166">
        <v>28.99</v>
      </c>
      <c r="L460" s="164">
        <v>1</v>
      </c>
      <c r="M460" s="164">
        <v>0</v>
      </c>
    </row>
    <row r="461" spans="1:13" x14ac:dyDescent="0.2">
      <c r="A461" s="164">
        <v>459</v>
      </c>
      <c r="B461" s="165" t="s">
        <v>1230</v>
      </c>
      <c r="C461" s="164">
        <v>7</v>
      </c>
      <c r="D461" s="165" t="s">
        <v>1271</v>
      </c>
      <c r="E461" s="165" t="s">
        <v>811</v>
      </c>
      <c r="F461" s="166">
        <v>73.45</v>
      </c>
      <c r="G461" s="166">
        <v>5.42</v>
      </c>
      <c r="H461" s="166">
        <v>2.9</v>
      </c>
      <c r="I461" s="166">
        <v>44.3</v>
      </c>
      <c r="J461" s="166">
        <v>126.07</v>
      </c>
      <c r="K461" s="166">
        <v>30.63</v>
      </c>
      <c r="L461" s="164">
        <v>1</v>
      </c>
      <c r="M461" s="164">
        <v>0</v>
      </c>
    </row>
    <row r="462" spans="1:13" x14ac:dyDescent="0.2">
      <c r="A462" s="164">
        <v>460</v>
      </c>
      <c r="B462" s="165" t="s">
        <v>1230</v>
      </c>
      <c r="C462" s="164">
        <v>7</v>
      </c>
      <c r="D462" s="165" t="s">
        <v>1272</v>
      </c>
      <c r="E462" s="165" t="s">
        <v>811</v>
      </c>
      <c r="F462" s="166">
        <v>72.040000000000006</v>
      </c>
      <c r="G462" s="166">
        <v>5.56</v>
      </c>
      <c r="H462" s="166">
        <v>3.15</v>
      </c>
      <c r="I462" s="166">
        <v>36.4</v>
      </c>
      <c r="J462" s="166">
        <v>117.15</v>
      </c>
      <c r="K462" s="166">
        <v>28.47</v>
      </c>
      <c r="L462" s="164">
        <v>1</v>
      </c>
      <c r="M462" s="164">
        <v>0</v>
      </c>
    </row>
    <row r="463" spans="1:13" x14ac:dyDescent="0.2">
      <c r="A463" s="164">
        <v>461</v>
      </c>
      <c r="B463" s="165" t="s">
        <v>1230</v>
      </c>
      <c r="C463" s="164">
        <v>8</v>
      </c>
      <c r="D463" s="165" t="s">
        <v>1273</v>
      </c>
      <c r="E463" s="165" t="s">
        <v>811</v>
      </c>
      <c r="F463" s="166">
        <v>72.37</v>
      </c>
      <c r="G463" s="166">
        <v>6.12</v>
      </c>
      <c r="H463" s="166">
        <v>3.15</v>
      </c>
      <c r="I463" s="166">
        <v>35.880000000000003</v>
      </c>
      <c r="J463" s="166">
        <v>117.52</v>
      </c>
      <c r="K463" s="166">
        <v>28.56</v>
      </c>
      <c r="L463" s="164">
        <v>1</v>
      </c>
      <c r="M463" s="164">
        <v>0</v>
      </c>
    </row>
    <row r="464" spans="1:13" x14ac:dyDescent="0.2">
      <c r="A464" s="164">
        <v>462</v>
      </c>
      <c r="B464" s="165" t="s">
        <v>1230</v>
      </c>
      <c r="C464" s="164">
        <v>8</v>
      </c>
      <c r="D464" s="165" t="s">
        <v>1274</v>
      </c>
      <c r="E464" s="165" t="s">
        <v>811</v>
      </c>
      <c r="F464" s="166">
        <v>78.94</v>
      </c>
      <c r="G464" s="166">
        <v>6.18</v>
      </c>
      <c r="H464" s="166">
        <v>3.15</v>
      </c>
      <c r="I464" s="166">
        <v>32.04</v>
      </c>
      <c r="J464" s="166">
        <v>120.31</v>
      </c>
      <c r="K464" s="166">
        <v>29.23</v>
      </c>
      <c r="L464" s="164">
        <v>1</v>
      </c>
      <c r="M464" s="164">
        <v>0</v>
      </c>
    </row>
    <row r="465" spans="1:13" x14ac:dyDescent="0.2">
      <c r="A465" s="164">
        <v>463</v>
      </c>
      <c r="B465" s="165" t="s">
        <v>1230</v>
      </c>
      <c r="C465" s="164">
        <v>8</v>
      </c>
      <c r="D465" s="165" t="s">
        <v>1275</v>
      </c>
      <c r="E465" s="165" t="s">
        <v>811</v>
      </c>
      <c r="F465" s="166">
        <v>73.52</v>
      </c>
      <c r="G465" s="166">
        <v>5.51</v>
      </c>
      <c r="H465" s="166">
        <v>2.9</v>
      </c>
      <c r="I465" s="166">
        <v>44.22</v>
      </c>
      <c r="J465" s="166">
        <v>126.16</v>
      </c>
      <c r="K465" s="166">
        <v>30.66</v>
      </c>
      <c r="L465" s="164">
        <v>1</v>
      </c>
      <c r="M465" s="164">
        <v>0</v>
      </c>
    </row>
    <row r="466" spans="1:13" x14ac:dyDescent="0.2">
      <c r="A466" s="164">
        <v>464</v>
      </c>
      <c r="B466" s="165" t="s">
        <v>1230</v>
      </c>
      <c r="C466" s="164">
        <v>8</v>
      </c>
      <c r="D466" s="165" t="s">
        <v>1276</v>
      </c>
      <c r="E466" s="165" t="s">
        <v>811</v>
      </c>
      <c r="F466" s="166">
        <v>79.02</v>
      </c>
      <c r="G466" s="166">
        <v>6.18</v>
      </c>
      <c r="H466" s="166">
        <v>3.15</v>
      </c>
      <c r="I466" s="166">
        <v>30.94</v>
      </c>
      <c r="J466" s="166">
        <v>119.29</v>
      </c>
      <c r="K466" s="166">
        <v>28.99</v>
      </c>
      <c r="L466" s="164">
        <v>1</v>
      </c>
      <c r="M466" s="164">
        <v>0</v>
      </c>
    </row>
    <row r="467" spans="1:13" x14ac:dyDescent="0.2">
      <c r="A467" s="164">
        <v>465</v>
      </c>
      <c r="B467" s="165" t="s">
        <v>1230</v>
      </c>
      <c r="C467" s="164">
        <v>8</v>
      </c>
      <c r="D467" s="165" t="s">
        <v>1277</v>
      </c>
      <c r="E467" s="165" t="s">
        <v>811</v>
      </c>
      <c r="F467" s="166">
        <v>73.45</v>
      </c>
      <c r="G467" s="166">
        <v>5.42</v>
      </c>
      <c r="H467" s="166">
        <v>2.9</v>
      </c>
      <c r="I467" s="166">
        <v>44.3</v>
      </c>
      <c r="J467" s="166">
        <v>126.07</v>
      </c>
      <c r="K467" s="166">
        <v>30.63</v>
      </c>
      <c r="L467" s="164">
        <v>1</v>
      </c>
      <c r="M467" s="164">
        <v>0</v>
      </c>
    </row>
    <row r="468" spans="1:13" x14ac:dyDescent="0.2">
      <c r="A468" s="164">
        <v>466</v>
      </c>
      <c r="B468" s="165" t="s">
        <v>1230</v>
      </c>
      <c r="C468" s="164">
        <v>8</v>
      </c>
      <c r="D468" s="165" t="s">
        <v>1278</v>
      </c>
      <c r="E468" s="165" t="s">
        <v>811</v>
      </c>
      <c r="F468" s="166">
        <v>72.040000000000006</v>
      </c>
      <c r="G468" s="166">
        <v>5.56</v>
      </c>
      <c r="H468" s="166">
        <v>3.15</v>
      </c>
      <c r="I468" s="166">
        <v>36.4</v>
      </c>
      <c r="J468" s="166">
        <v>117.15</v>
      </c>
      <c r="K468" s="166">
        <v>28.47</v>
      </c>
      <c r="L468" s="164">
        <v>1</v>
      </c>
      <c r="M468" s="164">
        <v>0</v>
      </c>
    </row>
    <row r="469" spans="1:13" x14ac:dyDescent="0.2">
      <c r="A469" s="164">
        <v>467</v>
      </c>
      <c r="B469" s="165" t="s">
        <v>1230</v>
      </c>
      <c r="C469" s="164">
        <v>9</v>
      </c>
      <c r="D469" s="165" t="s">
        <v>1279</v>
      </c>
      <c r="E469" s="165" t="s">
        <v>811</v>
      </c>
      <c r="F469" s="166">
        <v>72.37</v>
      </c>
      <c r="G469" s="166">
        <v>6.12</v>
      </c>
      <c r="H469" s="166">
        <v>3.15</v>
      </c>
      <c r="I469" s="166">
        <v>35.880000000000003</v>
      </c>
      <c r="J469" s="166">
        <v>117.52</v>
      </c>
      <c r="K469" s="166">
        <v>28.56</v>
      </c>
      <c r="L469" s="164">
        <v>1</v>
      </c>
      <c r="M469" s="164">
        <v>0</v>
      </c>
    </row>
    <row r="470" spans="1:13" x14ac:dyDescent="0.2">
      <c r="A470" s="164">
        <v>468</v>
      </c>
      <c r="B470" s="165" t="s">
        <v>1230</v>
      </c>
      <c r="C470" s="164">
        <v>9</v>
      </c>
      <c r="D470" s="165" t="s">
        <v>1280</v>
      </c>
      <c r="E470" s="165" t="s">
        <v>811</v>
      </c>
      <c r="F470" s="166">
        <v>78.94</v>
      </c>
      <c r="G470" s="166">
        <v>6.18</v>
      </c>
      <c r="H470" s="166">
        <v>3.15</v>
      </c>
      <c r="I470" s="166">
        <v>32.04</v>
      </c>
      <c r="J470" s="166">
        <v>120.31</v>
      </c>
      <c r="K470" s="166">
        <v>29.23</v>
      </c>
      <c r="L470" s="164">
        <v>1</v>
      </c>
      <c r="M470" s="164">
        <v>0</v>
      </c>
    </row>
    <row r="471" spans="1:13" x14ac:dyDescent="0.2">
      <c r="A471" s="164">
        <v>469</v>
      </c>
      <c r="B471" s="165" t="s">
        <v>1230</v>
      </c>
      <c r="C471" s="164">
        <v>9</v>
      </c>
      <c r="D471" s="165" t="s">
        <v>1281</v>
      </c>
      <c r="E471" s="165" t="s">
        <v>811</v>
      </c>
      <c r="F471" s="166">
        <v>73.52</v>
      </c>
      <c r="G471" s="166">
        <v>5.51</v>
      </c>
      <c r="H471" s="166">
        <v>2.9</v>
      </c>
      <c r="I471" s="166">
        <v>44.22</v>
      </c>
      <c r="J471" s="166">
        <v>126.16</v>
      </c>
      <c r="K471" s="166">
        <v>30.66</v>
      </c>
      <c r="L471" s="164">
        <v>1</v>
      </c>
      <c r="M471" s="164">
        <v>0</v>
      </c>
    </row>
    <row r="472" spans="1:13" x14ac:dyDescent="0.2">
      <c r="A472" s="164">
        <v>470</v>
      </c>
      <c r="B472" s="165" t="s">
        <v>1230</v>
      </c>
      <c r="C472" s="164">
        <v>9</v>
      </c>
      <c r="D472" s="165" t="s">
        <v>1282</v>
      </c>
      <c r="E472" s="165" t="s">
        <v>811</v>
      </c>
      <c r="F472" s="166">
        <v>79.02</v>
      </c>
      <c r="G472" s="166">
        <v>6.18</v>
      </c>
      <c r="H472" s="166">
        <v>3.15</v>
      </c>
      <c r="I472" s="166">
        <v>30.94</v>
      </c>
      <c r="J472" s="166">
        <v>119.29</v>
      </c>
      <c r="K472" s="166">
        <v>28.99</v>
      </c>
      <c r="L472" s="164">
        <v>1</v>
      </c>
      <c r="M472" s="164">
        <v>0</v>
      </c>
    </row>
    <row r="473" spans="1:13" x14ac:dyDescent="0.2">
      <c r="A473" s="164">
        <v>471</v>
      </c>
      <c r="B473" s="165" t="s">
        <v>1230</v>
      </c>
      <c r="C473" s="164">
        <v>9</v>
      </c>
      <c r="D473" s="165" t="s">
        <v>1283</v>
      </c>
      <c r="E473" s="165" t="s">
        <v>811</v>
      </c>
      <c r="F473" s="166">
        <v>73.45</v>
      </c>
      <c r="G473" s="166">
        <v>5.42</v>
      </c>
      <c r="H473" s="166">
        <v>2.9</v>
      </c>
      <c r="I473" s="166">
        <v>44.3</v>
      </c>
      <c r="J473" s="166">
        <v>126.07</v>
      </c>
      <c r="K473" s="166">
        <v>30.63</v>
      </c>
      <c r="L473" s="164">
        <v>1</v>
      </c>
      <c r="M473" s="164">
        <v>0</v>
      </c>
    </row>
    <row r="474" spans="1:13" x14ac:dyDescent="0.2">
      <c r="A474" s="164">
        <v>472</v>
      </c>
      <c r="B474" s="165" t="s">
        <v>1230</v>
      </c>
      <c r="C474" s="164">
        <v>9</v>
      </c>
      <c r="D474" s="165" t="s">
        <v>1284</v>
      </c>
      <c r="E474" s="165" t="s">
        <v>811</v>
      </c>
      <c r="F474" s="166">
        <v>72.040000000000006</v>
      </c>
      <c r="G474" s="166">
        <v>5.56</v>
      </c>
      <c r="H474" s="166">
        <v>3.15</v>
      </c>
      <c r="I474" s="166">
        <v>36.4</v>
      </c>
      <c r="J474" s="166">
        <v>117.15</v>
      </c>
      <c r="K474" s="166">
        <v>28.47</v>
      </c>
      <c r="L474" s="164">
        <v>1</v>
      </c>
      <c r="M474" s="164">
        <v>0</v>
      </c>
    </row>
    <row r="475" spans="1:13" x14ac:dyDescent="0.2">
      <c r="A475" s="164">
        <v>473</v>
      </c>
      <c r="B475" s="165" t="s">
        <v>1230</v>
      </c>
      <c r="C475" s="164">
        <v>10</v>
      </c>
      <c r="D475" s="165" t="s">
        <v>1285</v>
      </c>
      <c r="E475" s="165" t="s">
        <v>811</v>
      </c>
      <c r="F475" s="166">
        <v>72.37</v>
      </c>
      <c r="G475" s="166">
        <v>6.12</v>
      </c>
      <c r="H475" s="166">
        <v>3.15</v>
      </c>
      <c r="I475" s="166">
        <v>35.880000000000003</v>
      </c>
      <c r="J475" s="166">
        <v>117.52</v>
      </c>
      <c r="K475" s="166">
        <v>28.56</v>
      </c>
      <c r="L475" s="164">
        <v>1</v>
      </c>
      <c r="M475" s="164">
        <v>0</v>
      </c>
    </row>
    <row r="476" spans="1:13" x14ac:dyDescent="0.2">
      <c r="A476" s="164">
        <v>474</v>
      </c>
      <c r="B476" s="165" t="s">
        <v>1230</v>
      </c>
      <c r="C476" s="164">
        <v>10</v>
      </c>
      <c r="D476" s="165" t="s">
        <v>1286</v>
      </c>
      <c r="E476" s="165" t="s">
        <v>811</v>
      </c>
      <c r="F476" s="166">
        <v>78.94</v>
      </c>
      <c r="G476" s="166">
        <v>6.18</v>
      </c>
      <c r="H476" s="166">
        <v>3.15</v>
      </c>
      <c r="I476" s="166">
        <v>32.04</v>
      </c>
      <c r="J476" s="166">
        <v>120.31</v>
      </c>
      <c r="K476" s="166">
        <v>29.23</v>
      </c>
      <c r="L476" s="164">
        <v>1</v>
      </c>
      <c r="M476" s="164">
        <v>0</v>
      </c>
    </row>
    <row r="477" spans="1:13" x14ac:dyDescent="0.2">
      <c r="A477" s="164">
        <v>475</v>
      </c>
      <c r="B477" s="165" t="s">
        <v>1230</v>
      </c>
      <c r="C477" s="164">
        <v>10</v>
      </c>
      <c r="D477" s="165" t="s">
        <v>1287</v>
      </c>
      <c r="E477" s="165" t="s">
        <v>811</v>
      </c>
      <c r="F477" s="166">
        <v>73.52</v>
      </c>
      <c r="G477" s="166">
        <v>5.51</v>
      </c>
      <c r="H477" s="166">
        <v>2.9</v>
      </c>
      <c r="I477" s="166">
        <v>44.22</v>
      </c>
      <c r="J477" s="166">
        <v>126.16</v>
      </c>
      <c r="K477" s="166">
        <v>30.66</v>
      </c>
      <c r="L477" s="164">
        <v>1</v>
      </c>
      <c r="M477" s="164">
        <v>0</v>
      </c>
    </row>
    <row r="478" spans="1:13" x14ac:dyDescent="0.2">
      <c r="A478" s="164">
        <v>476</v>
      </c>
      <c r="B478" s="165" t="s">
        <v>1230</v>
      </c>
      <c r="C478" s="164">
        <v>10</v>
      </c>
      <c r="D478" s="165" t="s">
        <v>1288</v>
      </c>
      <c r="E478" s="165" t="s">
        <v>811</v>
      </c>
      <c r="F478" s="166">
        <v>79.02</v>
      </c>
      <c r="G478" s="166">
        <v>6.18</v>
      </c>
      <c r="H478" s="166">
        <v>3.15</v>
      </c>
      <c r="I478" s="166">
        <v>30.94</v>
      </c>
      <c r="J478" s="166">
        <v>119.29</v>
      </c>
      <c r="K478" s="166">
        <v>28.99</v>
      </c>
      <c r="L478" s="164">
        <v>1</v>
      </c>
      <c r="M478" s="164">
        <v>0</v>
      </c>
    </row>
    <row r="479" spans="1:13" x14ac:dyDescent="0.2">
      <c r="A479" s="164">
        <v>477</v>
      </c>
      <c r="B479" s="165" t="s">
        <v>1230</v>
      </c>
      <c r="C479" s="164">
        <v>10</v>
      </c>
      <c r="D479" s="165" t="s">
        <v>1289</v>
      </c>
      <c r="E479" s="165" t="s">
        <v>811</v>
      </c>
      <c r="F479" s="166">
        <v>73.45</v>
      </c>
      <c r="G479" s="166">
        <v>5.42</v>
      </c>
      <c r="H479" s="166">
        <v>2.9</v>
      </c>
      <c r="I479" s="166">
        <v>44.3</v>
      </c>
      <c r="J479" s="166">
        <v>126.07</v>
      </c>
      <c r="K479" s="166">
        <v>30.63</v>
      </c>
      <c r="L479" s="164">
        <v>1</v>
      </c>
      <c r="M479" s="164">
        <v>0</v>
      </c>
    </row>
    <row r="480" spans="1:13" x14ac:dyDescent="0.2">
      <c r="A480" s="164">
        <v>478</v>
      </c>
      <c r="B480" s="165" t="s">
        <v>1230</v>
      </c>
      <c r="C480" s="164">
        <v>10</v>
      </c>
      <c r="D480" s="165" t="s">
        <v>1290</v>
      </c>
      <c r="E480" s="165" t="s">
        <v>811</v>
      </c>
      <c r="F480" s="166">
        <v>72.040000000000006</v>
      </c>
      <c r="G480" s="166">
        <v>5.56</v>
      </c>
      <c r="H480" s="166">
        <v>3.15</v>
      </c>
      <c r="I480" s="166">
        <v>36.4</v>
      </c>
      <c r="J480" s="166">
        <v>117.15</v>
      </c>
      <c r="K480" s="166">
        <v>28.47</v>
      </c>
      <c r="L480" s="164">
        <v>1</v>
      </c>
      <c r="M480" s="164">
        <v>0</v>
      </c>
    </row>
    <row r="481" spans="1:13" x14ac:dyDescent="0.2">
      <c r="A481" s="164">
        <v>479</v>
      </c>
      <c r="B481" s="165" t="s">
        <v>1230</v>
      </c>
      <c r="C481" s="164">
        <v>11</v>
      </c>
      <c r="D481" s="165" t="s">
        <v>1291</v>
      </c>
      <c r="E481" s="165" t="s">
        <v>811</v>
      </c>
      <c r="F481" s="166">
        <v>72.37</v>
      </c>
      <c r="G481" s="166">
        <v>6.12</v>
      </c>
      <c r="H481" s="166">
        <v>3.15</v>
      </c>
      <c r="I481" s="166">
        <v>35.880000000000003</v>
      </c>
      <c r="J481" s="166">
        <v>117.52</v>
      </c>
      <c r="K481" s="166">
        <v>28.56</v>
      </c>
      <c r="L481" s="164">
        <v>1</v>
      </c>
      <c r="M481" s="164">
        <v>0</v>
      </c>
    </row>
    <row r="482" spans="1:13" x14ac:dyDescent="0.2">
      <c r="A482" s="164">
        <v>480</v>
      </c>
      <c r="B482" s="165" t="s">
        <v>1230</v>
      </c>
      <c r="C482" s="164">
        <v>11</v>
      </c>
      <c r="D482" s="165" t="s">
        <v>1292</v>
      </c>
      <c r="E482" s="165" t="s">
        <v>811</v>
      </c>
      <c r="F482" s="166">
        <v>78.94</v>
      </c>
      <c r="G482" s="166">
        <v>6.18</v>
      </c>
      <c r="H482" s="166">
        <v>3.15</v>
      </c>
      <c r="I482" s="166">
        <v>32.04</v>
      </c>
      <c r="J482" s="166">
        <v>120.31</v>
      </c>
      <c r="K482" s="166">
        <v>29.23</v>
      </c>
      <c r="L482" s="164">
        <v>1</v>
      </c>
      <c r="M482" s="164">
        <v>0</v>
      </c>
    </row>
    <row r="483" spans="1:13" x14ac:dyDescent="0.2">
      <c r="A483" s="164">
        <v>481</v>
      </c>
      <c r="B483" s="165" t="s">
        <v>1230</v>
      </c>
      <c r="C483" s="164">
        <v>11</v>
      </c>
      <c r="D483" s="165" t="s">
        <v>1293</v>
      </c>
      <c r="E483" s="165" t="s">
        <v>811</v>
      </c>
      <c r="F483" s="166">
        <v>73.52</v>
      </c>
      <c r="G483" s="166">
        <v>5.51</v>
      </c>
      <c r="H483" s="166">
        <v>2.9</v>
      </c>
      <c r="I483" s="166">
        <v>44.22</v>
      </c>
      <c r="J483" s="166">
        <v>126.16</v>
      </c>
      <c r="K483" s="166">
        <v>30.66</v>
      </c>
      <c r="L483" s="164">
        <v>1</v>
      </c>
      <c r="M483" s="164">
        <v>0</v>
      </c>
    </row>
    <row r="484" spans="1:13" x14ac:dyDescent="0.2">
      <c r="A484" s="164">
        <v>482</v>
      </c>
      <c r="B484" s="165" t="s">
        <v>1230</v>
      </c>
      <c r="C484" s="164">
        <v>11</v>
      </c>
      <c r="D484" s="165" t="s">
        <v>1294</v>
      </c>
      <c r="E484" s="165" t="s">
        <v>811</v>
      </c>
      <c r="F484" s="166">
        <v>79.02</v>
      </c>
      <c r="G484" s="166">
        <v>6.18</v>
      </c>
      <c r="H484" s="166">
        <v>3.15</v>
      </c>
      <c r="I484" s="166">
        <v>30.94</v>
      </c>
      <c r="J484" s="166">
        <v>119.29</v>
      </c>
      <c r="K484" s="166">
        <v>28.99</v>
      </c>
      <c r="L484" s="164">
        <v>1</v>
      </c>
      <c r="M484" s="164">
        <v>0</v>
      </c>
    </row>
    <row r="485" spans="1:13" x14ac:dyDescent="0.2">
      <c r="A485" s="164">
        <v>483</v>
      </c>
      <c r="B485" s="165" t="s">
        <v>1230</v>
      </c>
      <c r="C485" s="164">
        <v>11</v>
      </c>
      <c r="D485" s="165" t="s">
        <v>1295</v>
      </c>
      <c r="E485" s="165" t="s">
        <v>811</v>
      </c>
      <c r="F485" s="166">
        <v>73.45</v>
      </c>
      <c r="G485" s="166">
        <v>5.42</v>
      </c>
      <c r="H485" s="166">
        <v>2.9</v>
      </c>
      <c r="I485" s="166">
        <v>44.3</v>
      </c>
      <c r="J485" s="166">
        <v>126.07</v>
      </c>
      <c r="K485" s="166">
        <v>30.63</v>
      </c>
      <c r="L485" s="164">
        <v>1</v>
      </c>
      <c r="M485" s="164">
        <v>0</v>
      </c>
    </row>
    <row r="486" spans="1:13" x14ac:dyDescent="0.2">
      <c r="A486" s="164">
        <v>484</v>
      </c>
      <c r="B486" s="165" t="s">
        <v>1230</v>
      </c>
      <c r="C486" s="164">
        <v>11</v>
      </c>
      <c r="D486" s="165" t="s">
        <v>1296</v>
      </c>
      <c r="E486" s="165" t="s">
        <v>811</v>
      </c>
      <c r="F486" s="166">
        <v>72.040000000000006</v>
      </c>
      <c r="G486" s="166">
        <v>5.56</v>
      </c>
      <c r="H486" s="166">
        <v>3.15</v>
      </c>
      <c r="I486" s="166">
        <v>36.4</v>
      </c>
      <c r="J486" s="166">
        <v>117.15</v>
      </c>
      <c r="K486" s="166">
        <v>28.47</v>
      </c>
      <c r="L486" s="164">
        <v>1</v>
      </c>
      <c r="M486" s="164">
        <v>0</v>
      </c>
    </row>
    <row r="487" spans="1:13" x14ac:dyDescent="0.2">
      <c r="A487" s="164">
        <v>485</v>
      </c>
      <c r="B487" s="165" t="s">
        <v>1230</v>
      </c>
      <c r="C487" s="164">
        <v>12</v>
      </c>
      <c r="D487" s="165" t="s">
        <v>1297</v>
      </c>
      <c r="E487" s="165" t="s">
        <v>811</v>
      </c>
      <c r="F487" s="166">
        <v>72.37</v>
      </c>
      <c r="G487" s="166">
        <v>6.12</v>
      </c>
      <c r="H487" s="166">
        <v>3.15</v>
      </c>
      <c r="I487" s="166">
        <v>35.880000000000003</v>
      </c>
      <c r="J487" s="166">
        <v>117.52</v>
      </c>
      <c r="K487" s="166">
        <v>28.56</v>
      </c>
      <c r="L487" s="164">
        <v>1</v>
      </c>
      <c r="M487" s="164">
        <v>0</v>
      </c>
    </row>
    <row r="488" spans="1:13" x14ac:dyDescent="0.2">
      <c r="A488" s="164">
        <v>486</v>
      </c>
      <c r="B488" s="165" t="s">
        <v>1230</v>
      </c>
      <c r="C488" s="164">
        <v>12</v>
      </c>
      <c r="D488" s="165" t="s">
        <v>1298</v>
      </c>
      <c r="E488" s="165" t="s">
        <v>811</v>
      </c>
      <c r="F488" s="166">
        <v>78.94</v>
      </c>
      <c r="G488" s="166">
        <v>6.18</v>
      </c>
      <c r="H488" s="166">
        <v>3.15</v>
      </c>
      <c r="I488" s="166">
        <v>32.04</v>
      </c>
      <c r="J488" s="166">
        <v>120.31</v>
      </c>
      <c r="K488" s="166">
        <v>29.23</v>
      </c>
      <c r="L488" s="164">
        <v>1</v>
      </c>
      <c r="M488" s="164">
        <v>0</v>
      </c>
    </row>
    <row r="489" spans="1:13" x14ac:dyDescent="0.2">
      <c r="A489" s="164">
        <v>487</v>
      </c>
      <c r="B489" s="165" t="s">
        <v>1230</v>
      </c>
      <c r="C489" s="164">
        <v>12</v>
      </c>
      <c r="D489" s="165" t="s">
        <v>1299</v>
      </c>
      <c r="E489" s="165" t="s">
        <v>811</v>
      </c>
      <c r="F489" s="166">
        <v>73.52</v>
      </c>
      <c r="G489" s="166">
        <v>5.51</v>
      </c>
      <c r="H489" s="166">
        <v>2.9</v>
      </c>
      <c r="I489" s="166">
        <v>44.22</v>
      </c>
      <c r="J489" s="166">
        <v>126.16</v>
      </c>
      <c r="K489" s="166">
        <v>30.66</v>
      </c>
      <c r="L489" s="164">
        <v>1</v>
      </c>
      <c r="M489" s="164">
        <v>0</v>
      </c>
    </row>
    <row r="490" spans="1:13" x14ac:dyDescent="0.2">
      <c r="A490" s="164">
        <v>488</v>
      </c>
      <c r="B490" s="165" t="s">
        <v>1230</v>
      </c>
      <c r="C490" s="164">
        <v>12</v>
      </c>
      <c r="D490" s="165" t="s">
        <v>1300</v>
      </c>
      <c r="E490" s="165" t="s">
        <v>811</v>
      </c>
      <c r="F490" s="166">
        <v>79.02</v>
      </c>
      <c r="G490" s="166">
        <v>6.18</v>
      </c>
      <c r="H490" s="166">
        <v>3.15</v>
      </c>
      <c r="I490" s="166">
        <v>30.94</v>
      </c>
      <c r="J490" s="166">
        <v>119.29</v>
      </c>
      <c r="K490" s="166">
        <v>28.99</v>
      </c>
      <c r="L490" s="164">
        <v>1</v>
      </c>
      <c r="M490" s="164">
        <v>0</v>
      </c>
    </row>
    <row r="491" spans="1:13" x14ac:dyDescent="0.2">
      <c r="A491" s="164">
        <v>489</v>
      </c>
      <c r="B491" s="165" t="s">
        <v>1230</v>
      </c>
      <c r="C491" s="164">
        <v>12</v>
      </c>
      <c r="D491" s="165" t="s">
        <v>1301</v>
      </c>
      <c r="E491" s="165" t="s">
        <v>811</v>
      </c>
      <c r="F491" s="166">
        <v>73.45</v>
      </c>
      <c r="G491" s="166">
        <v>5.42</v>
      </c>
      <c r="H491" s="166">
        <v>2.9</v>
      </c>
      <c r="I491" s="166">
        <v>44.3</v>
      </c>
      <c r="J491" s="166">
        <v>126.07</v>
      </c>
      <c r="K491" s="166">
        <v>30.63</v>
      </c>
      <c r="L491" s="164">
        <v>1</v>
      </c>
      <c r="M491" s="164">
        <v>0</v>
      </c>
    </row>
    <row r="492" spans="1:13" x14ac:dyDescent="0.2">
      <c r="A492" s="164">
        <v>490</v>
      </c>
      <c r="B492" s="165" t="s">
        <v>1230</v>
      </c>
      <c r="C492" s="164">
        <v>12</v>
      </c>
      <c r="D492" s="165" t="s">
        <v>1302</v>
      </c>
      <c r="E492" s="165" t="s">
        <v>811</v>
      </c>
      <c r="F492" s="166">
        <v>72.040000000000006</v>
      </c>
      <c r="G492" s="166">
        <v>5.56</v>
      </c>
      <c r="H492" s="166">
        <v>3.15</v>
      </c>
      <c r="I492" s="166">
        <v>36.4</v>
      </c>
      <c r="J492" s="166">
        <v>117.15</v>
      </c>
      <c r="K492" s="166">
        <v>28.47</v>
      </c>
      <c r="L492" s="164">
        <v>1</v>
      </c>
      <c r="M492" s="164">
        <v>0</v>
      </c>
    </row>
    <row r="493" spans="1:13" x14ac:dyDescent="0.2">
      <c r="A493" s="164">
        <v>491</v>
      </c>
      <c r="B493" s="165" t="s">
        <v>1230</v>
      </c>
      <c r="C493" s="164">
        <v>13</v>
      </c>
      <c r="D493" s="165" t="s">
        <v>1303</v>
      </c>
      <c r="E493" s="165" t="s">
        <v>811</v>
      </c>
      <c r="F493" s="166">
        <v>72.37</v>
      </c>
      <c r="G493" s="166">
        <v>6.12</v>
      </c>
      <c r="H493" s="166">
        <v>3.15</v>
      </c>
      <c r="I493" s="166">
        <v>35.880000000000003</v>
      </c>
      <c r="J493" s="166">
        <v>117.52</v>
      </c>
      <c r="K493" s="166">
        <v>28.56</v>
      </c>
      <c r="L493" s="164">
        <v>1</v>
      </c>
      <c r="M493" s="164">
        <v>0</v>
      </c>
    </row>
    <row r="494" spans="1:13" x14ac:dyDescent="0.2">
      <c r="A494" s="164">
        <v>492</v>
      </c>
      <c r="B494" s="165" t="s">
        <v>1230</v>
      </c>
      <c r="C494" s="164">
        <v>13</v>
      </c>
      <c r="D494" s="165" t="s">
        <v>1304</v>
      </c>
      <c r="E494" s="165" t="s">
        <v>811</v>
      </c>
      <c r="F494" s="166">
        <v>78.94</v>
      </c>
      <c r="G494" s="166">
        <v>6.18</v>
      </c>
      <c r="H494" s="166">
        <v>3.15</v>
      </c>
      <c r="I494" s="166">
        <v>32.04</v>
      </c>
      <c r="J494" s="166">
        <v>120.31</v>
      </c>
      <c r="K494" s="166">
        <v>29.23</v>
      </c>
      <c r="L494" s="164">
        <v>1</v>
      </c>
      <c r="M494" s="164">
        <v>0</v>
      </c>
    </row>
    <row r="495" spans="1:13" x14ac:dyDescent="0.2">
      <c r="A495" s="164">
        <v>493</v>
      </c>
      <c r="B495" s="165" t="s">
        <v>1230</v>
      </c>
      <c r="C495" s="164">
        <v>13</v>
      </c>
      <c r="D495" s="165" t="s">
        <v>1305</v>
      </c>
      <c r="E495" s="165" t="s">
        <v>811</v>
      </c>
      <c r="F495" s="166">
        <v>73.52</v>
      </c>
      <c r="G495" s="166">
        <v>5.51</v>
      </c>
      <c r="H495" s="166">
        <v>2.9</v>
      </c>
      <c r="I495" s="166">
        <v>44.22</v>
      </c>
      <c r="J495" s="166">
        <v>126.16</v>
      </c>
      <c r="K495" s="166">
        <v>30.66</v>
      </c>
      <c r="L495" s="164">
        <v>1</v>
      </c>
      <c r="M495" s="164">
        <v>0</v>
      </c>
    </row>
    <row r="496" spans="1:13" x14ac:dyDescent="0.2">
      <c r="A496" s="164">
        <v>494</v>
      </c>
      <c r="B496" s="165" t="s">
        <v>1230</v>
      </c>
      <c r="C496" s="164">
        <v>13</v>
      </c>
      <c r="D496" s="165" t="s">
        <v>1306</v>
      </c>
      <c r="E496" s="165" t="s">
        <v>811</v>
      </c>
      <c r="F496" s="166">
        <v>79.02</v>
      </c>
      <c r="G496" s="166">
        <v>6.18</v>
      </c>
      <c r="H496" s="166">
        <v>3.15</v>
      </c>
      <c r="I496" s="166">
        <v>30.94</v>
      </c>
      <c r="J496" s="166">
        <v>119.29</v>
      </c>
      <c r="K496" s="166">
        <v>28.99</v>
      </c>
      <c r="L496" s="164">
        <v>1</v>
      </c>
      <c r="M496" s="164">
        <v>0</v>
      </c>
    </row>
    <row r="497" spans="1:13" x14ac:dyDescent="0.2">
      <c r="A497" s="164">
        <v>495</v>
      </c>
      <c r="B497" s="165" t="s">
        <v>1230</v>
      </c>
      <c r="C497" s="164">
        <v>13</v>
      </c>
      <c r="D497" s="165" t="s">
        <v>1307</v>
      </c>
      <c r="E497" s="165" t="s">
        <v>811</v>
      </c>
      <c r="F497" s="166">
        <v>73.45</v>
      </c>
      <c r="G497" s="166">
        <v>5.42</v>
      </c>
      <c r="H497" s="166">
        <v>2.9</v>
      </c>
      <c r="I497" s="166">
        <v>44.3</v>
      </c>
      <c r="J497" s="166">
        <v>126.07</v>
      </c>
      <c r="K497" s="166">
        <v>30.63</v>
      </c>
      <c r="L497" s="164">
        <v>1</v>
      </c>
      <c r="M497" s="164">
        <v>0</v>
      </c>
    </row>
    <row r="498" spans="1:13" x14ac:dyDescent="0.2">
      <c r="A498" s="164">
        <v>496</v>
      </c>
      <c r="B498" s="165" t="s">
        <v>1230</v>
      </c>
      <c r="C498" s="164">
        <v>13</v>
      </c>
      <c r="D498" s="165" t="s">
        <v>1308</v>
      </c>
      <c r="E498" s="165" t="s">
        <v>811</v>
      </c>
      <c r="F498" s="166">
        <v>72.040000000000006</v>
      </c>
      <c r="G498" s="166">
        <v>5.56</v>
      </c>
      <c r="H498" s="166">
        <v>3.15</v>
      </c>
      <c r="I498" s="166">
        <v>36.4</v>
      </c>
      <c r="J498" s="166">
        <v>117.15</v>
      </c>
      <c r="K498" s="166">
        <v>28.47</v>
      </c>
      <c r="L498" s="164">
        <v>1</v>
      </c>
      <c r="M498" s="164">
        <v>0</v>
      </c>
    </row>
    <row r="499" spans="1:13" x14ac:dyDescent="0.2">
      <c r="A499" s="164">
        <v>497</v>
      </c>
      <c r="B499" s="165" t="s">
        <v>1230</v>
      </c>
      <c r="C499" s="164">
        <v>14</v>
      </c>
      <c r="D499" s="165" t="s">
        <v>1309</v>
      </c>
      <c r="E499" s="165" t="s">
        <v>811</v>
      </c>
      <c r="F499" s="166">
        <v>72.37</v>
      </c>
      <c r="G499" s="166">
        <v>6.12</v>
      </c>
      <c r="H499" s="166">
        <v>3.15</v>
      </c>
      <c r="I499" s="166">
        <v>35.880000000000003</v>
      </c>
      <c r="J499" s="166">
        <v>117.52</v>
      </c>
      <c r="K499" s="166">
        <v>28.56</v>
      </c>
      <c r="L499" s="164">
        <v>1</v>
      </c>
      <c r="M499" s="164">
        <v>0</v>
      </c>
    </row>
    <row r="500" spans="1:13" x14ac:dyDescent="0.2">
      <c r="A500" s="164">
        <v>498</v>
      </c>
      <c r="B500" s="165" t="s">
        <v>1230</v>
      </c>
      <c r="C500" s="164">
        <v>14</v>
      </c>
      <c r="D500" s="165" t="s">
        <v>1310</v>
      </c>
      <c r="E500" s="165" t="s">
        <v>811</v>
      </c>
      <c r="F500" s="166">
        <v>78.94</v>
      </c>
      <c r="G500" s="166">
        <v>6.18</v>
      </c>
      <c r="H500" s="166">
        <v>3.15</v>
      </c>
      <c r="I500" s="166">
        <v>32.04</v>
      </c>
      <c r="J500" s="166">
        <v>120.31</v>
      </c>
      <c r="K500" s="166">
        <v>29.23</v>
      </c>
      <c r="L500" s="164">
        <v>1</v>
      </c>
      <c r="M500" s="164">
        <v>0</v>
      </c>
    </row>
    <row r="501" spans="1:13" x14ac:dyDescent="0.2">
      <c r="A501" s="164">
        <v>499</v>
      </c>
      <c r="B501" s="165" t="s">
        <v>1230</v>
      </c>
      <c r="C501" s="164">
        <v>14</v>
      </c>
      <c r="D501" s="165" t="s">
        <v>1311</v>
      </c>
      <c r="E501" s="165" t="s">
        <v>811</v>
      </c>
      <c r="F501" s="166">
        <v>73.52</v>
      </c>
      <c r="G501" s="166">
        <v>5.51</v>
      </c>
      <c r="H501" s="166">
        <v>2.9</v>
      </c>
      <c r="I501" s="166">
        <v>44.22</v>
      </c>
      <c r="J501" s="166">
        <v>126.16</v>
      </c>
      <c r="K501" s="166">
        <v>30.66</v>
      </c>
      <c r="L501" s="164">
        <v>1</v>
      </c>
      <c r="M501" s="164">
        <v>0</v>
      </c>
    </row>
    <row r="502" spans="1:13" x14ac:dyDescent="0.2">
      <c r="A502" s="164">
        <v>500</v>
      </c>
      <c r="B502" s="165" t="s">
        <v>1230</v>
      </c>
      <c r="C502" s="164">
        <v>14</v>
      </c>
      <c r="D502" s="165" t="s">
        <v>1312</v>
      </c>
      <c r="E502" s="165" t="s">
        <v>811</v>
      </c>
      <c r="F502" s="166">
        <v>79.02</v>
      </c>
      <c r="G502" s="166">
        <v>6.18</v>
      </c>
      <c r="H502" s="166">
        <v>3.15</v>
      </c>
      <c r="I502" s="166">
        <v>30.94</v>
      </c>
      <c r="J502" s="166">
        <v>119.29</v>
      </c>
      <c r="K502" s="166">
        <v>28.99</v>
      </c>
      <c r="L502" s="164">
        <v>1</v>
      </c>
      <c r="M502" s="164">
        <v>0</v>
      </c>
    </row>
    <row r="503" spans="1:13" x14ac:dyDescent="0.2">
      <c r="A503" s="164">
        <v>501</v>
      </c>
      <c r="B503" s="165" t="s">
        <v>1230</v>
      </c>
      <c r="C503" s="164">
        <v>14</v>
      </c>
      <c r="D503" s="165" t="s">
        <v>1313</v>
      </c>
      <c r="E503" s="165" t="s">
        <v>811</v>
      </c>
      <c r="F503" s="166">
        <v>73.45</v>
      </c>
      <c r="G503" s="166">
        <v>5.42</v>
      </c>
      <c r="H503" s="166">
        <v>2.9</v>
      </c>
      <c r="I503" s="166">
        <v>44.3</v>
      </c>
      <c r="J503" s="166">
        <v>126.07</v>
      </c>
      <c r="K503" s="166">
        <v>30.63</v>
      </c>
      <c r="L503" s="164">
        <v>1</v>
      </c>
      <c r="M503" s="164">
        <v>0</v>
      </c>
    </row>
    <row r="504" spans="1:13" x14ac:dyDescent="0.2">
      <c r="A504" s="164">
        <v>502</v>
      </c>
      <c r="B504" s="165" t="s">
        <v>1230</v>
      </c>
      <c r="C504" s="164">
        <v>14</v>
      </c>
      <c r="D504" s="165" t="s">
        <v>1314</v>
      </c>
      <c r="E504" s="165" t="s">
        <v>811</v>
      </c>
      <c r="F504" s="166">
        <v>72.040000000000006</v>
      </c>
      <c r="G504" s="166">
        <v>5.56</v>
      </c>
      <c r="H504" s="166">
        <v>3.15</v>
      </c>
      <c r="I504" s="166">
        <v>36.4</v>
      </c>
      <c r="J504" s="166">
        <v>117.15</v>
      </c>
      <c r="K504" s="166">
        <v>28.47</v>
      </c>
      <c r="L504" s="164">
        <v>1</v>
      </c>
      <c r="M504" s="164">
        <v>0</v>
      </c>
    </row>
    <row r="505" spans="1:13" x14ac:dyDescent="0.2">
      <c r="A505" s="164">
        <v>503</v>
      </c>
      <c r="B505" s="165" t="s">
        <v>1230</v>
      </c>
      <c r="C505" s="164">
        <v>15</v>
      </c>
      <c r="D505" s="165" t="s">
        <v>1315</v>
      </c>
      <c r="E505" s="165" t="s">
        <v>811</v>
      </c>
      <c r="F505" s="166">
        <v>72.37</v>
      </c>
      <c r="G505" s="166">
        <v>6.12</v>
      </c>
      <c r="H505" s="166">
        <v>3.15</v>
      </c>
      <c r="I505" s="166">
        <v>35.880000000000003</v>
      </c>
      <c r="J505" s="166">
        <v>117.52</v>
      </c>
      <c r="K505" s="166">
        <v>28.56</v>
      </c>
      <c r="L505" s="164">
        <v>1</v>
      </c>
      <c r="M505" s="164">
        <v>0</v>
      </c>
    </row>
    <row r="506" spans="1:13" x14ac:dyDescent="0.2">
      <c r="A506" s="164">
        <v>504</v>
      </c>
      <c r="B506" s="165" t="s">
        <v>1230</v>
      </c>
      <c r="C506" s="164">
        <v>15</v>
      </c>
      <c r="D506" s="165" t="s">
        <v>1316</v>
      </c>
      <c r="E506" s="165" t="s">
        <v>811</v>
      </c>
      <c r="F506" s="166">
        <v>78.94</v>
      </c>
      <c r="G506" s="166">
        <v>6.18</v>
      </c>
      <c r="H506" s="166">
        <v>3.15</v>
      </c>
      <c r="I506" s="166">
        <v>32.04</v>
      </c>
      <c r="J506" s="166">
        <v>120.31</v>
      </c>
      <c r="K506" s="166">
        <v>29.23</v>
      </c>
      <c r="L506" s="164">
        <v>1</v>
      </c>
      <c r="M506" s="164">
        <v>0</v>
      </c>
    </row>
    <row r="507" spans="1:13" x14ac:dyDescent="0.2">
      <c r="A507" s="164">
        <v>505</v>
      </c>
      <c r="B507" s="165" t="s">
        <v>1230</v>
      </c>
      <c r="C507" s="164">
        <v>15</v>
      </c>
      <c r="D507" s="165" t="s">
        <v>1317</v>
      </c>
      <c r="E507" s="165" t="s">
        <v>811</v>
      </c>
      <c r="F507" s="166">
        <v>73.52</v>
      </c>
      <c r="G507" s="166">
        <v>5.51</v>
      </c>
      <c r="H507" s="166">
        <v>2.9</v>
      </c>
      <c r="I507" s="166">
        <v>44.22</v>
      </c>
      <c r="J507" s="166">
        <v>126.16</v>
      </c>
      <c r="K507" s="166">
        <v>30.66</v>
      </c>
      <c r="L507" s="164">
        <v>1</v>
      </c>
      <c r="M507" s="164">
        <v>0</v>
      </c>
    </row>
    <row r="508" spans="1:13" x14ac:dyDescent="0.2">
      <c r="A508" s="164">
        <v>506</v>
      </c>
      <c r="B508" s="165" t="s">
        <v>1230</v>
      </c>
      <c r="C508" s="164">
        <v>15</v>
      </c>
      <c r="D508" s="165" t="s">
        <v>1318</v>
      </c>
      <c r="E508" s="165" t="s">
        <v>811</v>
      </c>
      <c r="F508" s="166">
        <v>79.02</v>
      </c>
      <c r="G508" s="166">
        <v>6.18</v>
      </c>
      <c r="H508" s="166">
        <v>3.15</v>
      </c>
      <c r="I508" s="166">
        <v>30.94</v>
      </c>
      <c r="J508" s="166">
        <v>119.29</v>
      </c>
      <c r="K508" s="166">
        <v>28.99</v>
      </c>
      <c r="L508" s="164">
        <v>1</v>
      </c>
      <c r="M508" s="164">
        <v>0</v>
      </c>
    </row>
    <row r="509" spans="1:13" x14ac:dyDescent="0.2">
      <c r="A509" s="164">
        <v>507</v>
      </c>
      <c r="B509" s="165" t="s">
        <v>1230</v>
      </c>
      <c r="C509" s="164">
        <v>15</v>
      </c>
      <c r="D509" s="165" t="s">
        <v>1319</v>
      </c>
      <c r="E509" s="165" t="s">
        <v>811</v>
      </c>
      <c r="F509" s="166">
        <v>73.45</v>
      </c>
      <c r="G509" s="166">
        <v>5.42</v>
      </c>
      <c r="H509" s="166">
        <v>2.9</v>
      </c>
      <c r="I509" s="166">
        <v>44.3</v>
      </c>
      <c r="J509" s="166">
        <v>126.07</v>
      </c>
      <c r="K509" s="166">
        <v>30.63</v>
      </c>
      <c r="L509" s="164">
        <v>1</v>
      </c>
      <c r="M509" s="164">
        <v>0</v>
      </c>
    </row>
    <row r="510" spans="1:13" x14ac:dyDescent="0.2">
      <c r="A510" s="164">
        <v>508</v>
      </c>
      <c r="B510" s="165" t="s">
        <v>1230</v>
      </c>
      <c r="C510" s="164">
        <v>15</v>
      </c>
      <c r="D510" s="165" t="s">
        <v>1320</v>
      </c>
      <c r="E510" s="165" t="s">
        <v>811</v>
      </c>
      <c r="F510" s="166">
        <v>72.040000000000006</v>
      </c>
      <c r="G510" s="166">
        <v>5.56</v>
      </c>
      <c r="H510" s="166">
        <v>3.15</v>
      </c>
      <c r="I510" s="166">
        <v>36.4</v>
      </c>
      <c r="J510" s="166">
        <v>117.15</v>
      </c>
      <c r="K510" s="166">
        <v>28.47</v>
      </c>
      <c r="L510" s="164">
        <v>1</v>
      </c>
      <c r="M510" s="164">
        <v>0</v>
      </c>
    </row>
    <row r="511" spans="1:13" x14ac:dyDescent="0.2">
      <c r="A511" s="164">
        <v>509</v>
      </c>
      <c r="B511" s="165" t="s">
        <v>1230</v>
      </c>
      <c r="C511" s="164">
        <v>16</v>
      </c>
      <c r="D511" s="165" t="s">
        <v>1321</v>
      </c>
      <c r="E511" s="165" t="s">
        <v>811</v>
      </c>
      <c r="F511" s="166">
        <v>72.37</v>
      </c>
      <c r="G511" s="166">
        <v>6.12</v>
      </c>
      <c r="H511" s="166">
        <v>3.15</v>
      </c>
      <c r="I511" s="166">
        <v>35.880000000000003</v>
      </c>
      <c r="J511" s="166">
        <v>117.52</v>
      </c>
      <c r="K511" s="166">
        <v>28.56</v>
      </c>
      <c r="L511" s="164">
        <v>1</v>
      </c>
      <c r="M511" s="164">
        <v>0</v>
      </c>
    </row>
    <row r="512" spans="1:13" x14ac:dyDescent="0.2">
      <c r="A512" s="164">
        <v>510</v>
      </c>
      <c r="B512" s="165" t="s">
        <v>1230</v>
      </c>
      <c r="C512" s="164">
        <v>16</v>
      </c>
      <c r="D512" s="165" t="s">
        <v>1322</v>
      </c>
      <c r="E512" s="165" t="s">
        <v>811</v>
      </c>
      <c r="F512" s="166">
        <v>78.94</v>
      </c>
      <c r="G512" s="166">
        <v>6.18</v>
      </c>
      <c r="H512" s="166">
        <v>3.15</v>
      </c>
      <c r="I512" s="166">
        <v>32.04</v>
      </c>
      <c r="J512" s="166">
        <v>120.31</v>
      </c>
      <c r="K512" s="166">
        <v>29.23</v>
      </c>
      <c r="L512" s="164">
        <v>1</v>
      </c>
      <c r="M512" s="164">
        <v>0</v>
      </c>
    </row>
    <row r="513" spans="1:13" x14ac:dyDescent="0.2">
      <c r="A513" s="164">
        <v>511</v>
      </c>
      <c r="B513" s="165" t="s">
        <v>1230</v>
      </c>
      <c r="C513" s="164">
        <v>16</v>
      </c>
      <c r="D513" s="165" t="s">
        <v>1323</v>
      </c>
      <c r="E513" s="165" t="s">
        <v>811</v>
      </c>
      <c r="F513" s="166">
        <v>73.52</v>
      </c>
      <c r="G513" s="166">
        <v>5.51</v>
      </c>
      <c r="H513" s="166">
        <v>2.9</v>
      </c>
      <c r="I513" s="166">
        <v>44.22</v>
      </c>
      <c r="J513" s="166">
        <v>126.16</v>
      </c>
      <c r="K513" s="166">
        <v>30.66</v>
      </c>
      <c r="L513" s="164">
        <v>1</v>
      </c>
      <c r="M513" s="164">
        <v>0</v>
      </c>
    </row>
    <row r="514" spans="1:13" x14ac:dyDescent="0.2">
      <c r="A514" s="164">
        <v>512</v>
      </c>
      <c r="B514" s="165" t="s">
        <v>1230</v>
      </c>
      <c r="C514" s="164">
        <v>16</v>
      </c>
      <c r="D514" s="165" t="s">
        <v>1324</v>
      </c>
      <c r="E514" s="165" t="s">
        <v>811</v>
      </c>
      <c r="F514" s="166">
        <v>79.02</v>
      </c>
      <c r="G514" s="166">
        <v>6.18</v>
      </c>
      <c r="H514" s="166">
        <v>3.15</v>
      </c>
      <c r="I514" s="166">
        <v>30.94</v>
      </c>
      <c r="J514" s="166">
        <v>119.29</v>
      </c>
      <c r="K514" s="166">
        <v>28.99</v>
      </c>
      <c r="L514" s="164">
        <v>1</v>
      </c>
      <c r="M514" s="164">
        <v>0</v>
      </c>
    </row>
    <row r="515" spans="1:13" x14ac:dyDescent="0.2">
      <c r="A515" s="164">
        <v>513</v>
      </c>
      <c r="B515" s="165" t="s">
        <v>1230</v>
      </c>
      <c r="C515" s="164">
        <v>16</v>
      </c>
      <c r="D515" s="165" t="s">
        <v>1325</v>
      </c>
      <c r="E515" s="165" t="s">
        <v>811</v>
      </c>
      <c r="F515" s="166">
        <v>73.45</v>
      </c>
      <c r="G515" s="166">
        <v>5.42</v>
      </c>
      <c r="H515" s="166">
        <v>2.9</v>
      </c>
      <c r="I515" s="166">
        <v>44.3</v>
      </c>
      <c r="J515" s="166">
        <v>126.07</v>
      </c>
      <c r="K515" s="166">
        <v>30.63</v>
      </c>
      <c r="L515" s="164">
        <v>1</v>
      </c>
      <c r="M515" s="164">
        <v>0</v>
      </c>
    </row>
    <row r="516" spans="1:13" x14ac:dyDescent="0.2">
      <c r="A516" s="164">
        <v>514</v>
      </c>
      <c r="B516" s="165" t="s">
        <v>1230</v>
      </c>
      <c r="C516" s="164">
        <v>16</v>
      </c>
      <c r="D516" s="165" t="s">
        <v>1326</v>
      </c>
      <c r="E516" s="165" t="s">
        <v>811</v>
      </c>
      <c r="F516" s="166">
        <v>72.040000000000006</v>
      </c>
      <c r="G516" s="166">
        <v>5.56</v>
      </c>
      <c r="H516" s="166">
        <v>3.15</v>
      </c>
      <c r="I516" s="166">
        <v>36.4</v>
      </c>
      <c r="J516" s="166">
        <v>117.15</v>
      </c>
      <c r="K516" s="166">
        <v>28.47</v>
      </c>
      <c r="L516" s="164">
        <v>1</v>
      </c>
      <c r="M516" s="164">
        <v>0</v>
      </c>
    </row>
    <row r="517" spans="1:13" x14ac:dyDescent="0.2">
      <c r="A517" s="164">
        <v>515</v>
      </c>
      <c r="B517" s="165" t="s">
        <v>1230</v>
      </c>
      <c r="C517" s="164">
        <v>17</v>
      </c>
      <c r="D517" s="165" t="s">
        <v>1327</v>
      </c>
      <c r="E517" s="165" t="s">
        <v>811</v>
      </c>
      <c r="F517" s="166">
        <v>72.37</v>
      </c>
      <c r="G517" s="166">
        <v>6.12</v>
      </c>
      <c r="H517" s="166">
        <v>3.15</v>
      </c>
      <c r="I517" s="166">
        <v>35.880000000000003</v>
      </c>
      <c r="J517" s="166">
        <v>117.52</v>
      </c>
      <c r="K517" s="166">
        <v>28.56</v>
      </c>
      <c r="L517" s="164">
        <v>1</v>
      </c>
      <c r="M517" s="164">
        <v>0</v>
      </c>
    </row>
    <row r="518" spans="1:13" x14ac:dyDescent="0.2">
      <c r="A518" s="164">
        <v>516</v>
      </c>
      <c r="B518" s="165" t="s">
        <v>1230</v>
      </c>
      <c r="C518" s="164">
        <v>17</v>
      </c>
      <c r="D518" s="165" t="s">
        <v>1328</v>
      </c>
      <c r="E518" s="165" t="s">
        <v>811</v>
      </c>
      <c r="F518" s="166">
        <v>78.94</v>
      </c>
      <c r="G518" s="166">
        <v>6.18</v>
      </c>
      <c r="H518" s="166">
        <v>3.15</v>
      </c>
      <c r="I518" s="166">
        <v>32.04</v>
      </c>
      <c r="J518" s="166">
        <v>120.31</v>
      </c>
      <c r="K518" s="166">
        <v>29.23</v>
      </c>
      <c r="L518" s="164">
        <v>1</v>
      </c>
      <c r="M518" s="164">
        <v>0</v>
      </c>
    </row>
    <row r="519" spans="1:13" x14ac:dyDescent="0.2">
      <c r="A519" s="164">
        <v>517</v>
      </c>
      <c r="B519" s="165" t="s">
        <v>1230</v>
      </c>
      <c r="C519" s="164">
        <v>17</v>
      </c>
      <c r="D519" s="165" t="s">
        <v>1329</v>
      </c>
      <c r="E519" s="165" t="s">
        <v>811</v>
      </c>
      <c r="F519" s="166">
        <v>73.52</v>
      </c>
      <c r="G519" s="166">
        <v>5.51</v>
      </c>
      <c r="H519" s="166">
        <v>2.9</v>
      </c>
      <c r="I519" s="166">
        <v>44.22</v>
      </c>
      <c r="J519" s="166">
        <v>126.16</v>
      </c>
      <c r="K519" s="166">
        <v>30.66</v>
      </c>
      <c r="L519" s="164">
        <v>1</v>
      </c>
      <c r="M519" s="164">
        <v>0</v>
      </c>
    </row>
    <row r="520" spans="1:13" x14ac:dyDescent="0.2">
      <c r="A520" s="164">
        <v>518</v>
      </c>
      <c r="B520" s="165" t="s">
        <v>1230</v>
      </c>
      <c r="C520" s="164">
        <v>17</v>
      </c>
      <c r="D520" s="165" t="s">
        <v>1330</v>
      </c>
      <c r="E520" s="165" t="s">
        <v>811</v>
      </c>
      <c r="F520" s="166">
        <v>79.02</v>
      </c>
      <c r="G520" s="166">
        <v>6.18</v>
      </c>
      <c r="H520" s="166">
        <v>3.15</v>
      </c>
      <c r="I520" s="166">
        <v>30.94</v>
      </c>
      <c r="J520" s="166">
        <v>119.29</v>
      </c>
      <c r="K520" s="166">
        <v>28.99</v>
      </c>
      <c r="L520" s="164">
        <v>1</v>
      </c>
      <c r="M520" s="164">
        <v>0</v>
      </c>
    </row>
    <row r="521" spans="1:13" x14ac:dyDescent="0.2">
      <c r="A521" s="164">
        <v>519</v>
      </c>
      <c r="B521" s="165" t="s">
        <v>1230</v>
      </c>
      <c r="C521" s="164">
        <v>17</v>
      </c>
      <c r="D521" s="165" t="s">
        <v>1331</v>
      </c>
      <c r="E521" s="165" t="s">
        <v>811</v>
      </c>
      <c r="F521" s="166">
        <v>73.45</v>
      </c>
      <c r="G521" s="166">
        <v>5.42</v>
      </c>
      <c r="H521" s="166">
        <v>2.9</v>
      </c>
      <c r="I521" s="166">
        <v>44.3</v>
      </c>
      <c r="J521" s="166">
        <v>126.07</v>
      </c>
      <c r="K521" s="166">
        <v>30.63</v>
      </c>
      <c r="L521" s="164">
        <v>1</v>
      </c>
      <c r="M521" s="164">
        <v>0</v>
      </c>
    </row>
    <row r="522" spans="1:13" x14ac:dyDescent="0.2">
      <c r="A522" s="164">
        <v>520</v>
      </c>
      <c r="B522" s="165" t="s">
        <v>1230</v>
      </c>
      <c r="C522" s="164">
        <v>17</v>
      </c>
      <c r="D522" s="165" t="s">
        <v>1332</v>
      </c>
      <c r="E522" s="165" t="s">
        <v>811</v>
      </c>
      <c r="F522" s="166">
        <v>72.040000000000006</v>
      </c>
      <c r="G522" s="166">
        <v>5.56</v>
      </c>
      <c r="H522" s="166">
        <v>3.15</v>
      </c>
      <c r="I522" s="166">
        <v>36.4</v>
      </c>
      <c r="J522" s="166">
        <v>117.15</v>
      </c>
      <c r="K522" s="166">
        <v>28.47</v>
      </c>
      <c r="L522" s="164">
        <v>1</v>
      </c>
      <c r="M522" s="164">
        <v>0</v>
      </c>
    </row>
    <row r="523" spans="1:13" x14ac:dyDescent="0.2">
      <c r="A523" s="164">
        <v>521</v>
      </c>
      <c r="B523" s="165" t="s">
        <v>1230</v>
      </c>
      <c r="C523" s="164">
        <v>18</v>
      </c>
      <c r="D523" s="165" t="s">
        <v>1333</v>
      </c>
      <c r="E523" s="165" t="s">
        <v>811</v>
      </c>
      <c r="F523" s="166">
        <v>72.37</v>
      </c>
      <c r="G523" s="166">
        <v>6.12</v>
      </c>
      <c r="H523" s="166">
        <v>3.15</v>
      </c>
      <c r="I523" s="166">
        <v>35.880000000000003</v>
      </c>
      <c r="J523" s="166">
        <v>117.52</v>
      </c>
      <c r="K523" s="166">
        <v>28.56</v>
      </c>
      <c r="L523" s="164">
        <v>1</v>
      </c>
      <c r="M523" s="164">
        <v>0</v>
      </c>
    </row>
    <row r="524" spans="1:13" x14ac:dyDescent="0.2">
      <c r="A524" s="164">
        <v>522</v>
      </c>
      <c r="B524" s="165" t="s">
        <v>1230</v>
      </c>
      <c r="C524" s="164">
        <v>18</v>
      </c>
      <c r="D524" s="165" t="s">
        <v>1334</v>
      </c>
      <c r="E524" s="165" t="s">
        <v>811</v>
      </c>
      <c r="F524" s="166">
        <v>78.94</v>
      </c>
      <c r="G524" s="166">
        <v>6.18</v>
      </c>
      <c r="H524" s="166">
        <v>3.15</v>
      </c>
      <c r="I524" s="166">
        <v>32.04</v>
      </c>
      <c r="J524" s="166">
        <v>120.31</v>
      </c>
      <c r="K524" s="166">
        <v>29.23</v>
      </c>
      <c r="L524" s="164">
        <v>1</v>
      </c>
      <c r="M524" s="164">
        <v>0</v>
      </c>
    </row>
    <row r="525" spans="1:13" x14ac:dyDescent="0.2">
      <c r="A525" s="164">
        <v>523</v>
      </c>
      <c r="B525" s="165" t="s">
        <v>1230</v>
      </c>
      <c r="C525" s="164">
        <v>18</v>
      </c>
      <c r="D525" s="165" t="s">
        <v>1335</v>
      </c>
      <c r="E525" s="165" t="s">
        <v>811</v>
      </c>
      <c r="F525" s="166">
        <v>73.52</v>
      </c>
      <c r="G525" s="166">
        <v>5.51</v>
      </c>
      <c r="H525" s="166">
        <v>2.9</v>
      </c>
      <c r="I525" s="166">
        <v>44.22</v>
      </c>
      <c r="J525" s="166">
        <v>126.16</v>
      </c>
      <c r="K525" s="166">
        <v>30.66</v>
      </c>
      <c r="L525" s="164">
        <v>1</v>
      </c>
      <c r="M525" s="164">
        <v>0</v>
      </c>
    </row>
    <row r="526" spans="1:13" x14ac:dyDescent="0.2">
      <c r="A526" s="164">
        <v>524</v>
      </c>
      <c r="B526" s="165" t="s">
        <v>1230</v>
      </c>
      <c r="C526" s="164">
        <v>18</v>
      </c>
      <c r="D526" s="165" t="s">
        <v>1336</v>
      </c>
      <c r="E526" s="165" t="s">
        <v>811</v>
      </c>
      <c r="F526" s="166">
        <v>79.02</v>
      </c>
      <c r="G526" s="166">
        <v>6.18</v>
      </c>
      <c r="H526" s="166">
        <v>3.15</v>
      </c>
      <c r="I526" s="166">
        <v>30.94</v>
      </c>
      <c r="J526" s="166">
        <v>119.29</v>
      </c>
      <c r="K526" s="166">
        <v>28.99</v>
      </c>
      <c r="L526" s="164">
        <v>1</v>
      </c>
      <c r="M526" s="164">
        <v>0</v>
      </c>
    </row>
    <row r="527" spans="1:13" x14ac:dyDescent="0.2">
      <c r="A527" s="164">
        <v>525</v>
      </c>
      <c r="B527" s="165" t="s">
        <v>1230</v>
      </c>
      <c r="C527" s="164">
        <v>18</v>
      </c>
      <c r="D527" s="165" t="s">
        <v>1337</v>
      </c>
      <c r="E527" s="165" t="s">
        <v>811</v>
      </c>
      <c r="F527" s="166">
        <v>73.45</v>
      </c>
      <c r="G527" s="166">
        <v>5.42</v>
      </c>
      <c r="H527" s="166">
        <v>2.9</v>
      </c>
      <c r="I527" s="166">
        <v>44.3</v>
      </c>
      <c r="J527" s="166">
        <v>126.07</v>
      </c>
      <c r="K527" s="166">
        <v>30.63</v>
      </c>
      <c r="L527" s="164">
        <v>1</v>
      </c>
      <c r="M527" s="164">
        <v>0</v>
      </c>
    </row>
    <row r="528" spans="1:13" x14ac:dyDescent="0.2">
      <c r="A528" s="164">
        <v>526</v>
      </c>
      <c r="B528" s="165" t="s">
        <v>1230</v>
      </c>
      <c r="C528" s="164">
        <v>18</v>
      </c>
      <c r="D528" s="165" t="s">
        <v>1338</v>
      </c>
      <c r="E528" s="165" t="s">
        <v>811</v>
      </c>
      <c r="F528" s="166">
        <v>72.040000000000006</v>
      </c>
      <c r="G528" s="166">
        <v>5.56</v>
      </c>
      <c r="H528" s="166">
        <v>3.15</v>
      </c>
      <c r="I528" s="166">
        <v>36.4</v>
      </c>
      <c r="J528" s="166">
        <v>117.15</v>
      </c>
      <c r="K528" s="166">
        <v>28.47</v>
      </c>
      <c r="L528" s="164">
        <v>1</v>
      </c>
      <c r="M528" s="164">
        <v>0</v>
      </c>
    </row>
    <row r="529" spans="1:13" x14ac:dyDescent="0.2">
      <c r="A529" s="164">
        <v>527</v>
      </c>
      <c r="B529" s="165" t="s">
        <v>1230</v>
      </c>
      <c r="C529" s="164">
        <v>19</v>
      </c>
      <c r="D529" s="165" t="s">
        <v>1339</v>
      </c>
      <c r="E529" s="165" t="s">
        <v>811</v>
      </c>
      <c r="F529" s="166">
        <v>72.37</v>
      </c>
      <c r="G529" s="166">
        <v>6.12</v>
      </c>
      <c r="H529" s="166">
        <v>3.15</v>
      </c>
      <c r="I529" s="166">
        <v>35.880000000000003</v>
      </c>
      <c r="J529" s="166">
        <v>117.52</v>
      </c>
      <c r="K529" s="166">
        <v>28.56</v>
      </c>
      <c r="L529" s="164">
        <v>1</v>
      </c>
      <c r="M529" s="164">
        <v>0</v>
      </c>
    </row>
    <row r="530" spans="1:13" x14ac:dyDescent="0.2">
      <c r="A530" s="164">
        <v>528</v>
      </c>
      <c r="B530" s="165" t="s">
        <v>1230</v>
      </c>
      <c r="C530" s="164">
        <v>19</v>
      </c>
      <c r="D530" s="165" t="s">
        <v>1340</v>
      </c>
      <c r="E530" s="165" t="s">
        <v>811</v>
      </c>
      <c r="F530" s="166">
        <v>78.94</v>
      </c>
      <c r="G530" s="166">
        <v>6.18</v>
      </c>
      <c r="H530" s="166">
        <v>3.15</v>
      </c>
      <c r="I530" s="166">
        <v>32.04</v>
      </c>
      <c r="J530" s="166">
        <v>120.31</v>
      </c>
      <c r="K530" s="166">
        <v>29.23</v>
      </c>
      <c r="L530" s="164">
        <v>1</v>
      </c>
      <c r="M530" s="164">
        <v>0</v>
      </c>
    </row>
    <row r="531" spans="1:13" x14ac:dyDescent="0.2">
      <c r="A531" s="164">
        <v>529</v>
      </c>
      <c r="B531" s="165" t="s">
        <v>1230</v>
      </c>
      <c r="C531" s="164">
        <v>19</v>
      </c>
      <c r="D531" s="165" t="s">
        <v>1341</v>
      </c>
      <c r="E531" s="165" t="s">
        <v>811</v>
      </c>
      <c r="F531" s="166">
        <v>73.52</v>
      </c>
      <c r="G531" s="166">
        <v>5.51</v>
      </c>
      <c r="H531" s="166">
        <v>2.9</v>
      </c>
      <c r="I531" s="166">
        <v>44.22</v>
      </c>
      <c r="J531" s="166">
        <v>126.16</v>
      </c>
      <c r="K531" s="166">
        <v>30.66</v>
      </c>
      <c r="L531" s="164">
        <v>1</v>
      </c>
      <c r="M531" s="164">
        <v>0</v>
      </c>
    </row>
    <row r="532" spans="1:13" x14ac:dyDescent="0.2">
      <c r="A532" s="164">
        <v>530</v>
      </c>
      <c r="B532" s="165" t="s">
        <v>1230</v>
      </c>
      <c r="C532" s="164">
        <v>19</v>
      </c>
      <c r="D532" s="165" t="s">
        <v>1342</v>
      </c>
      <c r="E532" s="165" t="s">
        <v>811</v>
      </c>
      <c r="F532" s="166">
        <v>79.02</v>
      </c>
      <c r="G532" s="166">
        <v>6.18</v>
      </c>
      <c r="H532" s="166">
        <v>3.15</v>
      </c>
      <c r="I532" s="166">
        <v>30.94</v>
      </c>
      <c r="J532" s="166">
        <v>119.29</v>
      </c>
      <c r="K532" s="166">
        <v>28.99</v>
      </c>
      <c r="L532" s="164">
        <v>1</v>
      </c>
      <c r="M532" s="164">
        <v>0</v>
      </c>
    </row>
    <row r="533" spans="1:13" x14ac:dyDescent="0.2">
      <c r="A533" s="164">
        <v>531</v>
      </c>
      <c r="B533" s="165" t="s">
        <v>1230</v>
      </c>
      <c r="C533" s="164">
        <v>19</v>
      </c>
      <c r="D533" s="165" t="s">
        <v>1343</v>
      </c>
      <c r="E533" s="165" t="s">
        <v>811</v>
      </c>
      <c r="F533" s="166">
        <v>73.45</v>
      </c>
      <c r="G533" s="166">
        <v>5.42</v>
      </c>
      <c r="H533" s="166">
        <v>2.9</v>
      </c>
      <c r="I533" s="166">
        <v>44.3</v>
      </c>
      <c r="J533" s="166">
        <v>126.07</v>
      </c>
      <c r="K533" s="166">
        <v>30.63</v>
      </c>
      <c r="L533" s="164">
        <v>1</v>
      </c>
      <c r="M533" s="164">
        <v>0</v>
      </c>
    </row>
    <row r="534" spans="1:13" x14ac:dyDescent="0.2">
      <c r="A534" s="164">
        <v>532</v>
      </c>
      <c r="B534" s="165" t="s">
        <v>1230</v>
      </c>
      <c r="C534" s="164">
        <v>19</v>
      </c>
      <c r="D534" s="165" t="s">
        <v>1344</v>
      </c>
      <c r="E534" s="165" t="s">
        <v>811</v>
      </c>
      <c r="F534" s="166">
        <v>72.040000000000006</v>
      </c>
      <c r="G534" s="166">
        <v>5.56</v>
      </c>
      <c r="H534" s="166">
        <v>3.15</v>
      </c>
      <c r="I534" s="166">
        <v>36.4</v>
      </c>
      <c r="J534" s="166">
        <v>117.15</v>
      </c>
      <c r="K534" s="166">
        <v>28.47</v>
      </c>
      <c r="L534" s="164">
        <v>1</v>
      </c>
      <c r="M534" s="164">
        <v>0</v>
      </c>
    </row>
    <row r="535" spans="1:13" x14ac:dyDescent="0.2">
      <c r="A535" s="164">
        <v>533</v>
      </c>
      <c r="B535" s="165" t="s">
        <v>1230</v>
      </c>
      <c r="C535" s="164">
        <v>1</v>
      </c>
      <c r="D535" s="165" t="s">
        <v>1345</v>
      </c>
      <c r="E535" s="165" t="s">
        <v>811</v>
      </c>
      <c r="F535" s="166">
        <v>72.239999999999995</v>
      </c>
      <c r="G535" s="166">
        <v>6.03</v>
      </c>
      <c r="H535" s="166">
        <v>3.16</v>
      </c>
      <c r="I535" s="166">
        <v>35.9</v>
      </c>
      <c r="J535" s="166">
        <v>117.34</v>
      </c>
      <c r="K535" s="166">
        <v>28.51</v>
      </c>
      <c r="L535" s="164">
        <v>1</v>
      </c>
      <c r="M535" s="164">
        <v>0</v>
      </c>
    </row>
    <row r="536" spans="1:13" x14ac:dyDescent="0.2">
      <c r="A536" s="164">
        <v>534</v>
      </c>
      <c r="B536" s="165" t="s">
        <v>1230</v>
      </c>
      <c r="C536" s="164">
        <v>1</v>
      </c>
      <c r="D536" s="165" t="s">
        <v>1346</v>
      </c>
      <c r="E536" s="165" t="s">
        <v>811</v>
      </c>
      <c r="F536" s="166">
        <v>73.42</v>
      </c>
      <c r="G536" s="166">
        <v>5.46</v>
      </c>
      <c r="H536" s="166">
        <v>2.94</v>
      </c>
      <c r="I536" s="166">
        <v>44.62</v>
      </c>
      <c r="J536" s="166">
        <v>126.44</v>
      </c>
      <c r="K536" s="166">
        <v>30.72</v>
      </c>
      <c r="L536" s="164">
        <v>1</v>
      </c>
      <c r="M536" s="164">
        <v>0</v>
      </c>
    </row>
    <row r="537" spans="1:13" x14ac:dyDescent="0.2">
      <c r="A537" s="164">
        <v>535</v>
      </c>
      <c r="B537" s="165" t="s">
        <v>1230</v>
      </c>
      <c r="C537" s="164">
        <v>1</v>
      </c>
      <c r="D537" s="165" t="s">
        <v>1347</v>
      </c>
      <c r="E537" s="165" t="s">
        <v>811</v>
      </c>
      <c r="F537" s="166">
        <v>78.69</v>
      </c>
      <c r="G537" s="166">
        <v>6.26</v>
      </c>
      <c r="H537" s="166">
        <v>3.15</v>
      </c>
      <c r="I537" s="166">
        <v>29.61</v>
      </c>
      <c r="J537" s="166">
        <v>117.71</v>
      </c>
      <c r="K537" s="166">
        <v>28.6</v>
      </c>
      <c r="L537" s="164">
        <v>1</v>
      </c>
      <c r="M537" s="164">
        <v>0</v>
      </c>
    </row>
    <row r="538" spans="1:13" x14ac:dyDescent="0.2">
      <c r="A538" s="164">
        <v>536</v>
      </c>
      <c r="B538" s="165" t="s">
        <v>1230</v>
      </c>
      <c r="C538" s="164">
        <v>1</v>
      </c>
      <c r="D538" s="165" t="s">
        <v>1348</v>
      </c>
      <c r="E538" s="165" t="s">
        <v>811</v>
      </c>
      <c r="F538" s="166">
        <v>73.47</v>
      </c>
      <c r="G538" s="166">
        <v>5.65</v>
      </c>
      <c r="H538" s="166">
        <v>2.94</v>
      </c>
      <c r="I538" s="166">
        <v>44.37</v>
      </c>
      <c r="J538" s="166">
        <v>126.44</v>
      </c>
      <c r="K538" s="166">
        <v>30.72</v>
      </c>
      <c r="L538" s="164">
        <v>1</v>
      </c>
      <c r="M538" s="164">
        <v>0</v>
      </c>
    </row>
    <row r="539" spans="1:13" x14ac:dyDescent="0.2">
      <c r="A539" s="164">
        <v>537</v>
      </c>
      <c r="B539" s="165" t="s">
        <v>1230</v>
      </c>
      <c r="C539" s="164">
        <v>1</v>
      </c>
      <c r="D539" s="165" t="s">
        <v>1349</v>
      </c>
      <c r="E539" s="165" t="s">
        <v>811</v>
      </c>
      <c r="F539" s="166">
        <v>78.63</v>
      </c>
      <c r="G539" s="166">
        <v>6.25</v>
      </c>
      <c r="H539" s="166">
        <v>3.15</v>
      </c>
      <c r="I539" s="166">
        <v>29.76</v>
      </c>
      <c r="J539" s="166">
        <v>117.8</v>
      </c>
      <c r="K539" s="166">
        <v>28.63</v>
      </c>
      <c r="L539" s="164">
        <v>1</v>
      </c>
      <c r="M539" s="164">
        <v>0</v>
      </c>
    </row>
    <row r="540" spans="1:13" x14ac:dyDescent="0.2">
      <c r="A540" s="164">
        <v>538</v>
      </c>
      <c r="B540" s="165" t="s">
        <v>1230</v>
      </c>
      <c r="C540" s="164">
        <v>1</v>
      </c>
      <c r="D540" s="165" t="s">
        <v>1350</v>
      </c>
      <c r="E540" s="165" t="s">
        <v>811</v>
      </c>
      <c r="F540" s="166">
        <v>71.53</v>
      </c>
      <c r="G540" s="166">
        <v>6.49</v>
      </c>
      <c r="H540" s="166">
        <v>3.14</v>
      </c>
      <c r="I540" s="166">
        <v>35.99</v>
      </c>
      <c r="J540" s="166">
        <v>117.15</v>
      </c>
      <c r="K540" s="166">
        <v>28.47</v>
      </c>
      <c r="L540" s="164">
        <v>1</v>
      </c>
      <c r="M540" s="164">
        <v>0</v>
      </c>
    </row>
    <row r="541" spans="1:13" x14ac:dyDescent="0.2">
      <c r="A541" s="164">
        <v>539</v>
      </c>
      <c r="B541" s="165" t="s">
        <v>1230</v>
      </c>
      <c r="C541" s="164">
        <v>2</v>
      </c>
      <c r="D541" s="165" t="s">
        <v>1351</v>
      </c>
      <c r="E541" s="165" t="s">
        <v>811</v>
      </c>
      <c r="F541" s="166">
        <v>72.239999999999995</v>
      </c>
      <c r="G541" s="166">
        <v>6.03</v>
      </c>
      <c r="H541" s="166">
        <v>3.16</v>
      </c>
      <c r="I541" s="166">
        <v>35.9</v>
      </c>
      <c r="J541" s="166">
        <v>117.34</v>
      </c>
      <c r="K541" s="166">
        <v>28.51</v>
      </c>
      <c r="L541" s="164">
        <v>1</v>
      </c>
      <c r="M541" s="164">
        <v>0</v>
      </c>
    </row>
    <row r="542" spans="1:13" x14ac:dyDescent="0.2">
      <c r="A542" s="164">
        <v>540</v>
      </c>
      <c r="B542" s="165" t="s">
        <v>1230</v>
      </c>
      <c r="C542" s="164">
        <v>2</v>
      </c>
      <c r="D542" s="165" t="s">
        <v>1352</v>
      </c>
      <c r="E542" s="165" t="s">
        <v>811</v>
      </c>
      <c r="F542" s="166">
        <v>73.42</v>
      </c>
      <c r="G542" s="166">
        <v>5.46</v>
      </c>
      <c r="H542" s="166">
        <v>2.94</v>
      </c>
      <c r="I542" s="166">
        <v>44.62</v>
      </c>
      <c r="J542" s="166">
        <v>126.44</v>
      </c>
      <c r="K542" s="166">
        <v>30.72</v>
      </c>
      <c r="L542" s="164">
        <v>1</v>
      </c>
      <c r="M542" s="164">
        <v>0</v>
      </c>
    </row>
    <row r="543" spans="1:13" x14ac:dyDescent="0.2">
      <c r="A543" s="164">
        <v>541</v>
      </c>
      <c r="B543" s="165" t="s">
        <v>1230</v>
      </c>
      <c r="C543" s="164">
        <v>2</v>
      </c>
      <c r="D543" s="165" t="s">
        <v>1353</v>
      </c>
      <c r="E543" s="165" t="s">
        <v>811</v>
      </c>
      <c r="F543" s="166">
        <v>78.69</v>
      </c>
      <c r="G543" s="166">
        <v>6.26</v>
      </c>
      <c r="H543" s="166">
        <v>3.15</v>
      </c>
      <c r="I543" s="166">
        <v>29.61</v>
      </c>
      <c r="J543" s="166">
        <v>117.71</v>
      </c>
      <c r="K543" s="166">
        <v>28.6</v>
      </c>
      <c r="L543" s="164">
        <v>1</v>
      </c>
      <c r="M543" s="164">
        <v>0</v>
      </c>
    </row>
    <row r="544" spans="1:13" x14ac:dyDescent="0.2">
      <c r="A544" s="164">
        <v>542</v>
      </c>
      <c r="B544" s="165" t="s">
        <v>1230</v>
      </c>
      <c r="C544" s="164">
        <v>2</v>
      </c>
      <c r="D544" s="165" t="s">
        <v>1354</v>
      </c>
      <c r="E544" s="165" t="s">
        <v>811</v>
      </c>
      <c r="F544" s="166">
        <v>73.47</v>
      </c>
      <c r="G544" s="166">
        <v>5.65</v>
      </c>
      <c r="H544" s="166">
        <v>2.94</v>
      </c>
      <c r="I544" s="166">
        <v>44.37</v>
      </c>
      <c r="J544" s="166">
        <v>126.44</v>
      </c>
      <c r="K544" s="166">
        <v>30.72</v>
      </c>
      <c r="L544" s="164">
        <v>1</v>
      </c>
      <c r="M544" s="164">
        <v>0</v>
      </c>
    </row>
    <row r="545" spans="1:13" x14ac:dyDescent="0.2">
      <c r="A545" s="164">
        <v>543</v>
      </c>
      <c r="B545" s="165" t="s">
        <v>1230</v>
      </c>
      <c r="C545" s="164">
        <v>2</v>
      </c>
      <c r="D545" s="165" t="s">
        <v>1355</v>
      </c>
      <c r="E545" s="165" t="s">
        <v>811</v>
      </c>
      <c r="F545" s="166">
        <v>78.63</v>
      </c>
      <c r="G545" s="166">
        <v>6.25</v>
      </c>
      <c r="H545" s="166">
        <v>3.15</v>
      </c>
      <c r="I545" s="166">
        <v>29.76</v>
      </c>
      <c r="J545" s="166">
        <v>117.8</v>
      </c>
      <c r="K545" s="166">
        <v>28.63</v>
      </c>
      <c r="L545" s="164">
        <v>1</v>
      </c>
      <c r="M545" s="164">
        <v>0</v>
      </c>
    </row>
    <row r="546" spans="1:13" x14ac:dyDescent="0.2">
      <c r="A546" s="164">
        <v>544</v>
      </c>
      <c r="B546" s="165" t="s">
        <v>1230</v>
      </c>
      <c r="C546" s="164">
        <v>2</v>
      </c>
      <c r="D546" s="165" t="s">
        <v>1356</v>
      </c>
      <c r="E546" s="165" t="s">
        <v>811</v>
      </c>
      <c r="F546" s="166">
        <v>71.53</v>
      </c>
      <c r="G546" s="166">
        <v>6.49</v>
      </c>
      <c r="H546" s="166">
        <v>3.14</v>
      </c>
      <c r="I546" s="166">
        <v>35.99</v>
      </c>
      <c r="J546" s="166">
        <v>117.15</v>
      </c>
      <c r="K546" s="166">
        <v>28.47</v>
      </c>
      <c r="L546" s="164">
        <v>1</v>
      </c>
      <c r="M546" s="164">
        <v>0</v>
      </c>
    </row>
    <row r="547" spans="1:13" x14ac:dyDescent="0.2">
      <c r="A547" s="164">
        <v>545</v>
      </c>
      <c r="B547" s="165" t="s">
        <v>1230</v>
      </c>
      <c r="C547" s="164">
        <v>3</v>
      </c>
      <c r="D547" s="165" t="s">
        <v>1357</v>
      </c>
      <c r="E547" s="165" t="s">
        <v>811</v>
      </c>
      <c r="F547" s="166">
        <v>72.239999999999995</v>
      </c>
      <c r="G547" s="166">
        <v>6.03</v>
      </c>
      <c r="H547" s="166">
        <v>3.16</v>
      </c>
      <c r="I547" s="166">
        <v>35.9</v>
      </c>
      <c r="J547" s="166">
        <v>117.34</v>
      </c>
      <c r="K547" s="166">
        <v>28.51</v>
      </c>
      <c r="L547" s="164">
        <v>1</v>
      </c>
      <c r="M547" s="164">
        <v>0</v>
      </c>
    </row>
    <row r="548" spans="1:13" x14ac:dyDescent="0.2">
      <c r="A548" s="164">
        <v>546</v>
      </c>
      <c r="B548" s="165" t="s">
        <v>1230</v>
      </c>
      <c r="C548" s="164">
        <v>3</v>
      </c>
      <c r="D548" s="165" t="s">
        <v>1358</v>
      </c>
      <c r="E548" s="165" t="s">
        <v>811</v>
      </c>
      <c r="F548" s="166">
        <v>73.42</v>
      </c>
      <c r="G548" s="166">
        <v>5.46</v>
      </c>
      <c r="H548" s="166">
        <v>2.94</v>
      </c>
      <c r="I548" s="166">
        <v>44.62</v>
      </c>
      <c r="J548" s="166">
        <v>126.44</v>
      </c>
      <c r="K548" s="166">
        <v>30.72</v>
      </c>
      <c r="L548" s="164">
        <v>1</v>
      </c>
      <c r="M548" s="164">
        <v>0</v>
      </c>
    </row>
    <row r="549" spans="1:13" x14ac:dyDescent="0.2">
      <c r="A549" s="164">
        <v>547</v>
      </c>
      <c r="B549" s="165" t="s">
        <v>1230</v>
      </c>
      <c r="C549" s="164">
        <v>3</v>
      </c>
      <c r="D549" s="165" t="s">
        <v>1359</v>
      </c>
      <c r="E549" s="165" t="s">
        <v>811</v>
      </c>
      <c r="F549" s="166">
        <v>78.69</v>
      </c>
      <c r="G549" s="166">
        <v>6.26</v>
      </c>
      <c r="H549" s="166">
        <v>3.15</v>
      </c>
      <c r="I549" s="166">
        <v>29.61</v>
      </c>
      <c r="J549" s="166">
        <v>117.71</v>
      </c>
      <c r="K549" s="166">
        <v>28.6</v>
      </c>
      <c r="L549" s="164">
        <v>1</v>
      </c>
      <c r="M549" s="164">
        <v>0</v>
      </c>
    </row>
    <row r="550" spans="1:13" x14ac:dyDescent="0.2">
      <c r="A550" s="164">
        <v>548</v>
      </c>
      <c r="B550" s="165" t="s">
        <v>1230</v>
      </c>
      <c r="C550" s="164">
        <v>3</v>
      </c>
      <c r="D550" s="165" t="s">
        <v>1360</v>
      </c>
      <c r="E550" s="165" t="s">
        <v>811</v>
      </c>
      <c r="F550" s="166">
        <v>73.47</v>
      </c>
      <c r="G550" s="166">
        <v>5.65</v>
      </c>
      <c r="H550" s="166">
        <v>2.94</v>
      </c>
      <c r="I550" s="166">
        <v>44.37</v>
      </c>
      <c r="J550" s="166">
        <v>126.44</v>
      </c>
      <c r="K550" s="166">
        <v>30.72</v>
      </c>
      <c r="L550" s="164">
        <v>1</v>
      </c>
      <c r="M550" s="164">
        <v>0</v>
      </c>
    </row>
    <row r="551" spans="1:13" x14ac:dyDescent="0.2">
      <c r="A551" s="164">
        <v>549</v>
      </c>
      <c r="B551" s="165" t="s">
        <v>1230</v>
      </c>
      <c r="C551" s="164">
        <v>3</v>
      </c>
      <c r="D551" s="165" t="s">
        <v>1361</v>
      </c>
      <c r="E551" s="165" t="s">
        <v>811</v>
      </c>
      <c r="F551" s="166">
        <v>78.63</v>
      </c>
      <c r="G551" s="166">
        <v>6.25</v>
      </c>
      <c r="H551" s="166">
        <v>3.15</v>
      </c>
      <c r="I551" s="166">
        <v>29.76</v>
      </c>
      <c r="J551" s="166">
        <v>117.8</v>
      </c>
      <c r="K551" s="166">
        <v>28.63</v>
      </c>
      <c r="L551" s="164">
        <v>1</v>
      </c>
      <c r="M551" s="164">
        <v>0</v>
      </c>
    </row>
    <row r="552" spans="1:13" x14ac:dyDescent="0.2">
      <c r="A552" s="164">
        <v>550</v>
      </c>
      <c r="B552" s="165" t="s">
        <v>1230</v>
      </c>
      <c r="C552" s="164">
        <v>3</v>
      </c>
      <c r="D552" s="165" t="s">
        <v>1362</v>
      </c>
      <c r="E552" s="165" t="s">
        <v>811</v>
      </c>
      <c r="F552" s="166">
        <v>71.53</v>
      </c>
      <c r="G552" s="166">
        <v>6.49</v>
      </c>
      <c r="H552" s="166">
        <v>3.14</v>
      </c>
      <c r="I552" s="166">
        <v>35.99</v>
      </c>
      <c r="J552" s="166">
        <v>117.15</v>
      </c>
      <c r="K552" s="166">
        <v>28.47</v>
      </c>
      <c r="L552" s="164">
        <v>1</v>
      </c>
      <c r="M552" s="164">
        <v>0</v>
      </c>
    </row>
    <row r="553" spans="1:13" x14ac:dyDescent="0.2">
      <c r="A553" s="164">
        <v>551</v>
      </c>
      <c r="B553" s="165" t="s">
        <v>1230</v>
      </c>
      <c r="C553" s="164">
        <v>4</v>
      </c>
      <c r="D553" s="165" t="s">
        <v>1363</v>
      </c>
      <c r="E553" s="165" t="s">
        <v>811</v>
      </c>
      <c r="F553" s="166">
        <v>72.239999999999995</v>
      </c>
      <c r="G553" s="166">
        <v>6.03</v>
      </c>
      <c r="H553" s="166">
        <v>3.16</v>
      </c>
      <c r="I553" s="166">
        <v>35.9</v>
      </c>
      <c r="J553" s="166">
        <v>117.34</v>
      </c>
      <c r="K553" s="166">
        <v>28.51</v>
      </c>
      <c r="L553" s="164">
        <v>1</v>
      </c>
      <c r="M553" s="164">
        <v>0</v>
      </c>
    </row>
    <row r="554" spans="1:13" x14ac:dyDescent="0.2">
      <c r="A554" s="164">
        <v>552</v>
      </c>
      <c r="B554" s="165" t="s">
        <v>1230</v>
      </c>
      <c r="C554" s="164">
        <v>4</v>
      </c>
      <c r="D554" s="165" t="s">
        <v>1364</v>
      </c>
      <c r="E554" s="165" t="s">
        <v>811</v>
      </c>
      <c r="F554" s="166">
        <v>73.42</v>
      </c>
      <c r="G554" s="166">
        <v>5.46</v>
      </c>
      <c r="H554" s="166">
        <v>2.94</v>
      </c>
      <c r="I554" s="166">
        <v>44.62</v>
      </c>
      <c r="J554" s="166">
        <v>126.44</v>
      </c>
      <c r="K554" s="166">
        <v>30.72</v>
      </c>
      <c r="L554" s="164">
        <v>1</v>
      </c>
      <c r="M554" s="164">
        <v>0</v>
      </c>
    </row>
    <row r="555" spans="1:13" x14ac:dyDescent="0.2">
      <c r="A555" s="164">
        <v>553</v>
      </c>
      <c r="B555" s="165" t="s">
        <v>1230</v>
      </c>
      <c r="C555" s="164">
        <v>4</v>
      </c>
      <c r="D555" s="165" t="s">
        <v>1365</v>
      </c>
      <c r="E555" s="165" t="s">
        <v>811</v>
      </c>
      <c r="F555" s="166">
        <v>78.69</v>
      </c>
      <c r="G555" s="166">
        <v>6.26</v>
      </c>
      <c r="H555" s="166">
        <v>3.15</v>
      </c>
      <c r="I555" s="166">
        <v>29.61</v>
      </c>
      <c r="J555" s="166">
        <v>117.71</v>
      </c>
      <c r="K555" s="166">
        <v>28.6</v>
      </c>
      <c r="L555" s="164">
        <v>1</v>
      </c>
      <c r="M555" s="164">
        <v>0</v>
      </c>
    </row>
    <row r="556" spans="1:13" x14ac:dyDescent="0.2">
      <c r="A556" s="164">
        <v>554</v>
      </c>
      <c r="B556" s="165" t="s">
        <v>1230</v>
      </c>
      <c r="C556" s="164">
        <v>4</v>
      </c>
      <c r="D556" s="165" t="s">
        <v>1366</v>
      </c>
      <c r="E556" s="165" t="s">
        <v>811</v>
      </c>
      <c r="F556" s="166">
        <v>73.47</v>
      </c>
      <c r="G556" s="166">
        <v>5.65</v>
      </c>
      <c r="H556" s="166">
        <v>2.94</v>
      </c>
      <c r="I556" s="166">
        <v>44.37</v>
      </c>
      <c r="J556" s="166">
        <v>126.44</v>
      </c>
      <c r="K556" s="166">
        <v>30.72</v>
      </c>
      <c r="L556" s="164">
        <v>1</v>
      </c>
      <c r="M556" s="164">
        <v>0</v>
      </c>
    </row>
    <row r="557" spans="1:13" x14ac:dyDescent="0.2">
      <c r="A557" s="164">
        <v>555</v>
      </c>
      <c r="B557" s="165" t="s">
        <v>1230</v>
      </c>
      <c r="C557" s="164">
        <v>4</v>
      </c>
      <c r="D557" s="165" t="s">
        <v>1367</v>
      </c>
      <c r="E557" s="165" t="s">
        <v>811</v>
      </c>
      <c r="F557" s="166">
        <v>78.63</v>
      </c>
      <c r="G557" s="166">
        <v>6.25</v>
      </c>
      <c r="H557" s="166">
        <v>3.15</v>
      </c>
      <c r="I557" s="166">
        <v>29.76</v>
      </c>
      <c r="J557" s="166">
        <v>117.8</v>
      </c>
      <c r="K557" s="166">
        <v>28.63</v>
      </c>
      <c r="L557" s="164">
        <v>1</v>
      </c>
      <c r="M557" s="164">
        <v>0</v>
      </c>
    </row>
    <row r="558" spans="1:13" x14ac:dyDescent="0.2">
      <c r="A558" s="164">
        <v>556</v>
      </c>
      <c r="B558" s="165" t="s">
        <v>1230</v>
      </c>
      <c r="C558" s="164">
        <v>4</v>
      </c>
      <c r="D558" s="165" t="s">
        <v>1368</v>
      </c>
      <c r="E558" s="165" t="s">
        <v>811</v>
      </c>
      <c r="F558" s="166">
        <v>71.53</v>
      </c>
      <c r="G558" s="166">
        <v>6.49</v>
      </c>
      <c r="H558" s="166">
        <v>3.14</v>
      </c>
      <c r="I558" s="166">
        <v>35.99</v>
      </c>
      <c r="J558" s="166">
        <v>117.15</v>
      </c>
      <c r="K558" s="166">
        <v>28.47</v>
      </c>
      <c r="L558" s="164">
        <v>1</v>
      </c>
      <c r="M558" s="164">
        <v>0</v>
      </c>
    </row>
    <row r="559" spans="1:13" x14ac:dyDescent="0.2">
      <c r="A559" s="164">
        <v>557</v>
      </c>
      <c r="B559" s="165" t="s">
        <v>1230</v>
      </c>
      <c r="C559" s="164">
        <v>5</v>
      </c>
      <c r="D559" s="165" t="s">
        <v>1369</v>
      </c>
      <c r="E559" s="165" t="s">
        <v>811</v>
      </c>
      <c r="F559" s="166">
        <v>72.239999999999995</v>
      </c>
      <c r="G559" s="166">
        <v>6.03</v>
      </c>
      <c r="H559" s="166">
        <v>3.16</v>
      </c>
      <c r="I559" s="166">
        <v>35.9</v>
      </c>
      <c r="J559" s="166">
        <v>117.34</v>
      </c>
      <c r="K559" s="166">
        <v>28.51</v>
      </c>
      <c r="L559" s="164">
        <v>1</v>
      </c>
      <c r="M559" s="164">
        <v>0</v>
      </c>
    </row>
    <row r="560" spans="1:13" x14ac:dyDescent="0.2">
      <c r="A560" s="164">
        <v>558</v>
      </c>
      <c r="B560" s="165" t="s">
        <v>1230</v>
      </c>
      <c r="C560" s="164">
        <v>5</v>
      </c>
      <c r="D560" s="165" t="s">
        <v>1370</v>
      </c>
      <c r="E560" s="165" t="s">
        <v>811</v>
      </c>
      <c r="F560" s="166">
        <v>73.42</v>
      </c>
      <c r="G560" s="166">
        <v>5.46</v>
      </c>
      <c r="H560" s="166">
        <v>2.94</v>
      </c>
      <c r="I560" s="166">
        <v>44.62</v>
      </c>
      <c r="J560" s="166">
        <v>126.44</v>
      </c>
      <c r="K560" s="166">
        <v>30.72</v>
      </c>
      <c r="L560" s="164">
        <v>1</v>
      </c>
      <c r="M560" s="164">
        <v>0</v>
      </c>
    </row>
    <row r="561" spans="1:13" x14ac:dyDescent="0.2">
      <c r="A561" s="164">
        <v>559</v>
      </c>
      <c r="B561" s="165" t="s">
        <v>1230</v>
      </c>
      <c r="C561" s="164">
        <v>5</v>
      </c>
      <c r="D561" s="165" t="s">
        <v>1371</v>
      </c>
      <c r="E561" s="165" t="s">
        <v>811</v>
      </c>
      <c r="F561" s="166">
        <v>78.69</v>
      </c>
      <c r="G561" s="166">
        <v>6.26</v>
      </c>
      <c r="H561" s="166">
        <v>3.15</v>
      </c>
      <c r="I561" s="166">
        <v>29.61</v>
      </c>
      <c r="J561" s="166">
        <v>117.71</v>
      </c>
      <c r="K561" s="166">
        <v>28.6</v>
      </c>
      <c r="L561" s="164">
        <v>1</v>
      </c>
      <c r="M561" s="164">
        <v>0</v>
      </c>
    </row>
    <row r="562" spans="1:13" x14ac:dyDescent="0.2">
      <c r="A562" s="164">
        <v>560</v>
      </c>
      <c r="B562" s="165" t="s">
        <v>1230</v>
      </c>
      <c r="C562" s="164">
        <v>5</v>
      </c>
      <c r="D562" s="165" t="s">
        <v>1372</v>
      </c>
      <c r="E562" s="165" t="s">
        <v>811</v>
      </c>
      <c r="F562" s="166">
        <v>73.47</v>
      </c>
      <c r="G562" s="166">
        <v>5.65</v>
      </c>
      <c r="H562" s="166">
        <v>2.94</v>
      </c>
      <c r="I562" s="166">
        <v>44.37</v>
      </c>
      <c r="J562" s="166">
        <v>126.44</v>
      </c>
      <c r="K562" s="166">
        <v>30.72</v>
      </c>
      <c r="L562" s="164">
        <v>1</v>
      </c>
      <c r="M562" s="164">
        <v>0</v>
      </c>
    </row>
    <row r="563" spans="1:13" x14ac:dyDescent="0.2">
      <c r="A563" s="164">
        <v>561</v>
      </c>
      <c r="B563" s="165" t="s">
        <v>1230</v>
      </c>
      <c r="C563" s="164">
        <v>5</v>
      </c>
      <c r="D563" s="165" t="s">
        <v>1373</v>
      </c>
      <c r="E563" s="165" t="s">
        <v>811</v>
      </c>
      <c r="F563" s="166">
        <v>78.63</v>
      </c>
      <c r="G563" s="166">
        <v>6.25</v>
      </c>
      <c r="H563" s="166">
        <v>3.15</v>
      </c>
      <c r="I563" s="166">
        <v>29.76</v>
      </c>
      <c r="J563" s="166">
        <v>117.8</v>
      </c>
      <c r="K563" s="166">
        <v>28.63</v>
      </c>
      <c r="L563" s="164">
        <v>1</v>
      </c>
      <c r="M563" s="164">
        <v>0</v>
      </c>
    </row>
    <row r="564" spans="1:13" x14ac:dyDescent="0.2">
      <c r="A564" s="164">
        <v>562</v>
      </c>
      <c r="B564" s="165" t="s">
        <v>1230</v>
      </c>
      <c r="C564" s="164">
        <v>5</v>
      </c>
      <c r="D564" s="165" t="s">
        <v>1374</v>
      </c>
      <c r="E564" s="165" t="s">
        <v>811</v>
      </c>
      <c r="F564" s="166">
        <v>71.53</v>
      </c>
      <c r="G564" s="166">
        <v>6.49</v>
      </c>
      <c r="H564" s="166">
        <v>3.14</v>
      </c>
      <c r="I564" s="166">
        <v>35.99</v>
      </c>
      <c r="J564" s="166">
        <v>117.15</v>
      </c>
      <c r="K564" s="166">
        <v>28.47</v>
      </c>
      <c r="L564" s="164">
        <v>1</v>
      </c>
      <c r="M564" s="164">
        <v>0</v>
      </c>
    </row>
    <row r="565" spans="1:13" x14ac:dyDescent="0.2">
      <c r="A565" s="164">
        <v>563</v>
      </c>
      <c r="B565" s="165" t="s">
        <v>1230</v>
      </c>
      <c r="C565" s="164">
        <v>6</v>
      </c>
      <c r="D565" s="165" t="s">
        <v>1375</v>
      </c>
      <c r="E565" s="165" t="s">
        <v>811</v>
      </c>
      <c r="F565" s="166">
        <v>72.239999999999995</v>
      </c>
      <c r="G565" s="166">
        <v>6.03</v>
      </c>
      <c r="H565" s="166">
        <v>3.16</v>
      </c>
      <c r="I565" s="166">
        <v>35.9</v>
      </c>
      <c r="J565" s="166">
        <v>117.34</v>
      </c>
      <c r="K565" s="166">
        <v>28.51</v>
      </c>
      <c r="L565" s="164">
        <v>1</v>
      </c>
      <c r="M565" s="164">
        <v>0</v>
      </c>
    </row>
    <row r="566" spans="1:13" x14ac:dyDescent="0.2">
      <c r="A566" s="164">
        <v>564</v>
      </c>
      <c r="B566" s="165" t="s">
        <v>1230</v>
      </c>
      <c r="C566" s="164">
        <v>6</v>
      </c>
      <c r="D566" s="165" t="s">
        <v>1376</v>
      </c>
      <c r="E566" s="165" t="s">
        <v>811</v>
      </c>
      <c r="F566" s="166">
        <v>73.42</v>
      </c>
      <c r="G566" s="166">
        <v>5.46</v>
      </c>
      <c r="H566" s="166">
        <v>2.94</v>
      </c>
      <c r="I566" s="166">
        <v>44.62</v>
      </c>
      <c r="J566" s="166">
        <v>126.44</v>
      </c>
      <c r="K566" s="166">
        <v>30.72</v>
      </c>
      <c r="L566" s="164">
        <v>1</v>
      </c>
      <c r="M566" s="164">
        <v>0</v>
      </c>
    </row>
    <row r="567" spans="1:13" x14ac:dyDescent="0.2">
      <c r="A567" s="164">
        <v>565</v>
      </c>
      <c r="B567" s="165" t="s">
        <v>1230</v>
      </c>
      <c r="C567" s="164">
        <v>6</v>
      </c>
      <c r="D567" s="165" t="s">
        <v>1377</v>
      </c>
      <c r="E567" s="165" t="s">
        <v>811</v>
      </c>
      <c r="F567" s="166">
        <v>78.69</v>
      </c>
      <c r="G567" s="166">
        <v>6.26</v>
      </c>
      <c r="H567" s="166">
        <v>3.15</v>
      </c>
      <c r="I567" s="166">
        <v>29.61</v>
      </c>
      <c r="J567" s="166">
        <v>117.71</v>
      </c>
      <c r="K567" s="166">
        <v>28.6</v>
      </c>
      <c r="L567" s="164">
        <v>1</v>
      </c>
      <c r="M567" s="164">
        <v>0</v>
      </c>
    </row>
    <row r="568" spans="1:13" x14ac:dyDescent="0.2">
      <c r="A568" s="164">
        <v>566</v>
      </c>
      <c r="B568" s="165" t="s">
        <v>1230</v>
      </c>
      <c r="C568" s="164">
        <v>6</v>
      </c>
      <c r="D568" s="165" t="s">
        <v>1378</v>
      </c>
      <c r="E568" s="165" t="s">
        <v>811</v>
      </c>
      <c r="F568" s="166">
        <v>73.47</v>
      </c>
      <c r="G568" s="166">
        <v>5.65</v>
      </c>
      <c r="H568" s="166">
        <v>2.94</v>
      </c>
      <c r="I568" s="166">
        <v>44.37</v>
      </c>
      <c r="J568" s="166">
        <v>126.44</v>
      </c>
      <c r="K568" s="166">
        <v>30.72</v>
      </c>
      <c r="L568" s="164">
        <v>1</v>
      </c>
      <c r="M568" s="164">
        <v>0</v>
      </c>
    </row>
    <row r="569" spans="1:13" x14ac:dyDescent="0.2">
      <c r="A569" s="164">
        <v>567</v>
      </c>
      <c r="B569" s="165" t="s">
        <v>1230</v>
      </c>
      <c r="C569" s="164">
        <v>6</v>
      </c>
      <c r="D569" s="165" t="s">
        <v>1379</v>
      </c>
      <c r="E569" s="165" t="s">
        <v>811</v>
      </c>
      <c r="F569" s="166">
        <v>78.63</v>
      </c>
      <c r="G569" s="166">
        <v>6.25</v>
      </c>
      <c r="H569" s="166">
        <v>3.15</v>
      </c>
      <c r="I569" s="166">
        <v>29.76</v>
      </c>
      <c r="J569" s="166">
        <v>117.8</v>
      </c>
      <c r="K569" s="166">
        <v>28.63</v>
      </c>
      <c r="L569" s="164">
        <v>1</v>
      </c>
      <c r="M569" s="164">
        <v>0</v>
      </c>
    </row>
    <row r="570" spans="1:13" x14ac:dyDescent="0.2">
      <c r="A570" s="164">
        <v>568</v>
      </c>
      <c r="B570" s="165" t="s">
        <v>1230</v>
      </c>
      <c r="C570" s="164">
        <v>6</v>
      </c>
      <c r="D570" s="165" t="s">
        <v>1380</v>
      </c>
      <c r="E570" s="165" t="s">
        <v>811</v>
      </c>
      <c r="F570" s="166">
        <v>71.53</v>
      </c>
      <c r="G570" s="166">
        <v>6.49</v>
      </c>
      <c r="H570" s="166">
        <v>3.14</v>
      </c>
      <c r="I570" s="166">
        <v>35.99</v>
      </c>
      <c r="J570" s="166">
        <v>117.15</v>
      </c>
      <c r="K570" s="166">
        <v>28.47</v>
      </c>
      <c r="L570" s="164">
        <v>1</v>
      </c>
      <c r="M570" s="164">
        <v>0</v>
      </c>
    </row>
    <row r="571" spans="1:13" x14ac:dyDescent="0.2">
      <c r="A571" s="164">
        <v>569</v>
      </c>
      <c r="B571" s="165" t="s">
        <v>1230</v>
      </c>
      <c r="C571" s="164">
        <v>7</v>
      </c>
      <c r="D571" s="165" t="s">
        <v>1381</v>
      </c>
      <c r="E571" s="165" t="s">
        <v>811</v>
      </c>
      <c r="F571" s="166">
        <v>72.239999999999995</v>
      </c>
      <c r="G571" s="166">
        <v>6.03</v>
      </c>
      <c r="H571" s="166">
        <v>3.16</v>
      </c>
      <c r="I571" s="166">
        <v>35.9</v>
      </c>
      <c r="J571" s="166">
        <v>117.34</v>
      </c>
      <c r="K571" s="166">
        <v>28.51</v>
      </c>
      <c r="L571" s="164">
        <v>1</v>
      </c>
      <c r="M571" s="164">
        <v>0</v>
      </c>
    </row>
    <row r="572" spans="1:13" x14ac:dyDescent="0.2">
      <c r="A572" s="164">
        <v>570</v>
      </c>
      <c r="B572" s="165" t="s">
        <v>1230</v>
      </c>
      <c r="C572" s="164">
        <v>7</v>
      </c>
      <c r="D572" s="165" t="s">
        <v>1382</v>
      </c>
      <c r="E572" s="165" t="s">
        <v>811</v>
      </c>
      <c r="F572" s="166">
        <v>73.42</v>
      </c>
      <c r="G572" s="166">
        <v>5.46</v>
      </c>
      <c r="H572" s="166">
        <v>2.94</v>
      </c>
      <c r="I572" s="166">
        <v>44.62</v>
      </c>
      <c r="J572" s="166">
        <v>126.44</v>
      </c>
      <c r="K572" s="166">
        <v>30.72</v>
      </c>
      <c r="L572" s="164">
        <v>1</v>
      </c>
      <c r="M572" s="164">
        <v>0</v>
      </c>
    </row>
    <row r="573" spans="1:13" x14ac:dyDescent="0.2">
      <c r="A573" s="164">
        <v>571</v>
      </c>
      <c r="B573" s="165" t="s">
        <v>1230</v>
      </c>
      <c r="C573" s="164">
        <v>7</v>
      </c>
      <c r="D573" s="165" t="s">
        <v>1383</v>
      </c>
      <c r="E573" s="165" t="s">
        <v>811</v>
      </c>
      <c r="F573" s="166">
        <v>78.69</v>
      </c>
      <c r="G573" s="166">
        <v>6.26</v>
      </c>
      <c r="H573" s="166">
        <v>3.15</v>
      </c>
      <c r="I573" s="166">
        <v>29.61</v>
      </c>
      <c r="J573" s="166">
        <v>117.71</v>
      </c>
      <c r="K573" s="166">
        <v>28.6</v>
      </c>
      <c r="L573" s="164">
        <v>1</v>
      </c>
      <c r="M573" s="164">
        <v>0</v>
      </c>
    </row>
    <row r="574" spans="1:13" x14ac:dyDescent="0.2">
      <c r="A574" s="164">
        <v>572</v>
      </c>
      <c r="B574" s="165" t="s">
        <v>1230</v>
      </c>
      <c r="C574" s="164">
        <v>7</v>
      </c>
      <c r="D574" s="165" t="s">
        <v>1384</v>
      </c>
      <c r="E574" s="165" t="s">
        <v>811</v>
      </c>
      <c r="F574" s="166">
        <v>73.47</v>
      </c>
      <c r="G574" s="166">
        <v>5.65</v>
      </c>
      <c r="H574" s="166">
        <v>2.94</v>
      </c>
      <c r="I574" s="166">
        <v>44.37</v>
      </c>
      <c r="J574" s="166">
        <v>126.44</v>
      </c>
      <c r="K574" s="166">
        <v>30.72</v>
      </c>
      <c r="L574" s="164">
        <v>1</v>
      </c>
      <c r="M574" s="164">
        <v>0</v>
      </c>
    </row>
    <row r="575" spans="1:13" x14ac:dyDescent="0.2">
      <c r="A575" s="164">
        <v>573</v>
      </c>
      <c r="B575" s="165" t="s">
        <v>1230</v>
      </c>
      <c r="C575" s="164">
        <v>7</v>
      </c>
      <c r="D575" s="165" t="s">
        <v>1385</v>
      </c>
      <c r="E575" s="165" t="s">
        <v>811</v>
      </c>
      <c r="F575" s="166">
        <v>78.63</v>
      </c>
      <c r="G575" s="166">
        <v>6.25</v>
      </c>
      <c r="H575" s="166">
        <v>3.15</v>
      </c>
      <c r="I575" s="166">
        <v>29.76</v>
      </c>
      <c r="J575" s="166">
        <v>117.8</v>
      </c>
      <c r="K575" s="166">
        <v>28.63</v>
      </c>
      <c r="L575" s="164">
        <v>1</v>
      </c>
      <c r="M575" s="164">
        <v>0</v>
      </c>
    </row>
    <row r="576" spans="1:13" x14ac:dyDescent="0.2">
      <c r="A576" s="164">
        <v>574</v>
      </c>
      <c r="B576" s="165" t="s">
        <v>1230</v>
      </c>
      <c r="C576" s="164">
        <v>7</v>
      </c>
      <c r="D576" s="165" t="s">
        <v>1386</v>
      </c>
      <c r="E576" s="165" t="s">
        <v>811</v>
      </c>
      <c r="F576" s="166">
        <v>71.53</v>
      </c>
      <c r="G576" s="166">
        <v>6.49</v>
      </c>
      <c r="H576" s="166">
        <v>3.14</v>
      </c>
      <c r="I576" s="166">
        <v>35.99</v>
      </c>
      <c r="J576" s="166">
        <v>117.15</v>
      </c>
      <c r="K576" s="166">
        <v>28.47</v>
      </c>
      <c r="L576" s="164">
        <v>1</v>
      </c>
      <c r="M576" s="164">
        <v>0</v>
      </c>
    </row>
    <row r="577" spans="1:13" x14ac:dyDescent="0.2">
      <c r="A577" s="164">
        <v>575</v>
      </c>
      <c r="B577" s="165" t="s">
        <v>1230</v>
      </c>
      <c r="C577" s="164">
        <v>8</v>
      </c>
      <c r="D577" s="165" t="s">
        <v>1387</v>
      </c>
      <c r="E577" s="165" t="s">
        <v>811</v>
      </c>
      <c r="F577" s="166">
        <v>72.239999999999995</v>
      </c>
      <c r="G577" s="166">
        <v>6.03</v>
      </c>
      <c r="H577" s="166">
        <v>3.16</v>
      </c>
      <c r="I577" s="166">
        <v>35.9</v>
      </c>
      <c r="J577" s="166">
        <v>117.34</v>
      </c>
      <c r="K577" s="166">
        <v>28.51</v>
      </c>
      <c r="L577" s="164">
        <v>1</v>
      </c>
      <c r="M577" s="164">
        <v>0</v>
      </c>
    </row>
    <row r="578" spans="1:13" x14ac:dyDescent="0.2">
      <c r="A578" s="164">
        <v>576</v>
      </c>
      <c r="B578" s="165" t="s">
        <v>1230</v>
      </c>
      <c r="C578" s="164">
        <v>8</v>
      </c>
      <c r="D578" s="165" t="s">
        <v>1388</v>
      </c>
      <c r="E578" s="165" t="s">
        <v>811</v>
      </c>
      <c r="F578" s="166">
        <v>73.42</v>
      </c>
      <c r="G578" s="166">
        <v>5.46</v>
      </c>
      <c r="H578" s="166">
        <v>2.94</v>
      </c>
      <c r="I578" s="166">
        <v>44.62</v>
      </c>
      <c r="J578" s="166">
        <v>126.44</v>
      </c>
      <c r="K578" s="166">
        <v>30.72</v>
      </c>
      <c r="L578" s="164">
        <v>1</v>
      </c>
      <c r="M578" s="164">
        <v>0</v>
      </c>
    </row>
    <row r="579" spans="1:13" x14ac:dyDescent="0.2">
      <c r="A579" s="164">
        <v>577</v>
      </c>
      <c r="B579" s="165" t="s">
        <v>1230</v>
      </c>
      <c r="C579" s="164">
        <v>8</v>
      </c>
      <c r="D579" s="165" t="s">
        <v>1389</v>
      </c>
      <c r="E579" s="165" t="s">
        <v>811</v>
      </c>
      <c r="F579" s="166">
        <v>78.69</v>
      </c>
      <c r="G579" s="166">
        <v>6.26</v>
      </c>
      <c r="H579" s="166">
        <v>3.15</v>
      </c>
      <c r="I579" s="166">
        <v>29.61</v>
      </c>
      <c r="J579" s="166">
        <v>117.71</v>
      </c>
      <c r="K579" s="166">
        <v>28.6</v>
      </c>
      <c r="L579" s="164">
        <v>1</v>
      </c>
      <c r="M579" s="164">
        <v>0</v>
      </c>
    </row>
    <row r="580" spans="1:13" x14ac:dyDescent="0.2">
      <c r="A580" s="164">
        <v>578</v>
      </c>
      <c r="B580" s="165" t="s">
        <v>1230</v>
      </c>
      <c r="C580" s="164">
        <v>8</v>
      </c>
      <c r="D580" s="165" t="s">
        <v>1390</v>
      </c>
      <c r="E580" s="165" t="s">
        <v>811</v>
      </c>
      <c r="F580" s="166">
        <v>73.47</v>
      </c>
      <c r="G580" s="166">
        <v>5.65</v>
      </c>
      <c r="H580" s="166">
        <v>2.94</v>
      </c>
      <c r="I580" s="166">
        <v>44.37</v>
      </c>
      <c r="J580" s="166">
        <v>126.44</v>
      </c>
      <c r="K580" s="166">
        <v>30.72</v>
      </c>
      <c r="L580" s="164">
        <v>1</v>
      </c>
      <c r="M580" s="164">
        <v>0</v>
      </c>
    </row>
    <row r="581" spans="1:13" x14ac:dyDescent="0.2">
      <c r="A581" s="164">
        <v>579</v>
      </c>
      <c r="B581" s="165" t="s">
        <v>1230</v>
      </c>
      <c r="C581" s="164">
        <v>8</v>
      </c>
      <c r="D581" s="165" t="s">
        <v>1391</v>
      </c>
      <c r="E581" s="165" t="s">
        <v>811</v>
      </c>
      <c r="F581" s="166">
        <v>78.63</v>
      </c>
      <c r="G581" s="166">
        <v>6.25</v>
      </c>
      <c r="H581" s="166">
        <v>3.15</v>
      </c>
      <c r="I581" s="166">
        <v>29.76</v>
      </c>
      <c r="J581" s="166">
        <v>117.8</v>
      </c>
      <c r="K581" s="166">
        <v>28.63</v>
      </c>
      <c r="L581" s="164">
        <v>1</v>
      </c>
      <c r="M581" s="164">
        <v>0</v>
      </c>
    </row>
    <row r="582" spans="1:13" x14ac:dyDescent="0.2">
      <c r="A582" s="164">
        <v>580</v>
      </c>
      <c r="B582" s="165" t="s">
        <v>1230</v>
      </c>
      <c r="C582" s="164">
        <v>8</v>
      </c>
      <c r="D582" s="165" t="s">
        <v>1392</v>
      </c>
      <c r="E582" s="165" t="s">
        <v>811</v>
      </c>
      <c r="F582" s="166">
        <v>71.53</v>
      </c>
      <c r="G582" s="166">
        <v>6.49</v>
      </c>
      <c r="H582" s="166">
        <v>3.14</v>
      </c>
      <c r="I582" s="166">
        <v>35.99</v>
      </c>
      <c r="J582" s="166">
        <v>117.15</v>
      </c>
      <c r="K582" s="166">
        <v>28.47</v>
      </c>
      <c r="L582" s="164">
        <v>1</v>
      </c>
      <c r="M582" s="164">
        <v>0</v>
      </c>
    </row>
    <row r="583" spans="1:13" x14ac:dyDescent="0.2">
      <c r="A583" s="164">
        <v>581</v>
      </c>
      <c r="B583" s="165" t="s">
        <v>1230</v>
      </c>
      <c r="C583" s="164">
        <v>9</v>
      </c>
      <c r="D583" s="165" t="s">
        <v>1393</v>
      </c>
      <c r="E583" s="165" t="s">
        <v>811</v>
      </c>
      <c r="F583" s="166">
        <v>72.239999999999995</v>
      </c>
      <c r="G583" s="166">
        <v>6.03</v>
      </c>
      <c r="H583" s="166">
        <v>3.16</v>
      </c>
      <c r="I583" s="166">
        <v>35.9</v>
      </c>
      <c r="J583" s="166">
        <v>117.34</v>
      </c>
      <c r="K583" s="166">
        <v>28.51</v>
      </c>
      <c r="L583" s="164">
        <v>1</v>
      </c>
      <c r="M583" s="164">
        <v>0</v>
      </c>
    </row>
    <row r="584" spans="1:13" x14ac:dyDescent="0.2">
      <c r="A584" s="164">
        <v>582</v>
      </c>
      <c r="B584" s="165" t="s">
        <v>1230</v>
      </c>
      <c r="C584" s="164">
        <v>9</v>
      </c>
      <c r="D584" s="165" t="s">
        <v>1394</v>
      </c>
      <c r="E584" s="165" t="s">
        <v>811</v>
      </c>
      <c r="F584" s="166">
        <v>73.42</v>
      </c>
      <c r="G584" s="166">
        <v>5.46</v>
      </c>
      <c r="H584" s="166">
        <v>2.94</v>
      </c>
      <c r="I584" s="166">
        <v>44.62</v>
      </c>
      <c r="J584" s="166">
        <v>126.44</v>
      </c>
      <c r="K584" s="166">
        <v>30.72</v>
      </c>
      <c r="L584" s="164">
        <v>1</v>
      </c>
      <c r="M584" s="164">
        <v>0</v>
      </c>
    </row>
    <row r="585" spans="1:13" x14ac:dyDescent="0.2">
      <c r="A585" s="164">
        <v>583</v>
      </c>
      <c r="B585" s="165" t="s">
        <v>1230</v>
      </c>
      <c r="C585" s="164">
        <v>9</v>
      </c>
      <c r="D585" s="165" t="s">
        <v>1395</v>
      </c>
      <c r="E585" s="165" t="s">
        <v>811</v>
      </c>
      <c r="F585" s="166">
        <v>78.69</v>
      </c>
      <c r="G585" s="166">
        <v>6.26</v>
      </c>
      <c r="H585" s="166">
        <v>3.15</v>
      </c>
      <c r="I585" s="166">
        <v>29.61</v>
      </c>
      <c r="J585" s="166">
        <v>117.71</v>
      </c>
      <c r="K585" s="166">
        <v>28.6</v>
      </c>
      <c r="L585" s="164">
        <v>1</v>
      </c>
      <c r="M585" s="164">
        <v>0</v>
      </c>
    </row>
    <row r="586" spans="1:13" x14ac:dyDescent="0.2">
      <c r="A586" s="164">
        <v>584</v>
      </c>
      <c r="B586" s="165" t="s">
        <v>1230</v>
      </c>
      <c r="C586" s="164">
        <v>9</v>
      </c>
      <c r="D586" s="165" t="s">
        <v>1396</v>
      </c>
      <c r="E586" s="165" t="s">
        <v>811</v>
      </c>
      <c r="F586" s="166">
        <v>73.47</v>
      </c>
      <c r="G586" s="166">
        <v>5.65</v>
      </c>
      <c r="H586" s="166">
        <v>2.94</v>
      </c>
      <c r="I586" s="166">
        <v>44.37</v>
      </c>
      <c r="J586" s="166">
        <v>126.44</v>
      </c>
      <c r="K586" s="166">
        <v>30.72</v>
      </c>
      <c r="L586" s="164">
        <v>1</v>
      </c>
      <c r="M586" s="164">
        <v>0</v>
      </c>
    </row>
    <row r="587" spans="1:13" x14ac:dyDescent="0.2">
      <c r="A587" s="164">
        <v>585</v>
      </c>
      <c r="B587" s="165" t="s">
        <v>1230</v>
      </c>
      <c r="C587" s="164">
        <v>9</v>
      </c>
      <c r="D587" s="165" t="s">
        <v>1397</v>
      </c>
      <c r="E587" s="165" t="s">
        <v>811</v>
      </c>
      <c r="F587" s="166">
        <v>78.63</v>
      </c>
      <c r="G587" s="166">
        <v>6.25</v>
      </c>
      <c r="H587" s="166">
        <v>3.15</v>
      </c>
      <c r="I587" s="166">
        <v>29.76</v>
      </c>
      <c r="J587" s="166">
        <v>117.8</v>
      </c>
      <c r="K587" s="166">
        <v>28.63</v>
      </c>
      <c r="L587" s="164">
        <v>1</v>
      </c>
      <c r="M587" s="164">
        <v>0</v>
      </c>
    </row>
    <row r="588" spans="1:13" x14ac:dyDescent="0.2">
      <c r="A588" s="164">
        <v>586</v>
      </c>
      <c r="B588" s="165" t="s">
        <v>1230</v>
      </c>
      <c r="C588" s="164">
        <v>9</v>
      </c>
      <c r="D588" s="165" t="s">
        <v>1398</v>
      </c>
      <c r="E588" s="165" t="s">
        <v>811</v>
      </c>
      <c r="F588" s="166">
        <v>71.53</v>
      </c>
      <c r="G588" s="166">
        <v>6.49</v>
      </c>
      <c r="H588" s="166">
        <v>3.14</v>
      </c>
      <c r="I588" s="166">
        <v>35.99</v>
      </c>
      <c r="J588" s="166">
        <v>117.15</v>
      </c>
      <c r="K588" s="166">
        <v>28.47</v>
      </c>
      <c r="L588" s="164">
        <v>1</v>
      </c>
      <c r="M588" s="164">
        <v>0</v>
      </c>
    </row>
    <row r="589" spans="1:13" x14ac:dyDescent="0.2">
      <c r="A589" s="164">
        <v>587</v>
      </c>
      <c r="B589" s="165" t="s">
        <v>1230</v>
      </c>
      <c r="C589" s="164">
        <v>10</v>
      </c>
      <c r="D589" s="165" t="s">
        <v>1399</v>
      </c>
      <c r="E589" s="165" t="s">
        <v>811</v>
      </c>
      <c r="F589" s="166">
        <v>72.239999999999995</v>
      </c>
      <c r="G589" s="166">
        <v>6.03</v>
      </c>
      <c r="H589" s="166">
        <v>3.16</v>
      </c>
      <c r="I589" s="166">
        <v>35.9</v>
      </c>
      <c r="J589" s="166">
        <v>117.34</v>
      </c>
      <c r="K589" s="166">
        <v>28.51</v>
      </c>
      <c r="L589" s="164">
        <v>1</v>
      </c>
      <c r="M589" s="164">
        <v>0</v>
      </c>
    </row>
    <row r="590" spans="1:13" x14ac:dyDescent="0.2">
      <c r="A590" s="164">
        <v>588</v>
      </c>
      <c r="B590" s="165" t="s">
        <v>1230</v>
      </c>
      <c r="C590" s="164">
        <v>10</v>
      </c>
      <c r="D590" s="165" t="s">
        <v>1400</v>
      </c>
      <c r="E590" s="165" t="s">
        <v>811</v>
      </c>
      <c r="F590" s="166">
        <v>73.42</v>
      </c>
      <c r="G590" s="166">
        <v>5.46</v>
      </c>
      <c r="H590" s="166">
        <v>2.94</v>
      </c>
      <c r="I590" s="166">
        <v>44.62</v>
      </c>
      <c r="J590" s="166">
        <v>126.44</v>
      </c>
      <c r="K590" s="166">
        <v>30.72</v>
      </c>
      <c r="L590" s="164">
        <v>1</v>
      </c>
      <c r="M590" s="164">
        <v>0</v>
      </c>
    </row>
    <row r="591" spans="1:13" x14ac:dyDescent="0.2">
      <c r="A591" s="164">
        <v>589</v>
      </c>
      <c r="B591" s="165" t="s">
        <v>1230</v>
      </c>
      <c r="C591" s="164">
        <v>10</v>
      </c>
      <c r="D591" s="165" t="s">
        <v>1401</v>
      </c>
      <c r="E591" s="165" t="s">
        <v>811</v>
      </c>
      <c r="F591" s="166">
        <v>78.69</v>
      </c>
      <c r="G591" s="166">
        <v>6.26</v>
      </c>
      <c r="H591" s="166">
        <v>3.15</v>
      </c>
      <c r="I591" s="166">
        <v>29.61</v>
      </c>
      <c r="J591" s="166">
        <v>117.71</v>
      </c>
      <c r="K591" s="166">
        <v>28.6</v>
      </c>
      <c r="L591" s="164">
        <v>1</v>
      </c>
      <c r="M591" s="164">
        <v>0</v>
      </c>
    </row>
    <row r="592" spans="1:13" x14ac:dyDescent="0.2">
      <c r="A592" s="164">
        <v>590</v>
      </c>
      <c r="B592" s="165" t="s">
        <v>1230</v>
      </c>
      <c r="C592" s="164">
        <v>10</v>
      </c>
      <c r="D592" s="165" t="s">
        <v>1402</v>
      </c>
      <c r="E592" s="165" t="s">
        <v>811</v>
      </c>
      <c r="F592" s="166">
        <v>73.47</v>
      </c>
      <c r="G592" s="166">
        <v>5.65</v>
      </c>
      <c r="H592" s="166">
        <v>2.94</v>
      </c>
      <c r="I592" s="166">
        <v>44.37</v>
      </c>
      <c r="J592" s="166">
        <v>126.44</v>
      </c>
      <c r="K592" s="166">
        <v>30.72</v>
      </c>
      <c r="L592" s="164">
        <v>1</v>
      </c>
      <c r="M592" s="164">
        <v>0</v>
      </c>
    </row>
    <row r="593" spans="1:13" x14ac:dyDescent="0.2">
      <c r="A593" s="164">
        <v>591</v>
      </c>
      <c r="B593" s="165" t="s">
        <v>1230</v>
      </c>
      <c r="C593" s="164">
        <v>10</v>
      </c>
      <c r="D593" s="165" t="s">
        <v>1403</v>
      </c>
      <c r="E593" s="165" t="s">
        <v>811</v>
      </c>
      <c r="F593" s="166">
        <v>78.63</v>
      </c>
      <c r="G593" s="166">
        <v>6.25</v>
      </c>
      <c r="H593" s="166">
        <v>3.15</v>
      </c>
      <c r="I593" s="166">
        <v>29.76</v>
      </c>
      <c r="J593" s="166">
        <v>117.8</v>
      </c>
      <c r="K593" s="166">
        <v>28.63</v>
      </c>
      <c r="L593" s="164">
        <v>1</v>
      </c>
      <c r="M593" s="164">
        <v>0</v>
      </c>
    </row>
    <row r="594" spans="1:13" x14ac:dyDescent="0.2">
      <c r="A594" s="164">
        <v>592</v>
      </c>
      <c r="B594" s="165" t="s">
        <v>1230</v>
      </c>
      <c r="C594" s="164">
        <v>10</v>
      </c>
      <c r="D594" s="165" t="s">
        <v>1404</v>
      </c>
      <c r="E594" s="165" t="s">
        <v>811</v>
      </c>
      <c r="F594" s="166">
        <v>71.53</v>
      </c>
      <c r="G594" s="166">
        <v>6.49</v>
      </c>
      <c r="H594" s="166">
        <v>3.14</v>
      </c>
      <c r="I594" s="166">
        <v>35.99</v>
      </c>
      <c r="J594" s="166">
        <v>117.15</v>
      </c>
      <c r="K594" s="166">
        <v>28.47</v>
      </c>
      <c r="L594" s="164">
        <v>1</v>
      </c>
      <c r="M594" s="164">
        <v>0</v>
      </c>
    </row>
    <row r="595" spans="1:13" x14ac:dyDescent="0.2">
      <c r="A595" s="164">
        <v>593</v>
      </c>
      <c r="B595" s="165" t="s">
        <v>1230</v>
      </c>
      <c r="C595" s="164">
        <v>11</v>
      </c>
      <c r="D595" s="165" t="s">
        <v>1405</v>
      </c>
      <c r="E595" s="165" t="s">
        <v>811</v>
      </c>
      <c r="F595" s="166">
        <v>72.239999999999995</v>
      </c>
      <c r="G595" s="166">
        <v>6.03</v>
      </c>
      <c r="H595" s="166">
        <v>3.16</v>
      </c>
      <c r="I595" s="166">
        <v>35.9</v>
      </c>
      <c r="J595" s="166">
        <v>117.34</v>
      </c>
      <c r="K595" s="166">
        <v>28.51</v>
      </c>
      <c r="L595" s="164">
        <v>1</v>
      </c>
      <c r="M595" s="164">
        <v>0</v>
      </c>
    </row>
    <row r="596" spans="1:13" x14ac:dyDescent="0.2">
      <c r="A596" s="164">
        <v>594</v>
      </c>
      <c r="B596" s="165" t="s">
        <v>1230</v>
      </c>
      <c r="C596" s="164">
        <v>11</v>
      </c>
      <c r="D596" s="165" t="s">
        <v>1406</v>
      </c>
      <c r="E596" s="165" t="s">
        <v>811</v>
      </c>
      <c r="F596" s="166">
        <v>73.42</v>
      </c>
      <c r="G596" s="166">
        <v>5.46</v>
      </c>
      <c r="H596" s="166">
        <v>2.94</v>
      </c>
      <c r="I596" s="166">
        <v>44.62</v>
      </c>
      <c r="J596" s="166">
        <v>126.44</v>
      </c>
      <c r="K596" s="166">
        <v>30.72</v>
      </c>
      <c r="L596" s="164">
        <v>1</v>
      </c>
      <c r="M596" s="164">
        <v>0</v>
      </c>
    </row>
    <row r="597" spans="1:13" x14ac:dyDescent="0.2">
      <c r="A597" s="164">
        <v>595</v>
      </c>
      <c r="B597" s="165" t="s">
        <v>1230</v>
      </c>
      <c r="C597" s="164">
        <v>11</v>
      </c>
      <c r="D597" s="165" t="s">
        <v>1407</v>
      </c>
      <c r="E597" s="165" t="s">
        <v>811</v>
      </c>
      <c r="F597" s="166">
        <v>78.69</v>
      </c>
      <c r="G597" s="166">
        <v>6.26</v>
      </c>
      <c r="H597" s="166">
        <v>3.15</v>
      </c>
      <c r="I597" s="166">
        <v>29.61</v>
      </c>
      <c r="J597" s="166">
        <v>117.71</v>
      </c>
      <c r="K597" s="166">
        <v>28.6</v>
      </c>
      <c r="L597" s="164">
        <v>1</v>
      </c>
      <c r="M597" s="164">
        <v>0</v>
      </c>
    </row>
    <row r="598" spans="1:13" x14ac:dyDescent="0.2">
      <c r="A598" s="164">
        <v>596</v>
      </c>
      <c r="B598" s="165" t="s">
        <v>1230</v>
      </c>
      <c r="C598" s="164">
        <v>11</v>
      </c>
      <c r="D598" s="165" t="s">
        <v>1408</v>
      </c>
      <c r="E598" s="165" t="s">
        <v>811</v>
      </c>
      <c r="F598" s="166">
        <v>73.47</v>
      </c>
      <c r="G598" s="166">
        <v>5.65</v>
      </c>
      <c r="H598" s="166">
        <v>2.94</v>
      </c>
      <c r="I598" s="166">
        <v>44.37</v>
      </c>
      <c r="J598" s="166">
        <v>126.44</v>
      </c>
      <c r="K598" s="166">
        <v>30.72</v>
      </c>
      <c r="L598" s="164">
        <v>1</v>
      </c>
      <c r="M598" s="164">
        <v>0</v>
      </c>
    </row>
    <row r="599" spans="1:13" x14ac:dyDescent="0.2">
      <c r="A599" s="164">
        <v>597</v>
      </c>
      <c r="B599" s="165" t="s">
        <v>1230</v>
      </c>
      <c r="C599" s="164">
        <v>11</v>
      </c>
      <c r="D599" s="165" t="s">
        <v>1409</v>
      </c>
      <c r="E599" s="165" t="s">
        <v>811</v>
      </c>
      <c r="F599" s="166">
        <v>78.63</v>
      </c>
      <c r="G599" s="166">
        <v>6.25</v>
      </c>
      <c r="H599" s="166">
        <v>3.15</v>
      </c>
      <c r="I599" s="166">
        <v>29.76</v>
      </c>
      <c r="J599" s="166">
        <v>117.8</v>
      </c>
      <c r="K599" s="166">
        <v>28.63</v>
      </c>
      <c r="L599" s="164">
        <v>1</v>
      </c>
      <c r="M599" s="164">
        <v>0</v>
      </c>
    </row>
    <row r="600" spans="1:13" x14ac:dyDescent="0.2">
      <c r="A600" s="164">
        <v>598</v>
      </c>
      <c r="B600" s="165" t="s">
        <v>1230</v>
      </c>
      <c r="C600" s="164">
        <v>11</v>
      </c>
      <c r="D600" s="165" t="s">
        <v>1410</v>
      </c>
      <c r="E600" s="165" t="s">
        <v>811</v>
      </c>
      <c r="F600" s="166">
        <v>71.53</v>
      </c>
      <c r="G600" s="166">
        <v>6.49</v>
      </c>
      <c r="H600" s="166">
        <v>3.14</v>
      </c>
      <c r="I600" s="166">
        <v>35.99</v>
      </c>
      <c r="J600" s="166">
        <v>117.15</v>
      </c>
      <c r="K600" s="166">
        <v>28.47</v>
      </c>
      <c r="L600" s="164">
        <v>1</v>
      </c>
      <c r="M600" s="164">
        <v>0</v>
      </c>
    </row>
    <row r="601" spans="1:13" x14ac:dyDescent="0.2">
      <c r="A601" s="164">
        <v>599</v>
      </c>
      <c r="B601" s="165" t="s">
        <v>1230</v>
      </c>
      <c r="C601" s="164">
        <v>12</v>
      </c>
      <c r="D601" s="165" t="s">
        <v>1411</v>
      </c>
      <c r="E601" s="165" t="s">
        <v>811</v>
      </c>
      <c r="F601" s="166">
        <v>72.239999999999995</v>
      </c>
      <c r="G601" s="166">
        <v>6.03</v>
      </c>
      <c r="H601" s="166">
        <v>3.16</v>
      </c>
      <c r="I601" s="166">
        <v>35.9</v>
      </c>
      <c r="J601" s="166">
        <v>117.34</v>
      </c>
      <c r="K601" s="166">
        <v>28.51</v>
      </c>
      <c r="L601" s="164">
        <v>1</v>
      </c>
      <c r="M601" s="164">
        <v>0</v>
      </c>
    </row>
    <row r="602" spans="1:13" x14ac:dyDescent="0.2">
      <c r="A602" s="164">
        <v>600</v>
      </c>
      <c r="B602" s="165" t="s">
        <v>1230</v>
      </c>
      <c r="C602" s="164">
        <v>12</v>
      </c>
      <c r="D602" s="165" t="s">
        <v>1412</v>
      </c>
      <c r="E602" s="165" t="s">
        <v>811</v>
      </c>
      <c r="F602" s="166">
        <v>73.42</v>
      </c>
      <c r="G602" s="166">
        <v>5.46</v>
      </c>
      <c r="H602" s="166">
        <v>2.94</v>
      </c>
      <c r="I602" s="166">
        <v>44.62</v>
      </c>
      <c r="J602" s="166">
        <v>126.44</v>
      </c>
      <c r="K602" s="166">
        <v>30.72</v>
      </c>
      <c r="L602" s="164">
        <v>1</v>
      </c>
      <c r="M602" s="164">
        <v>0</v>
      </c>
    </row>
    <row r="603" spans="1:13" x14ac:dyDescent="0.2">
      <c r="A603" s="164">
        <v>601</v>
      </c>
      <c r="B603" s="165" t="s">
        <v>1230</v>
      </c>
      <c r="C603" s="164">
        <v>12</v>
      </c>
      <c r="D603" s="165" t="s">
        <v>1413</v>
      </c>
      <c r="E603" s="165" t="s">
        <v>811</v>
      </c>
      <c r="F603" s="166">
        <v>78.69</v>
      </c>
      <c r="G603" s="166">
        <v>6.26</v>
      </c>
      <c r="H603" s="166">
        <v>3.15</v>
      </c>
      <c r="I603" s="166">
        <v>29.61</v>
      </c>
      <c r="J603" s="166">
        <v>117.71</v>
      </c>
      <c r="K603" s="166">
        <v>28.6</v>
      </c>
      <c r="L603" s="164">
        <v>1</v>
      </c>
      <c r="M603" s="164">
        <v>0</v>
      </c>
    </row>
    <row r="604" spans="1:13" x14ac:dyDescent="0.2">
      <c r="A604" s="164">
        <v>602</v>
      </c>
      <c r="B604" s="165" t="s">
        <v>1230</v>
      </c>
      <c r="C604" s="164">
        <v>12</v>
      </c>
      <c r="D604" s="165" t="s">
        <v>1414</v>
      </c>
      <c r="E604" s="165" t="s">
        <v>811</v>
      </c>
      <c r="F604" s="166">
        <v>73.47</v>
      </c>
      <c r="G604" s="166">
        <v>5.65</v>
      </c>
      <c r="H604" s="166">
        <v>2.94</v>
      </c>
      <c r="I604" s="166">
        <v>44.37</v>
      </c>
      <c r="J604" s="166">
        <v>126.44</v>
      </c>
      <c r="K604" s="166">
        <v>30.72</v>
      </c>
      <c r="L604" s="164">
        <v>1</v>
      </c>
      <c r="M604" s="164">
        <v>0</v>
      </c>
    </row>
    <row r="605" spans="1:13" x14ac:dyDescent="0.2">
      <c r="A605" s="164">
        <v>603</v>
      </c>
      <c r="B605" s="165" t="s">
        <v>1230</v>
      </c>
      <c r="C605" s="164">
        <v>12</v>
      </c>
      <c r="D605" s="165" t="s">
        <v>1415</v>
      </c>
      <c r="E605" s="165" t="s">
        <v>811</v>
      </c>
      <c r="F605" s="166">
        <v>78.63</v>
      </c>
      <c r="G605" s="166">
        <v>6.25</v>
      </c>
      <c r="H605" s="166">
        <v>3.15</v>
      </c>
      <c r="I605" s="166">
        <v>29.76</v>
      </c>
      <c r="J605" s="166">
        <v>117.8</v>
      </c>
      <c r="K605" s="166">
        <v>28.63</v>
      </c>
      <c r="L605" s="164">
        <v>1</v>
      </c>
      <c r="M605" s="164">
        <v>0</v>
      </c>
    </row>
    <row r="606" spans="1:13" x14ac:dyDescent="0.2">
      <c r="A606" s="164">
        <v>604</v>
      </c>
      <c r="B606" s="165" t="s">
        <v>1230</v>
      </c>
      <c r="C606" s="164">
        <v>12</v>
      </c>
      <c r="D606" s="165" t="s">
        <v>1416</v>
      </c>
      <c r="E606" s="165" t="s">
        <v>811</v>
      </c>
      <c r="F606" s="166">
        <v>71.53</v>
      </c>
      <c r="G606" s="166">
        <v>6.49</v>
      </c>
      <c r="H606" s="166">
        <v>3.14</v>
      </c>
      <c r="I606" s="166">
        <v>35.99</v>
      </c>
      <c r="J606" s="166">
        <v>117.15</v>
      </c>
      <c r="K606" s="166">
        <v>28.47</v>
      </c>
      <c r="L606" s="164">
        <v>1</v>
      </c>
      <c r="M606" s="164">
        <v>0</v>
      </c>
    </row>
    <row r="607" spans="1:13" x14ac:dyDescent="0.2">
      <c r="A607" s="164">
        <v>605</v>
      </c>
      <c r="B607" s="165" t="s">
        <v>1230</v>
      </c>
      <c r="C607" s="164">
        <v>13</v>
      </c>
      <c r="D607" s="165" t="s">
        <v>1417</v>
      </c>
      <c r="E607" s="165" t="s">
        <v>811</v>
      </c>
      <c r="F607" s="166">
        <v>72.239999999999995</v>
      </c>
      <c r="G607" s="166">
        <v>6.03</v>
      </c>
      <c r="H607" s="166">
        <v>3.16</v>
      </c>
      <c r="I607" s="166">
        <v>35.9</v>
      </c>
      <c r="J607" s="166">
        <v>117.34</v>
      </c>
      <c r="K607" s="166">
        <v>28.51</v>
      </c>
      <c r="L607" s="164">
        <v>1</v>
      </c>
      <c r="M607" s="164">
        <v>0</v>
      </c>
    </row>
    <row r="608" spans="1:13" x14ac:dyDescent="0.2">
      <c r="A608" s="164">
        <v>606</v>
      </c>
      <c r="B608" s="165" t="s">
        <v>1230</v>
      </c>
      <c r="C608" s="164">
        <v>13</v>
      </c>
      <c r="D608" s="165" t="s">
        <v>1418</v>
      </c>
      <c r="E608" s="165" t="s">
        <v>811</v>
      </c>
      <c r="F608" s="166">
        <v>73.42</v>
      </c>
      <c r="G608" s="166">
        <v>5.46</v>
      </c>
      <c r="H608" s="166">
        <v>2.94</v>
      </c>
      <c r="I608" s="166">
        <v>44.62</v>
      </c>
      <c r="J608" s="166">
        <v>126.44</v>
      </c>
      <c r="K608" s="166">
        <v>30.72</v>
      </c>
      <c r="L608" s="164">
        <v>1</v>
      </c>
      <c r="M608" s="164">
        <v>0</v>
      </c>
    </row>
    <row r="609" spans="1:13" x14ac:dyDescent="0.2">
      <c r="A609" s="164">
        <v>607</v>
      </c>
      <c r="B609" s="165" t="s">
        <v>1230</v>
      </c>
      <c r="C609" s="164">
        <v>13</v>
      </c>
      <c r="D609" s="165" t="s">
        <v>1419</v>
      </c>
      <c r="E609" s="165" t="s">
        <v>811</v>
      </c>
      <c r="F609" s="166">
        <v>78.69</v>
      </c>
      <c r="G609" s="166">
        <v>6.26</v>
      </c>
      <c r="H609" s="166">
        <v>3.15</v>
      </c>
      <c r="I609" s="166">
        <v>29.61</v>
      </c>
      <c r="J609" s="166">
        <v>117.71</v>
      </c>
      <c r="K609" s="166">
        <v>28.6</v>
      </c>
      <c r="L609" s="164">
        <v>1</v>
      </c>
      <c r="M609" s="164">
        <v>0</v>
      </c>
    </row>
    <row r="610" spans="1:13" x14ac:dyDescent="0.2">
      <c r="A610" s="164">
        <v>608</v>
      </c>
      <c r="B610" s="165" t="s">
        <v>1230</v>
      </c>
      <c r="C610" s="164">
        <v>13</v>
      </c>
      <c r="D610" s="165" t="s">
        <v>1420</v>
      </c>
      <c r="E610" s="165" t="s">
        <v>811</v>
      </c>
      <c r="F610" s="166">
        <v>73.47</v>
      </c>
      <c r="G610" s="166">
        <v>5.65</v>
      </c>
      <c r="H610" s="166">
        <v>2.94</v>
      </c>
      <c r="I610" s="166">
        <v>44.37</v>
      </c>
      <c r="J610" s="166">
        <v>126.44</v>
      </c>
      <c r="K610" s="166">
        <v>30.72</v>
      </c>
      <c r="L610" s="164">
        <v>1</v>
      </c>
      <c r="M610" s="164">
        <v>0</v>
      </c>
    </row>
    <row r="611" spans="1:13" x14ac:dyDescent="0.2">
      <c r="A611" s="164">
        <v>609</v>
      </c>
      <c r="B611" s="165" t="s">
        <v>1230</v>
      </c>
      <c r="C611" s="164">
        <v>13</v>
      </c>
      <c r="D611" s="165" t="s">
        <v>1421</v>
      </c>
      <c r="E611" s="165" t="s">
        <v>811</v>
      </c>
      <c r="F611" s="166">
        <v>78.63</v>
      </c>
      <c r="G611" s="166">
        <v>6.25</v>
      </c>
      <c r="H611" s="166">
        <v>3.15</v>
      </c>
      <c r="I611" s="166">
        <v>29.76</v>
      </c>
      <c r="J611" s="166">
        <v>117.8</v>
      </c>
      <c r="K611" s="166">
        <v>28.63</v>
      </c>
      <c r="L611" s="164">
        <v>1</v>
      </c>
      <c r="M611" s="164">
        <v>0</v>
      </c>
    </row>
    <row r="612" spans="1:13" x14ac:dyDescent="0.2">
      <c r="A612" s="164">
        <v>610</v>
      </c>
      <c r="B612" s="165" t="s">
        <v>1230</v>
      </c>
      <c r="C612" s="164">
        <v>13</v>
      </c>
      <c r="D612" s="165" t="s">
        <v>1422</v>
      </c>
      <c r="E612" s="165" t="s">
        <v>811</v>
      </c>
      <c r="F612" s="166">
        <v>71.53</v>
      </c>
      <c r="G612" s="166">
        <v>6.49</v>
      </c>
      <c r="H612" s="166">
        <v>3.14</v>
      </c>
      <c r="I612" s="166">
        <v>35.99</v>
      </c>
      <c r="J612" s="166">
        <v>117.15</v>
      </c>
      <c r="K612" s="166">
        <v>28.47</v>
      </c>
      <c r="L612" s="164">
        <v>1</v>
      </c>
      <c r="M612" s="164">
        <v>0</v>
      </c>
    </row>
    <row r="613" spans="1:13" x14ac:dyDescent="0.2">
      <c r="A613" s="164">
        <v>611</v>
      </c>
      <c r="B613" s="165" t="s">
        <v>1230</v>
      </c>
      <c r="C613" s="164">
        <v>14</v>
      </c>
      <c r="D613" s="165" t="s">
        <v>1423</v>
      </c>
      <c r="E613" s="165" t="s">
        <v>811</v>
      </c>
      <c r="F613" s="166">
        <v>72.239999999999995</v>
      </c>
      <c r="G613" s="166">
        <v>6.03</v>
      </c>
      <c r="H613" s="166">
        <v>3.16</v>
      </c>
      <c r="I613" s="166">
        <v>35.9</v>
      </c>
      <c r="J613" s="166">
        <v>117.34</v>
      </c>
      <c r="K613" s="166">
        <v>28.51</v>
      </c>
      <c r="L613" s="164">
        <v>1</v>
      </c>
      <c r="M613" s="164">
        <v>0</v>
      </c>
    </row>
    <row r="614" spans="1:13" x14ac:dyDescent="0.2">
      <c r="A614" s="164">
        <v>612</v>
      </c>
      <c r="B614" s="165" t="s">
        <v>1230</v>
      </c>
      <c r="C614" s="164">
        <v>14</v>
      </c>
      <c r="D614" s="165" t="s">
        <v>1424</v>
      </c>
      <c r="E614" s="165" t="s">
        <v>811</v>
      </c>
      <c r="F614" s="166">
        <v>73.42</v>
      </c>
      <c r="G614" s="166">
        <v>5.46</v>
      </c>
      <c r="H614" s="166">
        <v>2.94</v>
      </c>
      <c r="I614" s="166">
        <v>44.62</v>
      </c>
      <c r="J614" s="166">
        <v>126.44</v>
      </c>
      <c r="K614" s="166">
        <v>30.72</v>
      </c>
      <c r="L614" s="164">
        <v>1</v>
      </c>
      <c r="M614" s="164">
        <v>0</v>
      </c>
    </row>
    <row r="615" spans="1:13" x14ac:dyDescent="0.2">
      <c r="A615" s="164">
        <v>613</v>
      </c>
      <c r="B615" s="165" t="s">
        <v>1230</v>
      </c>
      <c r="C615" s="164">
        <v>14</v>
      </c>
      <c r="D615" s="165" t="s">
        <v>1425</v>
      </c>
      <c r="E615" s="165" t="s">
        <v>811</v>
      </c>
      <c r="F615" s="166">
        <v>78.69</v>
      </c>
      <c r="G615" s="166">
        <v>6.26</v>
      </c>
      <c r="H615" s="166">
        <v>3.15</v>
      </c>
      <c r="I615" s="166">
        <v>29.61</v>
      </c>
      <c r="J615" s="166">
        <v>117.71</v>
      </c>
      <c r="K615" s="166">
        <v>28.6</v>
      </c>
      <c r="L615" s="164">
        <v>1</v>
      </c>
      <c r="M615" s="164">
        <v>0</v>
      </c>
    </row>
    <row r="616" spans="1:13" x14ac:dyDescent="0.2">
      <c r="A616" s="164">
        <v>614</v>
      </c>
      <c r="B616" s="165" t="s">
        <v>1230</v>
      </c>
      <c r="C616" s="164">
        <v>14</v>
      </c>
      <c r="D616" s="165" t="s">
        <v>1426</v>
      </c>
      <c r="E616" s="165" t="s">
        <v>811</v>
      </c>
      <c r="F616" s="166">
        <v>73.47</v>
      </c>
      <c r="G616" s="166">
        <v>5.65</v>
      </c>
      <c r="H616" s="166">
        <v>2.94</v>
      </c>
      <c r="I616" s="166">
        <v>44.37</v>
      </c>
      <c r="J616" s="166">
        <v>126.44</v>
      </c>
      <c r="K616" s="166">
        <v>30.72</v>
      </c>
      <c r="L616" s="164">
        <v>1</v>
      </c>
      <c r="M616" s="164">
        <v>0</v>
      </c>
    </row>
    <row r="617" spans="1:13" x14ac:dyDescent="0.2">
      <c r="A617" s="164">
        <v>615</v>
      </c>
      <c r="B617" s="165" t="s">
        <v>1230</v>
      </c>
      <c r="C617" s="164">
        <v>14</v>
      </c>
      <c r="D617" s="165" t="s">
        <v>1427</v>
      </c>
      <c r="E617" s="165" t="s">
        <v>811</v>
      </c>
      <c r="F617" s="166">
        <v>78.63</v>
      </c>
      <c r="G617" s="166">
        <v>6.25</v>
      </c>
      <c r="H617" s="166">
        <v>3.15</v>
      </c>
      <c r="I617" s="166">
        <v>29.76</v>
      </c>
      <c r="J617" s="166">
        <v>117.8</v>
      </c>
      <c r="K617" s="166">
        <v>28.63</v>
      </c>
      <c r="L617" s="164">
        <v>1</v>
      </c>
      <c r="M617" s="164">
        <v>0</v>
      </c>
    </row>
    <row r="618" spans="1:13" x14ac:dyDescent="0.2">
      <c r="A618" s="164">
        <v>616</v>
      </c>
      <c r="B618" s="165" t="s">
        <v>1230</v>
      </c>
      <c r="C618" s="164">
        <v>14</v>
      </c>
      <c r="D618" s="165" t="s">
        <v>1428</v>
      </c>
      <c r="E618" s="165" t="s">
        <v>811</v>
      </c>
      <c r="F618" s="166">
        <v>71.53</v>
      </c>
      <c r="G618" s="166">
        <v>6.49</v>
      </c>
      <c r="H618" s="166">
        <v>3.14</v>
      </c>
      <c r="I618" s="166">
        <v>35.99</v>
      </c>
      <c r="J618" s="166">
        <v>117.15</v>
      </c>
      <c r="K618" s="166">
        <v>28.47</v>
      </c>
      <c r="L618" s="164">
        <v>1</v>
      </c>
      <c r="M618" s="164">
        <v>0</v>
      </c>
    </row>
    <row r="619" spans="1:13" x14ac:dyDescent="0.2">
      <c r="A619" s="164">
        <v>617</v>
      </c>
      <c r="B619" s="165" t="s">
        <v>1230</v>
      </c>
      <c r="C619" s="164">
        <v>15</v>
      </c>
      <c r="D619" s="165" t="s">
        <v>1429</v>
      </c>
      <c r="E619" s="165" t="s">
        <v>811</v>
      </c>
      <c r="F619" s="166">
        <v>72.239999999999995</v>
      </c>
      <c r="G619" s="166">
        <v>6.03</v>
      </c>
      <c r="H619" s="166">
        <v>3.16</v>
      </c>
      <c r="I619" s="166">
        <v>35.9</v>
      </c>
      <c r="J619" s="166">
        <v>117.34</v>
      </c>
      <c r="K619" s="166">
        <v>28.51</v>
      </c>
      <c r="L619" s="164">
        <v>1</v>
      </c>
      <c r="M619" s="164">
        <v>0</v>
      </c>
    </row>
    <row r="620" spans="1:13" x14ac:dyDescent="0.2">
      <c r="A620" s="164">
        <v>618</v>
      </c>
      <c r="B620" s="165" t="s">
        <v>1230</v>
      </c>
      <c r="C620" s="164">
        <v>15</v>
      </c>
      <c r="D620" s="165" t="s">
        <v>1430</v>
      </c>
      <c r="E620" s="165" t="s">
        <v>811</v>
      </c>
      <c r="F620" s="166">
        <v>73.42</v>
      </c>
      <c r="G620" s="166">
        <v>5.46</v>
      </c>
      <c r="H620" s="166">
        <v>2.94</v>
      </c>
      <c r="I620" s="166">
        <v>44.62</v>
      </c>
      <c r="J620" s="166">
        <v>126.44</v>
      </c>
      <c r="K620" s="166">
        <v>30.72</v>
      </c>
      <c r="L620" s="164">
        <v>1</v>
      </c>
      <c r="M620" s="164">
        <v>0</v>
      </c>
    </row>
    <row r="621" spans="1:13" x14ac:dyDescent="0.2">
      <c r="A621" s="164">
        <v>619</v>
      </c>
      <c r="B621" s="165" t="s">
        <v>1230</v>
      </c>
      <c r="C621" s="164">
        <v>15</v>
      </c>
      <c r="D621" s="165" t="s">
        <v>1431</v>
      </c>
      <c r="E621" s="165" t="s">
        <v>811</v>
      </c>
      <c r="F621" s="166">
        <v>78.69</v>
      </c>
      <c r="G621" s="166">
        <v>6.26</v>
      </c>
      <c r="H621" s="166">
        <v>3.15</v>
      </c>
      <c r="I621" s="166">
        <v>29.61</v>
      </c>
      <c r="J621" s="166">
        <v>117.71</v>
      </c>
      <c r="K621" s="166">
        <v>28.6</v>
      </c>
      <c r="L621" s="164">
        <v>1</v>
      </c>
      <c r="M621" s="164">
        <v>0</v>
      </c>
    </row>
    <row r="622" spans="1:13" x14ac:dyDescent="0.2">
      <c r="A622" s="164">
        <v>620</v>
      </c>
      <c r="B622" s="165" t="s">
        <v>1230</v>
      </c>
      <c r="C622" s="164">
        <v>15</v>
      </c>
      <c r="D622" s="165" t="s">
        <v>1432</v>
      </c>
      <c r="E622" s="165" t="s">
        <v>811</v>
      </c>
      <c r="F622" s="166">
        <v>73.47</v>
      </c>
      <c r="G622" s="166">
        <v>5.65</v>
      </c>
      <c r="H622" s="166">
        <v>2.94</v>
      </c>
      <c r="I622" s="166">
        <v>44.37</v>
      </c>
      <c r="J622" s="166">
        <v>126.44</v>
      </c>
      <c r="K622" s="166">
        <v>30.72</v>
      </c>
      <c r="L622" s="164">
        <v>1</v>
      </c>
      <c r="M622" s="164">
        <v>0</v>
      </c>
    </row>
    <row r="623" spans="1:13" x14ac:dyDescent="0.2">
      <c r="A623" s="164">
        <v>621</v>
      </c>
      <c r="B623" s="165" t="s">
        <v>1230</v>
      </c>
      <c r="C623" s="164">
        <v>15</v>
      </c>
      <c r="D623" s="165" t="s">
        <v>1433</v>
      </c>
      <c r="E623" s="165" t="s">
        <v>811</v>
      </c>
      <c r="F623" s="166">
        <v>78.63</v>
      </c>
      <c r="G623" s="166">
        <v>6.25</v>
      </c>
      <c r="H623" s="166">
        <v>3.15</v>
      </c>
      <c r="I623" s="166">
        <v>29.76</v>
      </c>
      <c r="J623" s="166">
        <v>117.8</v>
      </c>
      <c r="K623" s="166">
        <v>28.63</v>
      </c>
      <c r="L623" s="164">
        <v>1</v>
      </c>
      <c r="M623" s="164">
        <v>0</v>
      </c>
    </row>
    <row r="624" spans="1:13" x14ac:dyDescent="0.2">
      <c r="A624" s="164">
        <v>622</v>
      </c>
      <c r="B624" s="165" t="s">
        <v>1230</v>
      </c>
      <c r="C624" s="164">
        <v>15</v>
      </c>
      <c r="D624" s="165" t="s">
        <v>1434</v>
      </c>
      <c r="E624" s="165" t="s">
        <v>811</v>
      </c>
      <c r="F624" s="166">
        <v>71.53</v>
      </c>
      <c r="G624" s="166">
        <v>6.49</v>
      </c>
      <c r="H624" s="166">
        <v>3.14</v>
      </c>
      <c r="I624" s="166">
        <v>35.99</v>
      </c>
      <c r="J624" s="166">
        <v>117.15</v>
      </c>
      <c r="K624" s="166">
        <v>28.47</v>
      </c>
      <c r="L624" s="164">
        <v>1</v>
      </c>
      <c r="M624" s="164">
        <v>0</v>
      </c>
    </row>
    <row r="625" spans="1:13" x14ac:dyDescent="0.2">
      <c r="A625" s="164">
        <v>623</v>
      </c>
      <c r="B625" s="165" t="s">
        <v>1230</v>
      </c>
      <c r="C625" s="164">
        <v>16</v>
      </c>
      <c r="D625" s="165" t="s">
        <v>1435</v>
      </c>
      <c r="E625" s="165" t="s">
        <v>811</v>
      </c>
      <c r="F625" s="166">
        <v>72.239999999999995</v>
      </c>
      <c r="G625" s="166">
        <v>6.03</v>
      </c>
      <c r="H625" s="166">
        <v>3.16</v>
      </c>
      <c r="I625" s="166">
        <v>35.9</v>
      </c>
      <c r="J625" s="166">
        <v>117.34</v>
      </c>
      <c r="K625" s="166">
        <v>28.51</v>
      </c>
      <c r="L625" s="164">
        <v>1</v>
      </c>
      <c r="M625" s="164">
        <v>0</v>
      </c>
    </row>
    <row r="626" spans="1:13" x14ac:dyDescent="0.2">
      <c r="A626" s="164">
        <v>624</v>
      </c>
      <c r="B626" s="165" t="s">
        <v>1230</v>
      </c>
      <c r="C626" s="164">
        <v>16</v>
      </c>
      <c r="D626" s="165" t="s">
        <v>1436</v>
      </c>
      <c r="E626" s="165" t="s">
        <v>811</v>
      </c>
      <c r="F626" s="166">
        <v>73.42</v>
      </c>
      <c r="G626" s="166">
        <v>5.46</v>
      </c>
      <c r="H626" s="166">
        <v>2.94</v>
      </c>
      <c r="I626" s="166">
        <v>44.62</v>
      </c>
      <c r="J626" s="166">
        <v>126.44</v>
      </c>
      <c r="K626" s="166">
        <v>30.72</v>
      </c>
      <c r="L626" s="164">
        <v>1</v>
      </c>
      <c r="M626" s="164">
        <v>0</v>
      </c>
    </row>
    <row r="627" spans="1:13" x14ac:dyDescent="0.2">
      <c r="A627" s="164">
        <v>625</v>
      </c>
      <c r="B627" s="165" t="s">
        <v>1230</v>
      </c>
      <c r="C627" s="164">
        <v>16</v>
      </c>
      <c r="D627" s="165" t="s">
        <v>1437</v>
      </c>
      <c r="E627" s="165" t="s">
        <v>811</v>
      </c>
      <c r="F627" s="166">
        <v>78.69</v>
      </c>
      <c r="G627" s="166">
        <v>6.26</v>
      </c>
      <c r="H627" s="166">
        <v>3.15</v>
      </c>
      <c r="I627" s="166">
        <v>29.61</v>
      </c>
      <c r="J627" s="166">
        <v>117.71</v>
      </c>
      <c r="K627" s="166">
        <v>28.6</v>
      </c>
      <c r="L627" s="164">
        <v>1</v>
      </c>
      <c r="M627" s="164">
        <v>0</v>
      </c>
    </row>
    <row r="628" spans="1:13" x14ac:dyDescent="0.2">
      <c r="A628" s="164">
        <v>626</v>
      </c>
      <c r="B628" s="165" t="s">
        <v>1230</v>
      </c>
      <c r="C628" s="164">
        <v>16</v>
      </c>
      <c r="D628" s="165" t="s">
        <v>1438</v>
      </c>
      <c r="E628" s="165" t="s">
        <v>811</v>
      </c>
      <c r="F628" s="166">
        <v>73.47</v>
      </c>
      <c r="G628" s="166">
        <v>5.65</v>
      </c>
      <c r="H628" s="166">
        <v>2.94</v>
      </c>
      <c r="I628" s="166">
        <v>44.37</v>
      </c>
      <c r="J628" s="166">
        <v>126.44</v>
      </c>
      <c r="K628" s="166">
        <v>30.72</v>
      </c>
      <c r="L628" s="164">
        <v>1</v>
      </c>
      <c r="M628" s="164">
        <v>0</v>
      </c>
    </row>
    <row r="629" spans="1:13" x14ac:dyDescent="0.2">
      <c r="A629" s="164">
        <v>627</v>
      </c>
      <c r="B629" s="165" t="s">
        <v>1230</v>
      </c>
      <c r="C629" s="164">
        <v>16</v>
      </c>
      <c r="D629" s="165" t="s">
        <v>1439</v>
      </c>
      <c r="E629" s="165" t="s">
        <v>811</v>
      </c>
      <c r="F629" s="166">
        <v>78.63</v>
      </c>
      <c r="G629" s="166">
        <v>6.25</v>
      </c>
      <c r="H629" s="166">
        <v>3.15</v>
      </c>
      <c r="I629" s="166">
        <v>29.76</v>
      </c>
      <c r="J629" s="166">
        <v>117.8</v>
      </c>
      <c r="K629" s="166">
        <v>28.63</v>
      </c>
      <c r="L629" s="164">
        <v>1</v>
      </c>
      <c r="M629" s="164">
        <v>0</v>
      </c>
    </row>
    <row r="630" spans="1:13" x14ac:dyDescent="0.2">
      <c r="A630" s="164">
        <v>628</v>
      </c>
      <c r="B630" s="165" t="s">
        <v>1230</v>
      </c>
      <c r="C630" s="164">
        <v>16</v>
      </c>
      <c r="D630" s="165" t="s">
        <v>1440</v>
      </c>
      <c r="E630" s="165" t="s">
        <v>811</v>
      </c>
      <c r="F630" s="166">
        <v>71.53</v>
      </c>
      <c r="G630" s="166">
        <v>6.49</v>
      </c>
      <c r="H630" s="166">
        <v>3.14</v>
      </c>
      <c r="I630" s="166">
        <v>35.99</v>
      </c>
      <c r="J630" s="166">
        <v>117.15</v>
      </c>
      <c r="K630" s="166">
        <v>28.47</v>
      </c>
      <c r="L630" s="164">
        <v>1</v>
      </c>
      <c r="M630" s="164">
        <v>0</v>
      </c>
    </row>
    <row r="631" spans="1:13" x14ac:dyDescent="0.2">
      <c r="A631" s="164">
        <v>629</v>
      </c>
      <c r="B631" s="165" t="s">
        <v>1230</v>
      </c>
      <c r="C631" s="164">
        <v>17</v>
      </c>
      <c r="D631" s="165" t="s">
        <v>1441</v>
      </c>
      <c r="E631" s="165" t="s">
        <v>811</v>
      </c>
      <c r="F631" s="166">
        <v>72.239999999999995</v>
      </c>
      <c r="G631" s="166">
        <v>6.03</v>
      </c>
      <c r="H631" s="166">
        <v>3.16</v>
      </c>
      <c r="I631" s="166">
        <v>35.9</v>
      </c>
      <c r="J631" s="166">
        <v>117.34</v>
      </c>
      <c r="K631" s="166">
        <v>28.51</v>
      </c>
      <c r="L631" s="164">
        <v>1</v>
      </c>
      <c r="M631" s="164">
        <v>0</v>
      </c>
    </row>
    <row r="632" spans="1:13" x14ac:dyDescent="0.2">
      <c r="A632" s="164">
        <v>630</v>
      </c>
      <c r="B632" s="165" t="s">
        <v>1230</v>
      </c>
      <c r="C632" s="164">
        <v>17</v>
      </c>
      <c r="D632" s="165" t="s">
        <v>1442</v>
      </c>
      <c r="E632" s="165" t="s">
        <v>811</v>
      </c>
      <c r="F632" s="166">
        <v>73.42</v>
      </c>
      <c r="G632" s="166">
        <v>5.46</v>
      </c>
      <c r="H632" s="166">
        <v>2.94</v>
      </c>
      <c r="I632" s="166">
        <v>44.62</v>
      </c>
      <c r="J632" s="166">
        <v>126.44</v>
      </c>
      <c r="K632" s="166">
        <v>30.72</v>
      </c>
      <c r="L632" s="164">
        <v>1</v>
      </c>
      <c r="M632" s="164">
        <v>0</v>
      </c>
    </row>
    <row r="633" spans="1:13" x14ac:dyDescent="0.2">
      <c r="A633" s="164">
        <v>631</v>
      </c>
      <c r="B633" s="165" t="s">
        <v>1230</v>
      </c>
      <c r="C633" s="164">
        <v>17</v>
      </c>
      <c r="D633" s="165" t="s">
        <v>1443</v>
      </c>
      <c r="E633" s="165" t="s">
        <v>811</v>
      </c>
      <c r="F633" s="166">
        <v>78.69</v>
      </c>
      <c r="G633" s="166">
        <v>6.26</v>
      </c>
      <c r="H633" s="166">
        <v>3.15</v>
      </c>
      <c r="I633" s="166">
        <v>29.61</v>
      </c>
      <c r="J633" s="166">
        <v>117.71</v>
      </c>
      <c r="K633" s="166">
        <v>28.6</v>
      </c>
      <c r="L633" s="164">
        <v>1</v>
      </c>
      <c r="M633" s="164">
        <v>0</v>
      </c>
    </row>
    <row r="634" spans="1:13" x14ac:dyDescent="0.2">
      <c r="A634" s="164">
        <v>632</v>
      </c>
      <c r="B634" s="165" t="s">
        <v>1230</v>
      </c>
      <c r="C634" s="164">
        <v>17</v>
      </c>
      <c r="D634" s="165" t="s">
        <v>1444</v>
      </c>
      <c r="E634" s="165" t="s">
        <v>811</v>
      </c>
      <c r="F634" s="166">
        <v>73.47</v>
      </c>
      <c r="G634" s="166">
        <v>5.65</v>
      </c>
      <c r="H634" s="166">
        <v>2.94</v>
      </c>
      <c r="I634" s="166">
        <v>44.37</v>
      </c>
      <c r="J634" s="166">
        <v>126.44</v>
      </c>
      <c r="K634" s="166">
        <v>30.72</v>
      </c>
      <c r="L634" s="164">
        <v>1</v>
      </c>
      <c r="M634" s="164">
        <v>0</v>
      </c>
    </row>
    <row r="635" spans="1:13" x14ac:dyDescent="0.2">
      <c r="A635" s="164">
        <v>633</v>
      </c>
      <c r="B635" s="165" t="s">
        <v>1230</v>
      </c>
      <c r="C635" s="164">
        <v>17</v>
      </c>
      <c r="D635" s="165" t="s">
        <v>1445</v>
      </c>
      <c r="E635" s="165" t="s">
        <v>811</v>
      </c>
      <c r="F635" s="166">
        <v>78.63</v>
      </c>
      <c r="G635" s="166">
        <v>6.25</v>
      </c>
      <c r="H635" s="166">
        <v>3.15</v>
      </c>
      <c r="I635" s="166">
        <v>29.76</v>
      </c>
      <c r="J635" s="166">
        <v>117.8</v>
      </c>
      <c r="K635" s="166">
        <v>28.63</v>
      </c>
      <c r="L635" s="164">
        <v>1</v>
      </c>
      <c r="M635" s="164">
        <v>0</v>
      </c>
    </row>
    <row r="636" spans="1:13" x14ac:dyDescent="0.2">
      <c r="A636" s="164">
        <v>634</v>
      </c>
      <c r="B636" s="165" t="s">
        <v>1230</v>
      </c>
      <c r="C636" s="164">
        <v>17</v>
      </c>
      <c r="D636" s="165" t="s">
        <v>1446</v>
      </c>
      <c r="E636" s="165" t="s">
        <v>811</v>
      </c>
      <c r="F636" s="166">
        <v>71.53</v>
      </c>
      <c r="G636" s="166">
        <v>6.49</v>
      </c>
      <c r="H636" s="166">
        <v>3.14</v>
      </c>
      <c r="I636" s="166">
        <v>35.99</v>
      </c>
      <c r="J636" s="166">
        <v>117.15</v>
      </c>
      <c r="K636" s="166">
        <v>28.47</v>
      </c>
      <c r="L636" s="164">
        <v>1</v>
      </c>
      <c r="M636" s="164">
        <v>0</v>
      </c>
    </row>
    <row r="637" spans="1:13" x14ac:dyDescent="0.2">
      <c r="A637" s="164">
        <v>635</v>
      </c>
      <c r="B637" s="165" t="s">
        <v>1230</v>
      </c>
      <c r="C637" s="164">
        <v>18</v>
      </c>
      <c r="D637" s="165" t="s">
        <v>1447</v>
      </c>
      <c r="E637" s="165" t="s">
        <v>811</v>
      </c>
      <c r="F637" s="166">
        <v>72.239999999999995</v>
      </c>
      <c r="G637" s="166">
        <v>6.03</v>
      </c>
      <c r="H637" s="166">
        <v>3.16</v>
      </c>
      <c r="I637" s="166">
        <v>35.9</v>
      </c>
      <c r="J637" s="166">
        <v>117.34</v>
      </c>
      <c r="K637" s="166">
        <v>28.51</v>
      </c>
      <c r="L637" s="164">
        <v>1</v>
      </c>
      <c r="M637" s="164">
        <v>0</v>
      </c>
    </row>
    <row r="638" spans="1:13" x14ac:dyDescent="0.2">
      <c r="A638" s="164">
        <v>636</v>
      </c>
      <c r="B638" s="165" t="s">
        <v>1230</v>
      </c>
      <c r="C638" s="164">
        <v>18</v>
      </c>
      <c r="D638" s="165" t="s">
        <v>1448</v>
      </c>
      <c r="E638" s="165" t="s">
        <v>811</v>
      </c>
      <c r="F638" s="166">
        <v>73.42</v>
      </c>
      <c r="G638" s="166">
        <v>5.46</v>
      </c>
      <c r="H638" s="166">
        <v>2.94</v>
      </c>
      <c r="I638" s="166">
        <v>44.62</v>
      </c>
      <c r="J638" s="166">
        <v>126.44</v>
      </c>
      <c r="K638" s="166">
        <v>30.72</v>
      </c>
      <c r="L638" s="164">
        <v>1</v>
      </c>
      <c r="M638" s="164">
        <v>0</v>
      </c>
    </row>
    <row r="639" spans="1:13" x14ac:dyDescent="0.2">
      <c r="A639" s="164">
        <v>637</v>
      </c>
      <c r="B639" s="165" t="s">
        <v>1230</v>
      </c>
      <c r="C639" s="164">
        <v>18</v>
      </c>
      <c r="D639" s="165" t="s">
        <v>1449</v>
      </c>
      <c r="E639" s="165" t="s">
        <v>811</v>
      </c>
      <c r="F639" s="166">
        <v>78.69</v>
      </c>
      <c r="G639" s="166">
        <v>6.26</v>
      </c>
      <c r="H639" s="166">
        <v>3.15</v>
      </c>
      <c r="I639" s="166">
        <v>29.61</v>
      </c>
      <c r="J639" s="166">
        <v>117.71</v>
      </c>
      <c r="K639" s="166">
        <v>28.6</v>
      </c>
      <c r="L639" s="164">
        <v>1</v>
      </c>
      <c r="M639" s="164">
        <v>0</v>
      </c>
    </row>
    <row r="640" spans="1:13" x14ac:dyDescent="0.2">
      <c r="A640" s="164">
        <v>638</v>
      </c>
      <c r="B640" s="165" t="s">
        <v>1230</v>
      </c>
      <c r="C640" s="164">
        <v>18</v>
      </c>
      <c r="D640" s="165" t="s">
        <v>1450</v>
      </c>
      <c r="E640" s="165" t="s">
        <v>811</v>
      </c>
      <c r="F640" s="166">
        <v>73.47</v>
      </c>
      <c r="G640" s="166">
        <v>5.65</v>
      </c>
      <c r="H640" s="166">
        <v>2.94</v>
      </c>
      <c r="I640" s="166">
        <v>44.37</v>
      </c>
      <c r="J640" s="166">
        <v>126.44</v>
      </c>
      <c r="K640" s="166">
        <v>30.72</v>
      </c>
      <c r="L640" s="164">
        <v>1</v>
      </c>
      <c r="M640" s="164">
        <v>0</v>
      </c>
    </row>
    <row r="641" spans="1:13" x14ac:dyDescent="0.2">
      <c r="A641" s="164">
        <v>639</v>
      </c>
      <c r="B641" s="165" t="s">
        <v>1230</v>
      </c>
      <c r="C641" s="164">
        <v>18</v>
      </c>
      <c r="D641" s="165" t="s">
        <v>1451</v>
      </c>
      <c r="E641" s="165" t="s">
        <v>811</v>
      </c>
      <c r="F641" s="166">
        <v>78.63</v>
      </c>
      <c r="G641" s="166">
        <v>6.25</v>
      </c>
      <c r="H641" s="166">
        <v>3.15</v>
      </c>
      <c r="I641" s="166">
        <v>29.76</v>
      </c>
      <c r="J641" s="166">
        <v>117.8</v>
      </c>
      <c r="K641" s="166">
        <v>28.63</v>
      </c>
      <c r="L641" s="164">
        <v>1</v>
      </c>
      <c r="M641" s="164">
        <v>0</v>
      </c>
    </row>
    <row r="642" spans="1:13" x14ac:dyDescent="0.2">
      <c r="A642" s="164">
        <v>640</v>
      </c>
      <c r="B642" s="165" t="s">
        <v>1230</v>
      </c>
      <c r="C642" s="164">
        <v>18</v>
      </c>
      <c r="D642" s="165" t="s">
        <v>1452</v>
      </c>
      <c r="E642" s="165" t="s">
        <v>811</v>
      </c>
      <c r="F642" s="166">
        <v>71.53</v>
      </c>
      <c r="G642" s="166">
        <v>6.49</v>
      </c>
      <c r="H642" s="166">
        <v>3.14</v>
      </c>
      <c r="I642" s="166">
        <v>35.99</v>
      </c>
      <c r="J642" s="166">
        <v>117.15</v>
      </c>
      <c r="K642" s="166">
        <v>28.47</v>
      </c>
      <c r="L642" s="164">
        <v>1</v>
      </c>
      <c r="M642" s="164">
        <v>0</v>
      </c>
    </row>
    <row r="643" spans="1:13" x14ac:dyDescent="0.2">
      <c r="A643" s="164">
        <v>641</v>
      </c>
      <c r="B643" s="165" t="s">
        <v>1230</v>
      </c>
      <c r="C643" s="164">
        <v>19</v>
      </c>
      <c r="D643" s="165" t="s">
        <v>1453</v>
      </c>
      <c r="E643" s="165" t="s">
        <v>811</v>
      </c>
      <c r="F643" s="166">
        <v>72.239999999999995</v>
      </c>
      <c r="G643" s="166">
        <v>6.03</v>
      </c>
      <c r="H643" s="166">
        <v>3.16</v>
      </c>
      <c r="I643" s="166">
        <v>35.9</v>
      </c>
      <c r="J643" s="166">
        <v>117.34</v>
      </c>
      <c r="K643" s="166">
        <v>28.51</v>
      </c>
      <c r="L643" s="164">
        <v>1</v>
      </c>
      <c r="M643" s="164">
        <v>0</v>
      </c>
    </row>
    <row r="644" spans="1:13" x14ac:dyDescent="0.2">
      <c r="A644" s="164">
        <v>642</v>
      </c>
      <c r="B644" s="165" t="s">
        <v>1230</v>
      </c>
      <c r="C644" s="164">
        <v>19</v>
      </c>
      <c r="D644" s="165" t="s">
        <v>1454</v>
      </c>
      <c r="E644" s="165" t="s">
        <v>811</v>
      </c>
      <c r="F644" s="166">
        <v>73.42</v>
      </c>
      <c r="G644" s="166">
        <v>5.46</v>
      </c>
      <c r="H644" s="166">
        <v>2.94</v>
      </c>
      <c r="I644" s="166">
        <v>44.62</v>
      </c>
      <c r="J644" s="166">
        <v>126.44</v>
      </c>
      <c r="K644" s="166">
        <v>30.72</v>
      </c>
      <c r="L644" s="164">
        <v>1</v>
      </c>
      <c r="M644" s="164">
        <v>0</v>
      </c>
    </row>
    <row r="645" spans="1:13" x14ac:dyDescent="0.2">
      <c r="A645" s="164">
        <v>643</v>
      </c>
      <c r="B645" s="165" t="s">
        <v>1230</v>
      </c>
      <c r="C645" s="164">
        <v>19</v>
      </c>
      <c r="D645" s="165" t="s">
        <v>1455</v>
      </c>
      <c r="E645" s="165" t="s">
        <v>811</v>
      </c>
      <c r="F645" s="166">
        <v>78.69</v>
      </c>
      <c r="G645" s="166">
        <v>6.26</v>
      </c>
      <c r="H645" s="166">
        <v>3.15</v>
      </c>
      <c r="I645" s="166">
        <v>29.61</v>
      </c>
      <c r="J645" s="166">
        <v>117.71</v>
      </c>
      <c r="K645" s="166">
        <v>28.6</v>
      </c>
      <c r="L645" s="164">
        <v>1</v>
      </c>
      <c r="M645" s="164">
        <v>0</v>
      </c>
    </row>
    <row r="646" spans="1:13" x14ac:dyDescent="0.2">
      <c r="A646" s="164">
        <v>644</v>
      </c>
      <c r="B646" s="165" t="s">
        <v>1230</v>
      </c>
      <c r="C646" s="164">
        <v>19</v>
      </c>
      <c r="D646" s="165" t="s">
        <v>1456</v>
      </c>
      <c r="E646" s="165" t="s">
        <v>811</v>
      </c>
      <c r="F646" s="166">
        <v>73.47</v>
      </c>
      <c r="G646" s="166">
        <v>5.65</v>
      </c>
      <c r="H646" s="166">
        <v>2.94</v>
      </c>
      <c r="I646" s="166">
        <v>44.37</v>
      </c>
      <c r="J646" s="166">
        <v>126.44</v>
      </c>
      <c r="K646" s="166">
        <v>30.72</v>
      </c>
      <c r="L646" s="164">
        <v>1</v>
      </c>
      <c r="M646" s="164">
        <v>0</v>
      </c>
    </row>
    <row r="647" spans="1:13" x14ac:dyDescent="0.2">
      <c r="A647" s="164">
        <v>645</v>
      </c>
      <c r="B647" s="165" t="s">
        <v>1230</v>
      </c>
      <c r="C647" s="164">
        <v>19</v>
      </c>
      <c r="D647" s="165" t="s">
        <v>1457</v>
      </c>
      <c r="E647" s="165" t="s">
        <v>811</v>
      </c>
      <c r="F647" s="166">
        <v>78.63</v>
      </c>
      <c r="G647" s="166">
        <v>6.25</v>
      </c>
      <c r="H647" s="166">
        <v>3.15</v>
      </c>
      <c r="I647" s="166">
        <v>29.76</v>
      </c>
      <c r="J647" s="166">
        <v>117.8</v>
      </c>
      <c r="K647" s="166">
        <v>28.63</v>
      </c>
      <c r="L647" s="164">
        <v>1</v>
      </c>
      <c r="M647" s="164">
        <v>0</v>
      </c>
    </row>
    <row r="648" spans="1:13" x14ac:dyDescent="0.2">
      <c r="A648" s="164">
        <v>646</v>
      </c>
      <c r="B648" s="165" t="s">
        <v>1230</v>
      </c>
      <c r="C648" s="164">
        <v>19</v>
      </c>
      <c r="D648" s="165" t="s">
        <v>1458</v>
      </c>
      <c r="E648" s="165" t="s">
        <v>811</v>
      </c>
      <c r="F648" s="166">
        <v>71.53</v>
      </c>
      <c r="G648" s="166">
        <v>6.49</v>
      </c>
      <c r="H648" s="166">
        <v>3.14</v>
      </c>
      <c r="I648" s="166">
        <v>35.99</v>
      </c>
      <c r="J648" s="166">
        <v>117.15</v>
      </c>
      <c r="K648" s="166">
        <v>28.47</v>
      </c>
      <c r="L648" s="164">
        <v>1</v>
      </c>
      <c r="M648" s="164">
        <v>0</v>
      </c>
    </row>
    <row r="649" spans="1:13" x14ac:dyDescent="0.2">
      <c r="A649" s="167" t="s">
        <v>1459</v>
      </c>
      <c r="B649" s="168"/>
      <c r="C649" s="168"/>
      <c r="D649" s="168"/>
      <c r="E649" s="168"/>
      <c r="F649" s="169">
        <v>48343.56</v>
      </c>
      <c r="G649" s="169">
        <v>3603.47</v>
      </c>
      <c r="H649" s="169">
        <v>1865.97</v>
      </c>
      <c r="I649" s="169">
        <v>23690.9</v>
      </c>
      <c r="J649" s="169">
        <v>77503.899999999994</v>
      </c>
      <c r="K649" s="169">
        <v>18833.45</v>
      </c>
      <c r="L649" s="170">
        <v>646</v>
      </c>
      <c r="M649" s="164">
        <v>0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Summary</vt:lpstr>
      <vt:lpstr>BLOCK A1 &amp; BLOCK A2</vt:lpstr>
      <vt:lpstr>BLOCK A2</vt:lpstr>
      <vt:lpstr>BLOCK B1 &amp; BLOCK B2</vt:lpstr>
      <vt:lpstr>BLOCK B2</vt:lpstr>
      <vt:lpstr>BLOCK C1 &amp; BLOCK C2</vt:lpstr>
      <vt:lpstr>BLOCK C2</vt:lpstr>
      <vt:lpstr>BLISS-SURVEY NO AREA</vt:lpstr>
      <vt:lpstr>Happiness Towers</vt:lpstr>
      <vt:lpstr>Pride Towers</vt:lpstr>
      <vt:lpstr>'BLISS-SURVEY NO AREA'!Print_Area</vt:lpstr>
      <vt:lpstr>'BLOCK A1 &amp; BLOCK A2'!Print_Area</vt:lpstr>
      <vt:lpstr>'BLOCK A2'!Print_Area</vt:lpstr>
      <vt:lpstr>'BLOCK B1 &amp; BLOCK B2'!Print_Area</vt:lpstr>
      <vt:lpstr>'BLOCK C1 &amp; BLOCK C2'!Print_Area</vt:lpstr>
      <vt:lpstr>'BLOCK C1 &amp; BLOCK C2'!Print_Titles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2026-05-07T10:45:48Z</dcterms:modified>
</cp:coreProperties>
</file>