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ikandan.k\OneDrive - SHRIRAM PROPERTIES LIMITED\Desktop\TNRERA Query-09.12.2025\"/>
    </mc:Choice>
  </mc:AlternateContent>
  <bookViews>
    <workbookView xWindow="0" yWindow="0" windowWidth="19200" windowHeight="8130" activeTab="2"/>
  </bookViews>
  <sheets>
    <sheet name="New T 27" sheetId="3" r:id="rId1"/>
    <sheet name="New T 8" sheetId="4" r:id="rId2"/>
    <sheet name="UDS Abstruct." sheetId="9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9" l="1"/>
  <c r="C16" i="9"/>
  <c r="C15" i="9"/>
  <c r="C13" i="9"/>
  <c r="C12" i="9"/>
  <c r="C11" i="9"/>
  <c r="C7" i="9"/>
  <c r="C6" i="9"/>
  <c r="C8" i="9" s="1"/>
  <c r="C14" i="9" l="1"/>
  <c r="C18" i="9" s="1"/>
  <c r="L8" i="4" l="1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7" i="4"/>
  <c r="M119" i="4"/>
  <c r="M119" i="3"/>
  <c r="M118" i="3"/>
  <c r="L118" i="3"/>
  <c r="M117" i="3"/>
  <c r="L117" i="3"/>
  <c r="M116" i="3"/>
  <c r="L116" i="3" s="1"/>
  <c r="M115" i="3"/>
  <c r="L115" i="3"/>
  <c r="M114" i="3"/>
  <c r="L114" i="3"/>
  <c r="M113" i="3"/>
  <c r="L113" i="3"/>
  <c r="M112" i="3"/>
  <c r="L112" i="3" s="1"/>
  <c r="M111" i="3"/>
  <c r="L111" i="3"/>
  <c r="M110" i="3"/>
  <c r="L110" i="3"/>
  <c r="M109" i="3"/>
  <c r="L109" i="3"/>
  <c r="M108" i="3"/>
  <c r="L108" i="3" s="1"/>
  <c r="M107" i="3"/>
  <c r="L107" i="3"/>
  <c r="M106" i="3"/>
  <c r="L106" i="3"/>
  <c r="M105" i="3"/>
  <c r="L105" i="3"/>
  <c r="M104" i="3"/>
  <c r="L104" i="3" s="1"/>
  <c r="M103" i="3"/>
  <c r="L103" i="3"/>
  <c r="L119" i="3" s="1"/>
  <c r="M102" i="3"/>
  <c r="L102" i="3" s="1"/>
  <c r="M101" i="3"/>
  <c r="L101" i="3" s="1"/>
  <c r="M100" i="3"/>
  <c r="L100" i="3" s="1"/>
  <c r="M99" i="3"/>
  <c r="L99" i="3"/>
  <c r="M98" i="3"/>
  <c r="L98" i="3" s="1"/>
  <c r="M97" i="3"/>
  <c r="L97" i="3" s="1"/>
  <c r="M96" i="3"/>
  <c r="L96" i="3" s="1"/>
  <c r="M95" i="3"/>
  <c r="L95" i="3"/>
  <c r="M94" i="3"/>
  <c r="L94" i="3"/>
  <c r="M93" i="3"/>
  <c r="L93" i="3" s="1"/>
  <c r="M92" i="3"/>
  <c r="L92" i="3" s="1"/>
  <c r="M91" i="3"/>
  <c r="L91" i="3"/>
  <c r="M90" i="3"/>
  <c r="L90" i="3"/>
  <c r="M89" i="3"/>
  <c r="L89" i="3" s="1"/>
  <c r="M88" i="3"/>
  <c r="L88" i="3" s="1"/>
  <c r="M87" i="3"/>
  <c r="L87" i="3"/>
  <c r="M86" i="3"/>
  <c r="L86" i="3"/>
  <c r="M85" i="3"/>
  <c r="L85" i="3" s="1"/>
  <c r="M84" i="3"/>
  <c r="L84" i="3"/>
  <c r="M83" i="3"/>
  <c r="L83" i="3"/>
  <c r="M82" i="3"/>
  <c r="L82" i="3"/>
  <c r="M81" i="3"/>
  <c r="L81" i="3" s="1"/>
  <c r="M80" i="3"/>
  <c r="L80" i="3"/>
  <c r="M79" i="3"/>
  <c r="L79" i="3"/>
  <c r="M78" i="3"/>
  <c r="L78" i="3"/>
  <c r="M77" i="3"/>
  <c r="L77" i="3" s="1"/>
  <c r="M76" i="3"/>
  <c r="L76" i="3"/>
  <c r="M75" i="3"/>
  <c r="L75" i="3"/>
  <c r="M74" i="3"/>
  <c r="L74" i="3"/>
  <c r="M73" i="3"/>
  <c r="L73" i="3" s="1"/>
  <c r="M72" i="3"/>
  <c r="L72" i="3"/>
  <c r="M71" i="3"/>
  <c r="L71" i="3"/>
  <c r="M70" i="3"/>
  <c r="L70" i="3" s="1"/>
  <c r="M69" i="3"/>
  <c r="L69" i="3"/>
  <c r="M68" i="3"/>
  <c r="L68" i="3"/>
  <c r="M67" i="3"/>
  <c r="L67" i="3"/>
  <c r="M66" i="3"/>
  <c r="L66" i="3" s="1"/>
  <c r="M65" i="3"/>
  <c r="L65" i="3"/>
  <c r="M64" i="3"/>
  <c r="L64" i="3"/>
  <c r="M63" i="3"/>
  <c r="L63" i="3"/>
  <c r="M62" i="3"/>
  <c r="L62" i="3" s="1"/>
  <c r="M61" i="3"/>
  <c r="L61" i="3"/>
  <c r="M60" i="3"/>
  <c r="L60" i="3"/>
  <c r="M59" i="3"/>
  <c r="L59" i="3"/>
  <c r="M58" i="3"/>
  <c r="L58" i="3" s="1"/>
  <c r="M57" i="3"/>
  <c r="L57" i="3"/>
  <c r="M56" i="3"/>
  <c r="L56" i="3"/>
  <c r="M55" i="3"/>
  <c r="L55" i="3"/>
  <c r="M54" i="3"/>
  <c r="L54" i="3"/>
  <c r="M53" i="3"/>
  <c r="L53" i="3"/>
  <c r="M52" i="3"/>
  <c r="L52" i="3"/>
  <c r="M51" i="3"/>
  <c r="L51" i="3" s="1"/>
  <c r="M50" i="3"/>
  <c r="L50" i="3"/>
  <c r="M49" i="3"/>
  <c r="L49" i="3"/>
  <c r="M48" i="3"/>
  <c r="L48" i="3"/>
  <c r="M47" i="3"/>
  <c r="L47" i="3" s="1"/>
  <c r="M46" i="3"/>
  <c r="L46" i="3"/>
  <c r="M45" i="3"/>
  <c r="L45" i="3"/>
  <c r="M44" i="3"/>
  <c r="L44" i="3"/>
  <c r="M43" i="3"/>
  <c r="L43" i="3" s="1"/>
  <c r="M42" i="3"/>
  <c r="L42" i="3"/>
  <c r="M41" i="3"/>
  <c r="L41" i="3"/>
  <c r="M40" i="3"/>
  <c r="L40" i="3"/>
  <c r="M39" i="3"/>
  <c r="L39" i="3" s="1"/>
  <c r="M38" i="3"/>
  <c r="L38" i="3" s="1"/>
  <c r="M37" i="3"/>
  <c r="L37" i="3" s="1"/>
  <c r="M36" i="3"/>
  <c r="L36" i="3" s="1"/>
  <c r="M35" i="3"/>
  <c r="L35" i="3" s="1"/>
  <c r="M34" i="3"/>
  <c r="L34" i="3" s="1"/>
  <c r="M33" i="3"/>
  <c r="L33" i="3" s="1"/>
  <c r="M32" i="3"/>
  <c r="L32" i="3" s="1"/>
  <c r="M31" i="3"/>
  <c r="L31" i="3" s="1"/>
  <c r="M30" i="3"/>
  <c r="L30" i="3" s="1"/>
  <c r="M29" i="3"/>
  <c r="L29" i="3" s="1"/>
  <c r="M28" i="3"/>
  <c r="L28" i="3" s="1"/>
  <c r="M27" i="3"/>
  <c r="L27" i="3" s="1"/>
  <c r="M26" i="3"/>
  <c r="L26" i="3" s="1"/>
  <c r="M25" i="3"/>
  <c r="L25" i="3" s="1"/>
  <c r="M24" i="3"/>
  <c r="L24" i="3" s="1"/>
  <c r="M23" i="3"/>
  <c r="L23" i="3" s="1"/>
  <c r="M22" i="3"/>
  <c r="L22" i="3" s="1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7" i="3"/>
  <c r="M21" i="3"/>
  <c r="L21" i="3" s="1"/>
  <c r="M20" i="3"/>
  <c r="L20" i="3" s="1"/>
  <c r="M19" i="3"/>
  <c r="L19" i="3" s="1"/>
  <c r="M18" i="3"/>
  <c r="L18" i="3" s="1"/>
  <c r="M17" i="3"/>
  <c r="L17" i="3" s="1"/>
  <c r="M16" i="3"/>
  <c r="L16" i="3" s="1"/>
  <c r="M8" i="3"/>
  <c r="L8" i="3" s="1"/>
  <c r="M9" i="3"/>
  <c r="L9" i="3" s="1"/>
  <c r="M10" i="3"/>
  <c r="L10" i="3" s="1"/>
  <c r="M11" i="3"/>
  <c r="L11" i="3" s="1"/>
  <c r="M12" i="3"/>
  <c r="L12" i="3" s="1"/>
  <c r="M13" i="3"/>
  <c r="L13" i="3" s="1"/>
  <c r="M14" i="3"/>
  <c r="L14" i="3" s="1"/>
  <c r="M15" i="3"/>
  <c r="L15" i="3" s="1"/>
  <c r="M7" i="3"/>
  <c r="L7" i="3" s="1"/>
  <c r="G119" i="3"/>
  <c r="K119" i="3"/>
  <c r="H119" i="3"/>
  <c r="J119" i="3" l="1"/>
  <c r="O119" i="3"/>
  <c r="O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8" i="4"/>
  <c r="J9" i="4"/>
  <c r="J10" i="4"/>
  <c r="J11" i="4"/>
  <c r="J12" i="4"/>
  <c r="J13" i="4"/>
  <c r="J14" i="4"/>
  <c r="J15" i="4"/>
  <c r="J16" i="4"/>
  <c r="J7" i="4"/>
  <c r="J119" i="4" l="1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7" i="4"/>
  <c r="N119" i="4" l="1"/>
  <c r="L119" i="4"/>
  <c r="H119" i="4"/>
  <c r="G119" i="4"/>
  <c r="N119" i="3"/>
  <c r="K119" i="4" l="1"/>
</calcChain>
</file>

<file path=xl/sharedStrings.xml><?xml version="1.0" encoding="utf-8"?>
<sst xmlns="http://schemas.openxmlformats.org/spreadsheetml/2006/main" count="591" uniqueCount="55">
  <si>
    <t>SI.No.</t>
  </si>
  <si>
    <t>Block</t>
  </si>
  <si>
    <t>Floor</t>
  </si>
  <si>
    <t>Type</t>
  </si>
  <si>
    <t>2BHK</t>
  </si>
  <si>
    <t>-</t>
  </si>
  <si>
    <t>Total Area</t>
  </si>
  <si>
    <t>1BHK</t>
  </si>
  <si>
    <t xml:space="preserve">Note: As per Norms carparking is not required,since it is an EWS Tower.Hence, the parking shall be allotted for those who require the same. </t>
  </si>
  <si>
    <t xml:space="preserve">Note: As per Norms carparking is not required, but we have 112 Carparking slots available, out of which 94 is covered parking &amp; 18 is Open Parking. The parking shall be allocated on first cum first basis. </t>
  </si>
  <si>
    <t>Apartment No.</t>
  </si>
  <si>
    <t>(a)
Carpet Area (as per Sec 2(k) of the RERA Act)
(Sq.m)</t>
  </si>
  <si>
    <t>(b)
Exclusive Balcony
(sq.m)</t>
  </si>
  <si>
    <t>(C)
Exclusive Verandah/Utility/
Service/Open Terrace
(Sq.m)</t>
  </si>
  <si>
    <t>e = (a+b+c+d) Floor Area of the apartment (sq.m)</t>
  </si>
  <si>
    <t>(d)
Area of External walls
(sq.m)</t>
  </si>
  <si>
    <t xml:space="preserve">(f)
Proportionate Common Area
(sq.m) </t>
  </si>
  <si>
    <t>(h)
UDS land Area
(Sq.m)</t>
  </si>
  <si>
    <t>(i)
Car Parking
 (Nos.)</t>
  </si>
  <si>
    <t xml:space="preserve">Covered </t>
  </si>
  <si>
    <t>Open</t>
  </si>
  <si>
    <t>Site Address:</t>
  </si>
  <si>
    <t>Note:</t>
  </si>
  <si>
    <t>Carpet Area statement with total UDS for the least extent</t>
  </si>
  <si>
    <t>If any land reserved for future development, an abstract to be shown in the carpet area statement mentioning the UDS for the approved blocks and UDS for the future development.</t>
  </si>
  <si>
    <t>*</t>
  </si>
  <si>
    <t>Car parking to be allotted/provided as per Tamil Nadu Combined Development and Building Rules (TNCDBR) 2019</t>
  </si>
  <si>
    <t>If one car parking is required for two apartments, promoter to clearly mention in the carpet area statement as to how car parking will be allotted</t>
  </si>
  <si>
    <t>Promoter to clearly mention cover, open and Visitor carparking</t>
  </si>
  <si>
    <t>Car parking allotted to individual apartment to be showin in carpet area statement</t>
  </si>
  <si>
    <t>(g)= (e+f)
Gross Area of 
the 
apartment
(Sq.m)</t>
  </si>
  <si>
    <t>(g) = (e+f)
Gross Area of 
the 
apartment
(Sq.m)</t>
  </si>
  <si>
    <t>Total</t>
  </si>
  <si>
    <r>
      <t xml:space="preserve">Site Address :M/s. </t>
    </r>
    <r>
      <rPr>
        <b/>
        <sz val="12"/>
        <rFont val="Calibri"/>
        <family val="2"/>
      </rPr>
      <t>Shriprop Structures Private Limited, Tower No-27-Stilt + 7Floors with 112 Dwelling Units,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</si>
  <si>
    <t xml:space="preserve">         Carpet Area Statement for Tower No-27-Stilt + 7Floors with 112 Dwelling Units                              Date:18.11.2025</t>
  </si>
  <si>
    <r>
      <t xml:space="preserve">Site Address :M/s. </t>
    </r>
    <r>
      <rPr>
        <b/>
        <sz val="12"/>
        <rFont val="Calibri"/>
        <family val="2"/>
      </rPr>
      <t>Shriprop Structures Private Limited, Tower No-8-Stilt + 7Floors with 112 Dwelling Units,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</si>
  <si>
    <t>Carpet Area Statement for Tower No-8-Stilt + 7Floors with 112 Dwelling Units                                                    Date:13.11.2025</t>
  </si>
  <si>
    <t xml:space="preserve">UDS ABSTRACT </t>
  </si>
  <si>
    <t xml:space="preserve">Decription </t>
  </si>
  <si>
    <t>UDS area</t>
  </si>
  <si>
    <t xml:space="preserve">Car Parking nos. </t>
  </si>
  <si>
    <t>Tower 08</t>
  </si>
  <si>
    <t>Nil</t>
  </si>
  <si>
    <t>Tower 27</t>
  </si>
  <si>
    <t>Total UDS of tower 27 &amp; 08</t>
  </si>
  <si>
    <t>Land Extent</t>
  </si>
  <si>
    <t>Deduct 10% OSR Gifted to local body</t>
  </si>
  <si>
    <t>Deduct road Gifted to local body</t>
  </si>
  <si>
    <t>Deduct Substation land Gifted to TANGEDCO</t>
  </si>
  <si>
    <t>(A) Total Net UDS area</t>
  </si>
  <si>
    <t>Deducting Previous completed Blocks  (1,2,3,4,5,6,7,12,16,17,18,19,11,13,15,21&amp;22)</t>
  </si>
  <si>
    <t>Form C Towers - 23,24,25,26</t>
  </si>
  <si>
    <t>Deducting Future Tower (10,14 &amp; shop)</t>
  </si>
  <si>
    <t>Gross Area = Total UDS of Tower 27 &amp; 08</t>
  </si>
  <si>
    <r>
      <t>Site Address :M/s. Shriprop Structures Private Limited,</t>
    </r>
    <r>
      <rPr>
        <sz val="20"/>
        <rFont val="Century Gothic"/>
        <family val="2"/>
      </rPr>
      <t xml:space="preserve"> (Tower No-27-Stilt + 7Floors with 112 Dwelling Units &amp; Tower No-8-Stilt + 7Floors with 112 Dwelling Units),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</si>
</sst>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1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name val="Calibri"/>
      <family val="1"/>
    </font>
    <font>
      <b/>
      <sz val="14"/>
      <name val="Calibri"/>
      <family val="2"/>
    </font>
    <font>
      <b/>
      <sz val="20"/>
      <name val="Century Gothic"/>
      <family val="2"/>
    </font>
    <font>
      <sz val="20"/>
      <name val="Century Gothic"/>
      <family val="2"/>
    </font>
    <font>
      <b/>
      <sz val="20"/>
      <color theme="1"/>
      <name val="Century Gothic"/>
      <family val="2"/>
    </font>
    <font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2" fontId="4" fillId="0" borderId="19" xfId="0" applyNumberFormat="1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4" xfId="0" quotePrefix="1" applyFont="1" applyBorder="1" applyAlignment="1">
      <alignment horizontal="center" wrapText="1"/>
    </xf>
    <xf numFmtId="2" fontId="4" fillId="0" borderId="25" xfId="0" applyNumberFormat="1" applyFont="1" applyBorder="1" applyAlignment="1">
      <alignment horizontal="center"/>
    </xf>
    <xf numFmtId="2" fontId="4" fillId="0" borderId="0" xfId="0" applyNumberFormat="1" applyFont="1"/>
    <xf numFmtId="0" fontId="4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quotePrefix="1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2" fontId="4" fillId="0" borderId="28" xfId="0" applyNumberFormat="1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2" fontId="4" fillId="0" borderId="29" xfId="0" applyNumberFormat="1" applyFont="1" applyBorder="1" applyAlignment="1">
      <alignment horizontal="center" wrapText="1"/>
    </xf>
    <xf numFmtId="2" fontId="4" fillId="0" borderId="30" xfId="0" applyNumberFormat="1" applyFont="1" applyBorder="1" applyAlignment="1">
      <alignment horizontal="center"/>
    </xf>
    <xf numFmtId="0" fontId="4" fillId="0" borderId="28" xfId="0" quotePrefix="1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1" fontId="3" fillId="0" borderId="14" xfId="0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 wrapText="1"/>
    </xf>
    <xf numFmtId="2" fontId="3" fillId="0" borderId="15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42" xfId="0" applyBorder="1"/>
    <xf numFmtId="0" fontId="0" fillId="0" borderId="26" xfId="0" applyBorder="1"/>
    <xf numFmtId="0" fontId="9" fillId="0" borderId="34" xfId="0" applyFont="1" applyFill="1" applyBorder="1" applyAlignment="1">
      <alignment horizontal="center" vertical="top" wrapText="1"/>
    </xf>
    <xf numFmtId="0" fontId="9" fillId="0" borderId="35" xfId="0" applyFont="1" applyFill="1" applyBorder="1" applyAlignment="1">
      <alignment horizontal="center" vertical="top" wrapText="1"/>
    </xf>
    <xf numFmtId="0" fontId="9" fillId="0" borderId="36" xfId="0" applyFont="1" applyFill="1" applyBorder="1" applyAlignment="1">
      <alignment horizontal="center" vertical="top" wrapText="1"/>
    </xf>
    <xf numFmtId="0" fontId="6" fillId="0" borderId="37" xfId="0" applyFont="1" applyFill="1" applyBorder="1" applyAlignment="1">
      <alignment horizontal="left" vertical="center" wrapText="1" indent="1"/>
    </xf>
    <xf numFmtId="0" fontId="7" fillId="0" borderId="33" xfId="0" applyFont="1" applyFill="1" applyBorder="1" applyAlignment="1">
      <alignment horizontal="left" vertical="center" wrapText="1" indent="1"/>
    </xf>
    <xf numFmtId="0" fontId="7" fillId="0" borderId="38" xfId="0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9" xfId="0" quotePrefix="1" applyFont="1" applyBorder="1" applyAlignment="1">
      <alignment horizontal="center" wrapText="1"/>
    </xf>
    <xf numFmtId="0" fontId="4" fillId="0" borderId="20" xfId="0" quotePrefix="1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0" fontId="4" fillId="0" borderId="13" xfId="0" quotePrefix="1" applyFont="1" applyBorder="1" applyAlignment="1">
      <alignment horizontal="center" wrapText="1"/>
    </xf>
    <xf numFmtId="0" fontId="4" fillId="0" borderId="28" xfId="0" quotePrefix="1" applyFont="1" applyBorder="1" applyAlignment="1">
      <alignment horizontal="center" wrapText="1"/>
    </xf>
    <xf numFmtId="0" fontId="4" fillId="0" borderId="32" xfId="0" quotePrefix="1" applyFont="1" applyBorder="1" applyAlignment="1">
      <alignment horizontal="center" wrapText="1"/>
    </xf>
    <xf numFmtId="0" fontId="3" fillId="0" borderId="23" xfId="0" quotePrefix="1" applyFont="1" applyBorder="1" applyAlignment="1">
      <alignment horizontal="center" wrapText="1"/>
    </xf>
    <xf numFmtId="0" fontId="3" fillId="0" borderId="5" xfId="0" quotePrefix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0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6" fillId="0" borderId="34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center" vertical="top" wrapText="1"/>
    </xf>
    <xf numFmtId="0" fontId="10" fillId="0" borderId="36" xfId="0" applyFont="1" applyFill="1" applyBorder="1" applyAlignment="1">
      <alignment horizontal="center" vertical="top" wrapText="1"/>
    </xf>
    <xf numFmtId="0" fontId="6" fillId="0" borderId="37" xfId="0" applyFont="1" applyFill="1" applyBorder="1" applyAlignment="1">
      <alignment horizontal="left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left" vertical="center" wrapText="1"/>
    </xf>
    <xf numFmtId="0" fontId="0" fillId="2" borderId="0" xfId="0" applyFill="1"/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left" wrapText="1"/>
    </xf>
    <xf numFmtId="0" fontId="13" fillId="2" borderId="44" xfId="0" applyFont="1" applyFill="1" applyBorder="1" applyAlignment="1">
      <alignment horizontal="left" wrapText="1"/>
    </xf>
    <xf numFmtId="0" fontId="13" fillId="2" borderId="45" xfId="0" applyFont="1" applyFill="1" applyBorder="1" applyAlignment="1">
      <alignment horizontal="left" wrapText="1"/>
    </xf>
    <xf numFmtId="0" fontId="14" fillId="2" borderId="12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4" fillId="2" borderId="13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3" xfId="0" applyFont="1" applyFill="1" applyBorder="1" applyAlignment="1">
      <alignment horizontal="center" wrapText="1"/>
    </xf>
    <xf numFmtId="0" fontId="14" fillId="2" borderId="40" xfId="0" applyFont="1" applyFill="1" applyBorder="1" applyAlignment="1">
      <alignment horizontal="left" wrapText="1"/>
    </xf>
    <xf numFmtId="0" fontId="14" fillId="2" borderId="41" xfId="0" applyFont="1" applyFill="1" applyBorder="1" applyAlignment="1">
      <alignment horizontal="left" wrapText="1"/>
    </xf>
    <xf numFmtId="0" fontId="14" fillId="2" borderId="46" xfId="0" applyFont="1" applyFill="1" applyBorder="1" applyAlignment="1">
      <alignment horizontal="center" wrapText="1"/>
    </xf>
    <xf numFmtId="0" fontId="14" fillId="2" borderId="47" xfId="0" applyFont="1" applyFill="1" applyBorder="1" applyAlignment="1">
      <alignment horizontal="left" vertical="center" wrapText="1"/>
    </xf>
    <xf numFmtId="2" fontId="14" fillId="2" borderId="47" xfId="0" applyNumberFormat="1" applyFont="1" applyFill="1" applyBorder="1" applyAlignment="1">
      <alignment horizontal="left" vertical="center"/>
    </xf>
    <xf numFmtId="2" fontId="14" fillId="2" borderId="45" xfId="0" applyNumberFormat="1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left" wrapText="1"/>
    </xf>
    <xf numFmtId="0" fontId="13" fillId="2" borderId="48" xfId="0" applyFont="1" applyFill="1" applyBorder="1" applyAlignment="1">
      <alignment horizontal="left" wrapText="1"/>
    </xf>
    <xf numFmtId="2" fontId="13" fillId="2" borderId="48" xfId="0" applyNumberFormat="1" applyFont="1" applyFill="1" applyBorder="1" applyAlignment="1">
      <alignment horizontal="left"/>
    </xf>
    <xf numFmtId="2" fontId="13" fillId="2" borderId="13" xfId="0" applyNumberFormat="1" applyFont="1" applyFill="1" applyBorder="1" applyAlignment="1">
      <alignment horizontal="center"/>
    </xf>
    <xf numFmtId="2" fontId="14" fillId="2" borderId="48" xfId="0" applyNumberFormat="1" applyFont="1" applyFill="1" applyBorder="1" applyAlignment="1">
      <alignment horizontal="left" wrapText="1"/>
    </xf>
    <xf numFmtId="0" fontId="13" fillId="2" borderId="49" xfId="0" applyFont="1" applyFill="1" applyBorder="1" applyAlignment="1">
      <alignment horizontal="left" wrapText="1"/>
    </xf>
    <xf numFmtId="2" fontId="13" fillId="2" borderId="49" xfId="0" applyNumberFormat="1" applyFont="1" applyFill="1" applyBorder="1" applyAlignment="1">
      <alignment horizontal="left" wrapText="1"/>
    </xf>
    <xf numFmtId="2" fontId="13" fillId="2" borderId="46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weta\shankari\RERA%202025%20T8&amp;T27\Updated%20RERA%20area%20statement%20as%20per%20new%20format\Tower%2027%20and%20Tower%2008%20Shriram%20Shakari%20-%20New%20Carpet%20area%20statement%201911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T 27"/>
      <sheetName val="New T 8"/>
      <sheetName val="UDS abstract"/>
      <sheetName val="Abstract"/>
      <sheetName val="Tower status"/>
    </sheetNames>
    <sheetDataSet>
      <sheetData sheetId="0" refreshError="1"/>
      <sheetData sheetId="1" refreshError="1"/>
      <sheetData sheetId="2" refreshError="1">
        <row r="28">
          <cell r="L28">
            <v>1025102.752</v>
          </cell>
        </row>
        <row r="30">
          <cell r="L30">
            <v>190413</v>
          </cell>
        </row>
        <row r="33">
          <cell r="I33">
            <v>58620</v>
          </cell>
        </row>
        <row r="34">
          <cell r="I34">
            <v>34636</v>
          </cell>
        </row>
        <row r="35">
          <cell r="L35">
            <v>83615.817999999927</v>
          </cell>
        </row>
        <row r="42">
          <cell r="F42">
            <v>-157318.63</v>
          </cell>
        </row>
        <row r="43">
          <cell r="F43">
            <v>-900</v>
          </cell>
        </row>
        <row r="44">
          <cell r="F44">
            <v>-17139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7"/>
  <sheetViews>
    <sheetView showGridLines="0" topLeftCell="A107" workbookViewId="0">
      <selection activeCell="M121" sqref="M121"/>
    </sheetView>
  </sheetViews>
  <sheetFormatPr defaultColWidth="9.1796875" defaultRowHeight="14.5" x14ac:dyDescent="0.35"/>
  <cols>
    <col min="1" max="1" width="9.1796875" style="8"/>
    <col min="2" max="2" width="5.7265625" style="8" bestFit="1" customWidth="1"/>
    <col min="3" max="3" width="5.26953125" style="8" bestFit="1" customWidth="1"/>
    <col min="4" max="4" width="5.1796875" style="8" bestFit="1" customWidth="1"/>
    <col min="5" max="5" width="6.1796875" style="8" customWidth="1"/>
    <col min="6" max="6" width="10" style="8" bestFit="1" customWidth="1"/>
    <col min="7" max="7" width="13.54296875" style="8" customWidth="1"/>
    <col min="8" max="8" width="8.26953125" style="8" customWidth="1"/>
    <col min="9" max="9" width="15.7265625" style="8" bestFit="1" customWidth="1"/>
    <col min="10" max="10" width="12.7265625" style="8" customWidth="1"/>
    <col min="11" max="11" width="12.54296875" style="8" customWidth="1"/>
    <col min="12" max="12" width="12.81640625" style="8" customWidth="1"/>
    <col min="13" max="13" width="13.453125" style="8" customWidth="1"/>
    <col min="14" max="14" width="8.453125" style="8" bestFit="1" customWidth="1"/>
    <col min="15" max="15" width="8.81640625" style="8" customWidth="1"/>
    <col min="16" max="16384" width="9.1796875" style="8"/>
  </cols>
  <sheetData>
    <row r="1" spans="2:18" ht="15" thickBot="1" x14ac:dyDescent="0.4"/>
    <row r="2" spans="2:18" ht="18.75" customHeight="1" x14ac:dyDescent="0.35">
      <c r="B2" s="42" t="s">
        <v>34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2:18" ht="76.5" customHeight="1" thickBot="1" x14ac:dyDescent="0.4">
      <c r="B3" s="45" t="s">
        <v>33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</row>
    <row r="4" spans="2:18" ht="19.5" customHeight="1" thickBot="1" x14ac:dyDescent="0.4">
      <c r="B4" s="54" t="s">
        <v>21</v>
      </c>
      <c r="C4" s="55"/>
      <c r="D4" s="56"/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2:18" ht="87" customHeight="1" thickBot="1" x14ac:dyDescent="0.4">
      <c r="B5" s="50" t="s">
        <v>0</v>
      </c>
      <c r="C5" s="52" t="s">
        <v>1</v>
      </c>
      <c r="D5" s="52" t="s">
        <v>2</v>
      </c>
      <c r="E5" s="52" t="s">
        <v>3</v>
      </c>
      <c r="F5" s="52" t="s">
        <v>10</v>
      </c>
      <c r="G5" s="52" t="s">
        <v>11</v>
      </c>
      <c r="H5" s="52" t="s">
        <v>12</v>
      </c>
      <c r="I5" s="52" t="s">
        <v>13</v>
      </c>
      <c r="J5" s="52" t="s">
        <v>15</v>
      </c>
      <c r="K5" s="52" t="s">
        <v>14</v>
      </c>
      <c r="L5" s="52" t="s">
        <v>16</v>
      </c>
      <c r="M5" s="52" t="s">
        <v>31</v>
      </c>
      <c r="N5" s="52" t="s">
        <v>17</v>
      </c>
      <c r="O5" s="48" t="s">
        <v>18</v>
      </c>
      <c r="P5" s="49"/>
    </row>
    <row r="6" spans="2:18" ht="15" thickBot="1" x14ac:dyDescent="0.4">
      <c r="B6" s="51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66"/>
      <c r="O6" s="9" t="s">
        <v>19</v>
      </c>
      <c r="P6" s="9" t="s">
        <v>20</v>
      </c>
      <c r="R6" s="16"/>
    </row>
    <row r="7" spans="2:18" x14ac:dyDescent="0.35">
      <c r="B7" s="10">
        <v>1</v>
      </c>
      <c r="C7" s="67">
        <v>27</v>
      </c>
      <c r="D7" s="67">
        <v>1</v>
      </c>
      <c r="E7" s="11" t="s">
        <v>4</v>
      </c>
      <c r="F7" s="11">
        <v>101</v>
      </c>
      <c r="G7" s="12">
        <v>68.44</v>
      </c>
      <c r="H7" s="13">
        <v>3.35</v>
      </c>
      <c r="I7" s="14" t="s">
        <v>5</v>
      </c>
      <c r="J7" s="12">
        <f>K7-(G7+H7)</f>
        <v>9.3200000000000074</v>
      </c>
      <c r="K7" s="15">
        <v>81.11</v>
      </c>
      <c r="L7" s="12">
        <f t="shared" ref="L7:L38" si="0">M7-K7</f>
        <v>19.224448160535118</v>
      </c>
      <c r="M7" s="12">
        <f>1080/10.764</f>
        <v>100.33444816053512</v>
      </c>
      <c r="N7" s="11">
        <v>48.51</v>
      </c>
      <c r="O7" s="70">
        <v>1</v>
      </c>
      <c r="P7" s="71"/>
      <c r="R7" s="16"/>
    </row>
    <row r="8" spans="2:18" x14ac:dyDescent="0.35">
      <c r="B8" s="17">
        <v>2</v>
      </c>
      <c r="C8" s="68"/>
      <c r="D8" s="68"/>
      <c r="E8" s="18" t="s">
        <v>4</v>
      </c>
      <c r="F8" s="18">
        <v>102</v>
      </c>
      <c r="G8" s="19">
        <v>67.95</v>
      </c>
      <c r="H8" s="20">
        <v>3.35</v>
      </c>
      <c r="I8" s="21" t="s">
        <v>5</v>
      </c>
      <c r="J8" s="12">
        <f t="shared" ref="J8:J71" si="1">K8-(G8+H8)</f>
        <v>9.3299999999999983</v>
      </c>
      <c r="K8" s="15">
        <v>80.63</v>
      </c>
      <c r="L8" s="12">
        <f t="shared" si="0"/>
        <v>19.704448160535122</v>
      </c>
      <c r="M8" s="12">
        <f t="shared" ref="M8:M72" si="2">1080/10.764</f>
        <v>100.33444816053512</v>
      </c>
      <c r="N8" s="18">
        <v>48.51</v>
      </c>
      <c r="O8" s="72">
        <v>1</v>
      </c>
      <c r="P8" s="73"/>
    </row>
    <row r="9" spans="2:18" x14ac:dyDescent="0.35">
      <c r="B9" s="17">
        <v>3</v>
      </c>
      <c r="C9" s="68"/>
      <c r="D9" s="68"/>
      <c r="E9" s="18" t="s">
        <v>4</v>
      </c>
      <c r="F9" s="18">
        <v>103</v>
      </c>
      <c r="G9" s="19">
        <v>67.98</v>
      </c>
      <c r="H9" s="20">
        <v>3.35</v>
      </c>
      <c r="I9" s="21" t="s">
        <v>5</v>
      </c>
      <c r="J9" s="12">
        <f t="shared" si="1"/>
        <v>9.2999999999999972</v>
      </c>
      <c r="K9" s="15">
        <v>80.63</v>
      </c>
      <c r="L9" s="12">
        <f t="shared" si="0"/>
        <v>19.704448160535122</v>
      </c>
      <c r="M9" s="12">
        <f t="shared" si="2"/>
        <v>100.33444816053512</v>
      </c>
      <c r="N9" s="18">
        <v>48.51</v>
      </c>
      <c r="O9" s="72">
        <v>1</v>
      </c>
      <c r="P9" s="73"/>
    </row>
    <row r="10" spans="2:18" x14ac:dyDescent="0.35">
      <c r="B10" s="17">
        <v>4</v>
      </c>
      <c r="C10" s="68"/>
      <c r="D10" s="68"/>
      <c r="E10" s="18" t="s">
        <v>4</v>
      </c>
      <c r="F10" s="18">
        <v>104</v>
      </c>
      <c r="G10" s="19">
        <v>67.849999999999994</v>
      </c>
      <c r="H10" s="20">
        <v>3.35</v>
      </c>
      <c r="I10" s="21" t="s">
        <v>5</v>
      </c>
      <c r="J10" s="12">
        <f t="shared" si="1"/>
        <v>9.3800000000000097</v>
      </c>
      <c r="K10" s="15">
        <v>80.58</v>
      </c>
      <c r="L10" s="12">
        <f t="shared" si="0"/>
        <v>19.754448160535119</v>
      </c>
      <c r="M10" s="12">
        <f t="shared" si="2"/>
        <v>100.33444816053512</v>
      </c>
      <c r="N10" s="18">
        <v>48.51</v>
      </c>
      <c r="O10" s="72">
        <v>1</v>
      </c>
      <c r="P10" s="73"/>
    </row>
    <row r="11" spans="2:18" x14ac:dyDescent="0.35">
      <c r="B11" s="17">
        <v>5</v>
      </c>
      <c r="C11" s="68"/>
      <c r="D11" s="68"/>
      <c r="E11" s="18" t="s">
        <v>4</v>
      </c>
      <c r="F11" s="18">
        <v>105</v>
      </c>
      <c r="G11" s="19">
        <v>67.98</v>
      </c>
      <c r="H11" s="20">
        <v>3.35</v>
      </c>
      <c r="I11" s="21" t="s">
        <v>5</v>
      </c>
      <c r="J11" s="12">
        <f t="shared" si="1"/>
        <v>9.25</v>
      </c>
      <c r="K11" s="15">
        <v>80.58</v>
      </c>
      <c r="L11" s="12">
        <f t="shared" si="0"/>
        <v>19.754448160535119</v>
      </c>
      <c r="M11" s="12">
        <f t="shared" si="2"/>
        <v>100.33444816053512</v>
      </c>
      <c r="N11" s="18">
        <v>48.51</v>
      </c>
      <c r="O11" s="72">
        <v>1</v>
      </c>
      <c r="P11" s="73"/>
    </row>
    <row r="12" spans="2:18" x14ac:dyDescent="0.35">
      <c r="B12" s="17">
        <v>6</v>
      </c>
      <c r="C12" s="68"/>
      <c r="D12" s="68"/>
      <c r="E12" s="18" t="s">
        <v>4</v>
      </c>
      <c r="F12" s="18">
        <v>106</v>
      </c>
      <c r="G12" s="19">
        <v>67.849999999999994</v>
      </c>
      <c r="H12" s="20">
        <v>3.35</v>
      </c>
      <c r="I12" s="21" t="s">
        <v>5</v>
      </c>
      <c r="J12" s="12">
        <f t="shared" si="1"/>
        <v>9.3700000000000045</v>
      </c>
      <c r="K12" s="15">
        <v>80.569999999999993</v>
      </c>
      <c r="L12" s="12">
        <f t="shared" si="0"/>
        <v>19.764448160535125</v>
      </c>
      <c r="M12" s="12">
        <f t="shared" si="2"/>
        <v>100.33444816053512</v>
      </c>
      <c r="N12" s="18">
        <v>48.51</v>
      </c>
      <c r="O12" s="72">
        <v>1</v>
      </c>
      <c r="P12" s="73"/>
    </row>
    <row r="13" spans="2:18" x14ac:dyDescent="0.35">
      <c r="B13" s="17">
        <v>7</v>
      </c>
      <c r="C13" s="68"/>
      <c r="D13" s="68"/>
      <c r="E13" s="18" t="s">
        <v>4</v>
      </c>
      <c r="F13" s="18">
        <v>107</v>
      </c>
      <c r="G13" s="19">
        <v>67.900000000000006</v>
      </c>
      <c r="H13" s="20">
        <v>3.35</v>
      </c>
      <c r="I13" s="21" t="s">
        <v>5</v>
      </c>
      <c r="J13" s="12">
        <f t="shared" si="1"/>
        <v>9.3199999999999932</v>
      </c>
      <c r="K13" s="15">
        <v>80.569999999999993</v>
      </c>
      <c r="L13" s="12">
        <f t="shared" si="0"/>
        <v>19.764448160535125</v>
      </c>
      <c r="M13" s="12">
        <f t="shared" si="2"/>
        <v>100.33444816053512</v>
      </c>
      <c r="N13" s="18">
        <v>48.51</v>
      </c>
      <c r="O13" s="72">
        <v>1</v>
      </c>
      <c r="P13" s="73"/>
    </row>
    <row r="14" spans="2:18" x14ac:dyDescent="0.35">
      <c r="B14" s="17">
        <v>8</v>
      </c>
      <c r="C14" s="68"/>
      <c r="D14" s="68"/>
      <c r="E14" s="18" t="s">
        <v>4</v>
      </c>
      <c r="F14" s="18">
        <v>108</v>
      </c>
      <c r="G14" s="19">
        <v>68.44</v>
      </c>
      <c r="H14" s="20">
        <v>3.35</v>
      </c>
      <c r="I14" s="21" t="s">
        <v>5</v>
      </c>
      <c r="J14" s="12">
        <f t="shared" si="1"/>
        <v>9.3200000000000074</v>
      </c>
      <c r="K14" s="15">
        <v>81.11</v>
      </c>
      <c r="L14" s="12">
        <f t="shared" si="0"/>
        <v>19.224448160535118</v>
      </c>
      <c r="M14" s="12">
        <f t="shared" si="2"/>
        <v>100.33444816053512</v>
      </c>
      <c r="N14" s="18">
        <v>48.51</v>
      </c>
      <c r="O14" s="72">
        <v>1</v>
      </c>
      <c r="P14" s="73"/>
    </row>
    <row r="15" spans="2:18" x14ac:dyDescent="0.35">
      <c r="B15" s="17">
        <v>9</v>
      </c>
      <c r="C15" s="68"/>
      <c r="D15" s="68"/>
      <c r="E15" s="18" t="s">
        <v>4</v>
      </c>
      <c r="F15" s="18">
        <v>109</v>
      </c>
      <c r="G15" s="19">
        <v>68.44</v>
      </c>
      <c r="H15" s="20">
        <v>3.35</v>
      </c>
      <c r="I15" s="21" t="s">
        <v>5</v>
      </c>
      <c r="J15" s="12">
        <f t="shared" si="1"/>
        <v>9.3200000000000074</v>
      </c>
      <c r="K15" s="15">
        <v>81.11</v>
      </c>
      <c r="L15" s="12">
        <f t="shared" si="0"/>
        <v>19.224448160535118</v>
      </c>
      <c r="M15" s="12">
        <f t="shared" si="2"/>
        <v>100.33444816053512</v>
      </c>
      <c r="N15" s="18">
        <v>48.51</v>
      </c>
      <c r="O15" s="72">
        <v>1</v>
      </c>
      <c r="P15" s="73"/>
    </row>
    <row r="16" spans="2:18" x14ac:dyDescent="0.35">
      <c r="B16" s="17">
        <v>10</v>
      </c>
      <c r="C16" s="68"/>
      <c r="D16" s="68"/>
      <c r="E16" s="18" t="s">
        <v>4</v>
      </c>
      <c r="F16" s="18">
        <v>110</v>
      </c>
      <c r="G16" s="19">
        <v>69.58</v>
      </c>
      <c r="H16" s="20">
        <v>3.35</v>
      </c>
      <c r="I16" s="21" t="s">
        <v>5</v>
      </c>
      <c r="J16" s="12">
        <f t="shared" si="1"/>
        <v>9.5500000000000114</v>
      </c>
      <c r="K16" s="15">
        <v>82.48</v>
      </c>
      <c r="L16" s="12">
        <f t="shared" si="0"/>
        <v>19.712493496841319</v>
      </c>
      <c r="M16" s="19">
        <f>1100/10.764</f>
        <v>102.19249349684132</v>
      </c>
      <c r="N16" s="18">
        <v>49.41</v>
      </c>
      <c r="O16" s="72">
        <v>1</v>
      </c>
      <c r="P16" s="73"/>
    </row>
    <row r="17" spans="2:16" x14ac:dyDescent="0.35">
      <c r="B17" s="17">
        <v>11</v>
      </c>
      <c r="C17" s="68"/>
      <c r="D17" s="68"/>
      <c r="E17" s="18" t="s">
        <v>4</v>
      </c>
      <c r="F17" s="18">
        <v>111</v>
      </c>
      <c r="G17" s="19">
        <v>67.900000000000006</v>
      </c>
      <c r="H17" s="20">
        <v>3.35</v>
      </c>
      <c r="I17" s="21" t="s">
        <v>5</v>
      </c>
      <c r="J17" s="12">
        <f t="shared" si="1"/>
        <v>9.3199999999999932</v>
      </c>
      <c r="K17" s="15">
        <v>80.569999999999993</v>
      </c>
      <c r="L17" s="12">
        <f t="shared" si="0"/>
        <v>19.764448160535125</v>
      </c>
      <c r="M17" s="12">
        <f t="shared" si="2"/>
        <v>100.33444816053512</v>
      </c>
      <c r="N17" s="18">
        <v>48.51</v>
      </c>
      <c r="O17" s="72">
        <v>1</v>
      </c>
      <c r="P17" s="73"/>
    </row>
    <row r="18" spans="2:16" x14ac:dyDescent="0.35">
      <c r="B18" s="17">
        <v>12</v>
      </c>
      <c r="C18" s="68"/>
      <c r="D18" s="68"/>
      <c r="E18" s="18" t="s">
        <v>4</v>
      </c>
      <c r="F18" s="18">
        <v>112</v>
      </c>
      <c r="G18" s="19">
        <v>67.86</v>
      </c>
      <c r="H18" s="20">
        <v>3.35</v>
      </c>
      <c r="I18" s="21" t="s">
        <v>5</v>
      </c>
      <c r="J18" s="12">
        <f t="shared" si="1"/>
        <v>9.3700000000000045</v>
      </c>
      <c r="K18" s="15">
        <v>80.58</v>
      </c>
      <c r="L18" s="12">
        <f t="shared" si="0"/>
        <v>19.754448160535119</v>
      </c>
      <c r="M18" s="12">
        <f t="shared" si="2"/>
        <v>100.33444816053512</v>
      </c>
      <c r="N18" s="18">
        <v>48.51</v>
      </c>
      <c r="O18" s="72">
        <v>1</v>
      </c>
      <c r="P18" s="73"/>
    </row>
    <row r="19" spans="2:16" x14ac:dyDescent="0.35">
      <c r="B19" s="17">
        <v>13</v>
      </c>
      <c r="C19" s="68"/>
      <c r="D19" s="68"/>
      <c r="E19" s="18" t="s">
        <v>4</v>
      </c>
      <c r="F19" s="18">
        <v>113</v>
      </c>
      <c r="G19" s="19">
        <v>67.86</v>
      </c>
      <c r="H19" s="20">
        <v>3.35</v>
      </c>
      <c r="I19" s="21" t="s">
        <v>5</v>
      </c>
      <c r="J19" s="12">
        <f t="shared" si="1"/>
        <v>9.3700000000000045</v>
      </c>
      <c r="K19" s="15">
        <v>80.58</v>
      </c>
      <c r="L19" s="12">
        <f t="shared" si="0"/>
        <v>19.754448160535119</v>
      </c>
      <c r="M19" s="12">
        <f t="shared" si="2"/>
        <v>100.33444816053512</v>
      </c>
      <c r="N19" s="18">
        <v>48.51</v>
      </c>
      <c r="O19" s="72">
        <v>1</v>
      </c>
      <c r="P19" s="73"/>
    </row>
    <row r="20" spans="2:16" x14ac:dyDescent="0.35">
      <c r="B20" s="17">
        <v>14</v>
      </c>
      <c r="C20" s="68"/>
      <c r="D20" s="68"/>
      <c r="E20" s="18" t="s">
        <v>4</v>
      </c>
      <c r="F20" s="18">
        <v>114</v>
      </c>
      <c r="G20" s="19">
        <v>69.36</v>
      </c>
      <c r="H20" s="20">
        <v>3.35</v>
      </c>
      <c r="I20" s="21" t="s">
        <v>5</v>
      </c>
      <c r="J20" s="12">
        <f t="shared" si="1"/>
        <v>9.7700000000000102</v>
      </c>
      <c r="K20" s="15">
        <v>82.48</v>
      </c>
      <c r="L20" s="12">
        <f t="shared" si="0"/>
        <v>19.712493496841319</v>
      </c>
      <c r="M20" s="19">
        <f>1100/10.764</f>
        <v>102.19249349684132</v>
      </c>
      <c r="N20" s="18">
        <v>49.41</v>
      </c>
      <c r="O20" s="72">
        <v>1</v>
      </c>
      <c r="P20" s="73"/>
    </row>
    <row r="21" spans="2:16" x14ac:dyDescent="0.35">
      <c r="B21" s="17">
        <v>15</v>
      </c>
      <c r="C21" s="68"/>
      <c r="D21" s="68"/>
      <c r="E21" s="18" t="s">
        <v>4</v>
      </c>
      <c r="F21" s="18">
        <v>115</v>
      </c>
      <c r="G21" s="19">
        <v>67.94</v>
      </c>
      <c r="H21" s="20">
        <v>3.35</v>
      </c>
      <c r="I21" s="21" t="s">
        <v>5</v>
      </c>
      <c r="J21" s="12">
        <f t="shared" si="1"/>
        <v>9.3400000000000034</v>
      </c>
      <c r="K21" s="15">
        <v>80.63</v>
      </c>
      <c r="L21" s="12">
        <f t="shared" si="0"/>
        <v>19.704448160535122</v>
      </c>
      <c r="M21" s="12">
        <f t="shared" si="2"/>
        <v>100.33444816053512</v>
      </c>
      <c r="N21" s="18">
        <v>48.51</v>
      </c>
      <c r="O21" s="72">
        <v>1</v>
      </c>
      <c r="P21" s="73"/>
    </row>
    <row r="22" spans="2:16" x14ac:dyDescent="0.35">
      <c r="B22" s="17">
        <v>16</v>
      </c>
      <c r="C22" s="68"/>
      <c r="D22" s="68"/>
      <c r="E22" s="18" t="s">
        <v>4</v>
      </c>
      <c r="F22" s="18">
        <v>116</v>
      </c>
      <c r="G22" s="19">
        <v>68.44</v>
      </c>
      <c r="H22" s="20">
        <v>3.35</v>
      </c>
      <c r="I22" s="21" t="s">
        <v>5</v>
      </c>
      <c r="J22" s="12">
        <f t="shared" si="1"/>
        <v>9.3200000000000074</v>
      </c>
      <c r="K22" s="15">
        <v>81.11</v>
      </c>
      <c r="L22" s="12">
        <f t="shared" si="0"/>
        <v>19.224448160535118</v>
      </c>
      <c r="M22" s="12">
        <f t="shared" si="2"/>
        <v>100.33444816053512</v>
      </c>
      <c r="N22" s="18">
        <v>48.51</v>
      </c>
      <c r="O22" s="72">
        <v>1</v>
      </c>
      <c r="P22" s="73"/>
    </row>
    <row r="23" spans="2:16" x14ac:dyDescent="0.35">
      <c r="B23" s="17">
        <v>17</v>
      </c>
      <c r="C23" s="68"/>
      <c r="D23" s="68">
        <v>2</v>
      </c>
      <c r="E23" s="18" t="s">
        <v>4</v>
      </c>
      <c r="F23" s="18">
        <v>201</v>
      </c>
      <c r="G23" s="19">
        <v>68.44</v>
      </c>
      <c r="H23" s="20">
        <v>3.35</v>
      </c>
      <c r="I23" s="22" t="s">
        <v>5</v>
      </c>
      <c r="J23" s="12">
        <f t="shared" si="1"/>
        <v>9.3200000000000074</v>
      </c>
      <c r="K23" s="15">
        <v>81.11</v>
      </c>
      <c r="L23" s="12">
        <f t="shared" si="0"/>
        <v>19.224448160535118</v>
      </c>
      <c r="M23" s="12">
        <f>1080/10.764</f>
        <v>100.33444816053512</v>
      </c>
      <c r="N23" s="18">
        <v>48.51</v>
      </c>
      <c r="O23" s="72">
        <v>1</v>
      </c>
      <c r="P23" s="73"/>
    </row>
    <row r="24" spans="2:16" x14ac:dyDescent="0.35">
      <c r="B24" s="17">
        <v>18</v>
      </c>
      <c r="C24" s="68"/>
      <c r="D24" s="68"/>
      <c r="E24" s="18" t="s">
        <v>4</v>
      </c>
      <c r="F24" s="18">
        <v>202</v>
      </c>
      <c r="G24" s="19">
        <v>67.95</v>
      </c>
      <c r="H24" s="20">
        <v>3.35</v>
      </c>
      <c r="I24" s="22" t="s">
        <v>5</v>
      </c>
      <c r="J24" s="12">
        <f t="shared" si="1"/>
        <v>9.3299999999999983</v>
      </c>
      <c r="K24" s="15">
        <v>80.63</v>
      </c>
      <c r="L24" s="12">
        <f t="shared" si="0"/>
        <v>19.704448160535122</v>
      </c>
      <c r="M24" s="12">
        <f t="shared" si="2"/>
        <v>100.33444816053512</v>
      </c>
      <c r="N24" s="18">
        <v>48.51</v>
      </c>
      <c r="O24" s="72">
        <v>1</v>
      </c>
      <c r="P24" s="73"/>
    </row>
    <row r="25" spans="2:16" x14ac:dyDescent="0.35">
      <c r="B25" s="17">
        <v>19</v>
      </c>
      <c r="C25" s="68"/>
      <c r="D25" s="68"/>
      <c r="E25" s="18" t="s">
        <v>4</v>
      </c>
      <c r="F25" s="18">
        <v>203</v>
      </c>
      <c r="G25" s="19">
        <v>67.98</v>
      </c>
      <c r="H25" s="20">
        <v>3.35</v>
      </c>
      <c r="I25" s="22" t="s">
        <v>5</v>
      </c>
      <c r="J25" s="12">
        <f t="shared" si="1"/>
        <v>9.2999999999999972</v>
      </c>
      <c r="K25" s="15">
        <v>80.63</v>
      </c>
      <c r="L25" s="12">
        <f t="shared" si="0"/>
        <v>19.704448160535122</v>
      </c>
      <c r="M25" s="12">
        <f t="shared" si="2"/>
        <v>100.33444816053512</v>
      </c>
      <c r="N25" s="18">
        <v>48.51</v>
      </c>
      <c r="O25" s="72">
        <v>1</v>
      </c>
      <c r="P25" s="73"/>
    </row>
    <row r="26" spans="2:16" x14ac:dyDescent="0.35">
      <c r="B26" s="17">
        <v>20</v>
      </c>
      <c r="C26" s="68"/>
      <c r="D26" s="68"/>
      <c r="E26" s="18" t="s">
        <v>4</v>
      </c>
      <c r="F26" s="18">
        <v>204</v>
      </c>
      <c r="G26" s="19">
        <v>67.849999999999994</v>
      </c>
      <c r="H26" s="20">
        <v>3.35</v>
      </c>
      <c r="I26" s="22" t="s">
        <v>5</v>
      </c>
      <c r="J26" s="12">
        <f t="shared" si="1"/>
        <v>9.3800000000000097</v>
      </c>
      <c r="K26" s="15">
        <v>80.58</v>
      </c>
      <c r="L26" s="12">
        <f t="shared" si="0"/>
        <v>19.754448160535119</v>
      </c>
      <c r="M26" s="12">
        <f t="shared" si="2"/>
        <v>100.33444816053512</v>
      </c>
      <c r="N26" s="18">
        <v>48.51</v>
      </c>
      <c r="O26" s="72">
        <v>1</v>
      </c>
      <c r="P26" s="73"/>
    </row>
    <row r="27" spans="2:16" x14ac:dyDescent="0.35">
      <c r="B27" s="17">
        <v>21</v>
      </c>
      <c r="C27" s="68"/>
      <c r="D27" s="68"/>
      <c r="E27" s="18" t="s">
        <v>4</v>
      </c>
      <c r="F27" s="18">
        <v>205</v>
      </c>
      <c r="G27" s="19">
        <v>67.98</v>
      </c>
      <c r="H27" s="20">
        <v>3.35</v>
      </c>
      <c r="I27" s="22" t="s">
        <v>5</v>
      </c>
      <c r="J27" s="12">
        <f t="shared" si="1"/>
        <v>9.25</v>
      </c>
      <c r="K27" s="15">
        <v>80.58</v>
      </c>
      <c r="L27" s="12">
        <f t="shared" si="0"/>
        <v>19.754448160535119</v>
      </c>
      <c r="M27" s="12">
        <f t="shared" si="2"/>
        <v>100.33444816053512</v>
      </c>
      <c r="N27" s="18">
        <v>48.51</v>
      </c>
      <c r="O27" s="72">
        <v>1</v>
      </c>
      <c r="P27" s="73"/>
    </row>
    <row r="28" spans="2:16" x14ac:dyDescent="0.35">
      <c r="B28" s="17">
        <v>22</v>
      </c>
      <c r="C28" s="68"/>
      <c r="D28" s="68"/>
      <c r="E28" s="18" t="s">
        <v>4</v>
      </c>
      <c r="F28" s="18">
        <v>206</v>
      </c>
      <c r="G28" s="19">
        <v>67.849999999999994</v>
      </c>
      <c r="H28" s="20">
        <v>3.35</v>
      </c>
      <c r="I28" s="22" t="s">
        <v>5</v>
      </c>
      <c r="J28" s="12">
        <f t="shared" si="1"/>
        <v>9.3700000000000045</v>
      </c>
      <c r="K28" s="15">
        <v>80.569999999999993</v>
      </c>
      <c r="L28" s="12">
        <f t="shared" si="0"/>
        <v>19.764448160535125</v>
      </c>
      <c r="M28" s="12">
        <f t="shared" si="2"/>
        <v>100.33444816053512</v>
      </c>
      <c r="N28" s="18">
        <v>48.51</v>
      </c>
      <c r="O28" s="72">
        <v>1</v>
      </c>
      <c r="P28" s="73"/>
    </row>
    <row r="29" spans="2:16" x14ac:dyDescent="0.35">
      <c r="B29" s="17">
        <v>23</v>
      </c>
      <c r="C29" s="68"/>
      <c r="D29" s="68"/>
      <c r="E29" s="18" t="s">
        <v>4</v>
      </c>
      <c r="F29" s="18">
        <v>207</v>
      </c>
      <c r="G29" s="19">
        <v>67.900000000000006</v>
      </c>
      <c r="H29" s="20">
        <v>3.35</v>
      </c>
      <c r="I29" s="22" t="s">
        <v>5</v>
      </c>
      <c r="J29" s="12">
        <f t="shared" si="1"/>
        <v>9.3199999999999932</v>
      </c>
      <c r="K29" s="15">
        <v>80.569999999999993</v>
      </c>
      <c r="L29" s="12">
        <f t="shared" si="0"/>
        <v>19.764448160535125</v>
      </c>
      <c r="M29" s="12">
        <f t="shared" si="2"/>
        <v>100.33444816053512</v>
      </c>
      <c r="N29" s="18">
        <v>48.51</v>
      </c>
      <c r="O29" s="72">
        <v>1</v>
      </c>
      <c r="P29" s="73"/>
    </row>
    <row r="30" spans="2:16" x14ac:dyDescent="0.35">
      <c r="B30" s="17">
        <v>24</v>
      </c>
      <c r="C30" s="68"/>
      <c r="D30" s="68"/>
      <c r="E30" s="18" t="s">
        <v>4</v>
      </c>
      <c r="F30" s="18">
        <v>208</v>
      </c>
      <c r="G30" s="19">
        <v>68.44</v>
      </c>
      <c r="H30" s="20">
        <v>3.35</v>
      </c>
      <c r="I30" s="22" t="s">
        <v>5</v>
      </c>
      <c r="J30" s="12">
        <f t="shared" si="1"/>
        <v>9.3200000000000074</v>
      </c>
      <c r="K30" s="15">
        <v>81.11</v>
      </c>
      <c r="L30" s="12">
        <f t="shared" si="0"/>
        <v>19.224448160535118</v>
      </c>
      <c r="M30" s="12">
        <f t="shared" si="2"/>
        <v>100.33444816053512</v>
      </c>
      <c r="N30" s="18">
        <v>48.51</v>
      </c>
      <c r="O30" s="72">
        <v>1</v>
      </c>
      <c r="P30" s="73"/>
    </row>
    <row r="31" spans="2:16" x14ac:dyDescent="0.35">
      <c r="B31" s="17">
        <v>25</v>
      </c>
      <c r="C31" s="68"/>
      <c r="D31" s="68"/>
      <c r="E31" s="18" t="s">
        <v>4</v>
      </c>
      <c r="F31" s="18">
        <v>209</v>
      </c>
      <c r="G31" s="19">
        <v>68.44</v>
      </c>
      <c r="H31" s="20">
        <v>3.35</v>
      </c>
      <c r="I31" s="22" t="s">
        <v>5</v>
      </c>
      <c r="J31" s="12">
        <f t="shared" si="1"/>
        <v>9.3200000000000074</v>
      </c>
      <c r="K31" s="15">
        <v>81.11</v>
      </c>
      <c r="L31" s="12">
        <f t="shared" si="0"/>
        <v>19.224448160535118</v>
      </c>
      <c r="M31" s="12">
        <f t="shared" si="2"/>
        <v>100.33444816053512</v>
      </c>
      <c r="N31" s="18">
        <v>48.51</v>
      </c>
      <c r="O31" s="72">
        <v>1</v>
      </c>
      <c r="P31" s="73"/>
    </row>
    <row r="32" spans="2:16" x14ac:dyDescent="0.35">
      <c r="B32" s="17">
        <v>26</v>
      </c>
      <c r="C32" s="68"/>
      <c r="D32" s="68"/>
      <c r="E32" s="18" t="s">
        <v>4</v>
      </c>
      <c r="F32" s="18">
        <v>210</v>
      </c>
      <c r="G32" s="19">
        <v>69.58</v>
      </c>
      <c r="H32" s="20">
        <v>3.35</v>
      </c>
      <c r="I32" s="22" t="s">
        <v>5</v>
      </c>
      <c r="J32" s="12">
        <f t="shared" si="1"/>
        <v>9.5500000000000114</v>
      </c>
      <c r="K32" s="15">
        <v>82.48</v>
      </c>
      <c r="L32" s="12">
        <f t="shared" si="0"/>
        <v>19.712493496841319</v>
      </c>
      <c r="M32" s="19">
        <f>1100/10.764</f>
        <v>102.19249349684132</v>
      </c>
      <c r="N32" s="18">
        <v>49.41</v>
      </c>
      <c r="O32" s="72">
        <v>1</v>
      </c>
      <c r="P32" s="73"/>
    </row>
    <row r="33" spans="2:16" x14ac:dyDescent="0.35">
      <c r="B33" s="17">
        <v>27</v>
      </c>
      <c r="C33" s="68"/>
      <c r="D33" s="68"/>
      <c r="E33" s="18" t="s">
        <v>4</v>
      </c>
      <c r="F33" s="18">
        <v>211</v>
      </c>
      <c r="G33" s="19">
        <v>67.900000000000006</v>
      </c>
      <c r="H33" s="20">
        <v>3.35</v>
      </c>
      <c r="I33" s="22" t="s">
        <v>5</v>
      </c>
      <c r="J33" s="12">
        <f t="shared" si="1"/>
        <v>9.3199999999999932</v>
      </c>
      <c r="K33" s="15">
        <v>80.569999999999993</v>
      </c>
      <c r="L33" s="12">
        <f t="shared" si="0"/>
        <v>19.764448160535125</v>
      </c>
      <c r="M33" s="12">
        <f t="shared" si="2"/>
        <v>100.33444816053512</v>
      </c>
      <c r="N33" s="18">
        <v>48.51</v>
      </c>
      <c r="O33" s="72">
        <v>1</v>
      </c>
      <c r="P33" s="73"/>
    </row>
    <row r="34" spans="2:16" x14ac:dyDescent="0.35">
      <c r="B34" s="17">
        <v>28</v>
      </c>
      <c r="C34" s="68"/>
      <c r="D34" s="68"/>
      <c r="E34" s="18" t="s">
        <v>4</v>
      </c>
      <c r="F34" s="18">
        <v>212</v>
      </c>
      <c r="G34" s="19">
        <v>67.86</v>
      </c>
      <c r="H34" s="20">
        <v>3.35</v>
      </c>
      <c r="I34" s="22" t="s">
        <v>5</v>
      </c>
      <c r="J34" s="12">
        <f t="shared" si="1"/>
        <v>9.3700000000000045</v>
      </c>
      <c r="K34" s="15">
        <v>80.58</v>
      </c>
      <c r="L34" s="12">
        <f t="shared" si="0"/>
        <v>19.754448160535119</v>
      </c>
      <c r="M34" s="12">
        <f t="shared" si="2"/>
        <v>100.33444816053512</v>
      </c>
      <c r="N34" s="18">
        <v>48.51</v>
      </c>
      <c r="O34" s="72">
        <v>1</v>
      </c>
      <c r="P34" s="73"/>
    </row>
    <row r="35" spans="2:16" x14ac:dyDescent="0.35">
      <c r="B35" s="17">
        <v>29</v>
      </c>
      <c r="C35" s="68"/>
      <c r="D35" s="68"/>
      <c r="E35" s="18" t="s">
        <v>4</v>
      </c>
      <c r="F35" s="18">
        <v>213</v>
      </c>
      <c r="G35" s="19">
        <v>67.86</v>
      </c>
      <c r="H35" s="20">
        <v>3.35</v>
      </c>
      <c r="I35" s="22" t="s">
        <v>5</v>
      </c>
      <c r="J35" s="12">
        <f t="shared" si="1"/>
        <v>9.3700000000000045</v>
      </c>
      <c r="K35" s="15">
        <v>80.58</v>
      </c>
      <c r="L35" s="12">
        <f t="shared" si="0"/>
        <v>19.754448160535119</v>
      </c>
      <c r="M35" s="12">
        <f t="shared" si="2"/>
        <v>100.33444816053512</v>
      </c>
      <c r="N35" s="18">
        <v>48.51</v>
      </c>
      <c r="O35" s="72">
        <v>1</v>
      </c>
      <c r="P35" s="73"/>
    </row>
    <row r="36" spans="2:16" x14ac:dyDescent="0.35">
      <c r="B36" s="17">
        <v>30</v>
      </c>
      <c r="C36" s="68"/>
      <c r="D36" s="68"/>
      <c r="E36" s="18" t="s">
        <v>4</v>
      </c>
      <c r="F36" s="18">
        <v>214</v>
      </c>
      <c r="G36" s="19">
        <v>69.36</v>
      </c>
      <c r="H36" s="20">
        <v>3.35</v>
      </c>
      <c r="I36" s="22" t="s">
        <v>5</v>
      </c>
      <c r="J36" s="12">
        <f t="shared" si="1"/>
        <v>9.7700000000000102</v>
      </c>
      <c r="K36" s="15">
        <v>82.48</v>
      </c>
      <c r="L36" s="12">
        <f t="shared" si="0"/>
        <v>19.712493496841319</v>
      </c>
      <c r="M36" s="19">
        <f>1100/10.764</f>
        <v>102.19249349684132</v>
      </c>
      <c r="N36" s="18">
        <v>49.41</v>
      </c>
      <c r="O36" s="72">
        <v>1</v>
      </c>
      <c r="P36" s="73"/>
    </row>
    <row r="37" spans="2:16" x14ac:dyDescent="0.35">
      <c r="B37" s="17">
        <v>31</v>
      </c>
      <c r="C37" s="68"/>
      <c r="D37" s="68"/>
      <c r="E37" s="18" t="s">
        <v>4</v>
      </c>
      <c r="F37" s="18">
        <v>215</v>
      </c>
      <c r="G37" s="19">
        <v>67.94</v>
      </c>
      <c r="H37" s="20">
        <v>3.35</v>
      </c>
      <c r="I37" s="22" t="s">
        <v>5</v>
      </c>
      <c r="J37" s="12">
        <f t="shared" si="1"/>
        <v>9.3400000000000034</v>
      </c>
      <c r="K37" s="15">
        <v>80.63</v>
      </c>
      <c r="L37" s="12">
        <f t="shared" si="0"/>
        <v>19.704448160535122</v>
      </c>
      <c r="M37" s="12">
        <f t="shared" si="2"/>
        <v>100.33444816053512</v>
      </c>
      <c r="N37" s="18">
        <v>48.51</v>
      </c>
      <c r="O37" s="72">
        <v>1</v>
      </c>
      <c r="P37" s="73"/>
    </row>
    <row r="38" spans="2:16" x14ac:dyDescent="0.35">
      <c r="B38" s="17">
        <v>32</v>
      </c>
      <c r="C38" s="68"/>
      <c r="D38" s="68"/>
      <c r="E38" s="18" t="s">
        <v>4</v>
      </c>
      <c r="F38" s="18">
        <v>216</v>
      </c>
      <c r="G38" s="19">
        <v>68.44</v>
      </c>
      <c r="H38" s="20">
        <v>3.35</v>
      </c>
      <c r="I38" s="22" t="s">
        <v>5</v>
      </c>
      <c r="J38" s="12">
        <f t="shared" si="1"/>
        <v>9.3200000000000074</v>
      </c>
      <c r="K38" s="15">
        <v>81.11</v>
      </c>
      <c r="L38" s="12">
        <f t="shared" si="0"/>
        <v>19.224448160535118</v>
      </c>
      <c r="M38" s="12">
        <f t="shared" si="2"/>
        <v>100.33444816053512</v>
      </c>
      <c r="N38" s="18">
        <v>48.51</v>
      </c>
      <c r="O38" s="72">
        <v>1</v>
      </c>
      <c r="P38" s="73"/>
    </row>
    <row r="39" spans="2:16" x14ac:dyDescent="0.35">
      <c r="B39" s="17">
        <v>33</v>
      </c>
      <c r="C39" s="68"/>
      <c r="D39" s="68">
        <v>3</v>
      </c>
      <c r="E39" s="18" t="s">
        <v>4</v>
      </c>
      <c r="F39" s="18">
        <v>301</v>
      </c>
      <c r="G39" s="19">
        <v>68.44</v>
      </c>
      <c r="H39" s="20">
        <v>3.35</v>
      </c>
      <c r="I39" s="22" t="s">
        <v>5</v>
      </c>
      <c r="J39" s="12">
        <f t="shared" si="1"/>
        <v>9.3200000000000074</v>
      </c>
      <c r="K39" s="15">
        <v>81.11</v>
      </c>
      <c r="L39" s="12">
        <f t="shared" ref="L39:L70" si="3">M39-K39</f>
        <v>19.224448160535118</v>
      </c>
      <c r="M39" s="12">
        <f>1080/10.764</f>
        <v>100.33444816053512</v>
      </c>
      <c r="N39" s="18">
        <v>48.51</v>
      </c>
      <c r="O39" s="72">
        <v>1</v>
      </c>
      <c r="P39" s="73"/>
    </row>
    <row r="40" spans="2:16" x14ac:dyDescent="0.35">
      <c r="B40" s="17">
        <v>34</v>
      </c>
      <c r="C40" s="68"/>
      <c r="D40" s="68"/>
      <c r="E40" s="18" t="s">
        <v>4</v>
      </c>
      <c r="F40" s="18">
        <v>302</v>
      </c>
      <c r="G40" s="19">
        <v>67.95</v>
      </c>
      <c r="H40" s="20">
        <v>3.35</v>
      </c>
      <c r="I40" s="22" t="s">
        <v>5</v>
      </c>
      <c r="J40" s="12">
        <f t="shared" si="1"/>
        <v>9.3299999999999983</v>
      </c>
      <c r="K40" s="15">
        <v>80.63</v>
      </c>
      <c r="L40" s="12">
        <f t="shared" si="3"/>
        <v>19.704448160535122</v>
      </c>
      <c r="M40" s="12">
        <f t="shared" si="2"/>
        <v>100.33444816053512</v>
      </c>
      <c r="N40" s="18">
        <v>48.51</v>
      </c>
      <c r="O40" s="72">
        <v>1</v>
      </c>
      <c r="P40" s="73"/>
    </row>
    <row r="41" spans="2:16" x14ac:dyDescent="0.35">
      <c r="B41" s="17">
        <v>35</v>
      </c>
      <c r="C41" s="68"/>
      <c r="D41" s="68"/>
      <c r="E41" s="18" t="s">
        <v>4</v>
      </c>
      <c r="F41" s="18">
        <v>303</v>
      </c>
      <c r="G41" s="19">
        <v>67.98</v>
      </c>
      <c r="H41" s="20">
        <v>3.35</v>
      </c>
      <c r="I41" s="22" t="s">
        <v>5</v>
      </c>
      <c r="J41" s="12">
        <f t="shared" si="1"/>
        <v>9.2999999999999972</v>
      </c>
      <c r="K41" s="15">
        <v>80.63</v>
      </c>
      <c r="L41" s="12">
        <f t="shared" si="3"/>
        <v>19.704448160535122</v>
      </c>
      <c r="M41" s="12">
        <f t="shared" si="2"/>
        <v>100.33444816053512</v>
      </c>
      <c r="N41" s="18">
        <v>48.51</v>
      </c>
      <c r="O41" s="72">
        <v>1</v>
      </c>
      <c r="P41" s="73"/>
    </row>
    <row r="42" spans="2:16" x14ac:dyDescent="0.35">
      <c r="B42" s="17">
        <v>36</v>
      </c>
      <c r="C42" s="68"/>
      <c r="D42" s="68"/>
      <c r="E42" s="18" t="s">
        <v>4</v>
      </c>
      <c r="F42" s="18">
        <v>304</v>
      </c>
      <c r="G42" s="19">
        <v>67.849999999999994</v>
      </c>
      <c r="H42" s="20">
        <v>3.35</v>
      </c>
      <c r="I42" s="22" t="s">
        <v>5</v>
      </c>
      <c r="J42" s="12">
        <f t="shared" si="1"/>
        <v>9.3800000000000097</v>
      </c>
      <c r="K42" s="15">
        <v>80.58</v>
      </c>
      <c r="L42" s="12">
        <f t="shared" si="3"/>
        <v>19.754448160535119</v>
      </c>
      <c r="M42" s="12">
        <f t="shared" si="2"/>
        <v>100.33444816053512</v>
      </c>
      <c r="N42" s="18">
        <v>48.51</v>
      </c>
      <c r="O42" s="72">
        <v>1</v>
      </c>
      <c r="P42" s="73"/>
    </row>
    <row r="43" spans="2:16" x14ac:dyDescent="0.35">
      <c r="B43" s="17">
        <v>37</v>
      </c>
      <c r="C43" s="68"/>
      <c r="D43" s="68"/>
      <c r="E43" s="18" t="s">
        <v>4</v>
      </c>
      <c r="F43" s="18">
        <v>305</v>
      </c>
      <c r="G43" s="19">
        <v>67.98</v>
      </c>
      <c r="H43" s="20">
        <v>3.35</v>
      </c>
      <c r="I43" s="22" t="s">
        <v>5</v>
      </c>
      <c r="J43" s="12">
        <f t="shared" si="1"/>
        <v>9.25</v>
      </c>
      <c r="K43" s="15">
        <v>80.58</v>
      </c>
      <c r="L43" s="12">
        <f t="shared" si="3"/>
        <v>19.754448160535119</v>
      </c>
      <c r="M43" s="12">
        <f t="shared" si="2"/>
        <v>100.33444816053512</v>
      </c>
      <c r="N43" s="18">
        <v>48.51</v>
      </c>
      <c r="O43" s="72">
        <v>1</v>
      </c>
      <c r="P43" s="73"/>
    </row>
    <row r="44" spans="2:16" x14ac:dyDescent="0.35">
      <c r="B44" s="17">
        <v>38</v>
      </c>
      <c r="C44" s="68"/>
      <c r="D44" s="68"/>
      <c r="E44" s="18" t="s">
        <v>4</v>
      </c>
      <c r="F44" s="18">
        <v>306</v>
      </c>
      <c r="G44" s="19">
        <v>67.849999999999994</v>
      </c>
      <c r="H44" s="20">
        <v>3.35</v>
      </c>
      <c r="I44" s="22" t="s">
        <v>5</v>
      </c>
      <c r="J44" s="12">
        <f t="shared" si="1"/>
        <v>9.3700000000000045</v>
      </c>
      <c r="K44" s="15">
        <v>80.569999999999993</v>
      </c>
      <c r="L44" s="12">
        <f t="shared" si="3"/>
        <v>19.764448160535125</v>
      </c>
      <c r="M44" s="12">
        <f t="shared" si="2"/>
        <v>100.33444816053512</v>
      </c>
      <c r="N44" s="18">
        <v>48.51</v>
      </c>
      <c r="O44" s="72">
        <v>1</v>
      </c>
      <c r="P44" s="73"/>
    </row>
    <row r="45" spans="2:16" x14ac:dyDescent="0.35">
      <c r="B45" s="17">
        <v>39</v>
      </c>
      <c r="C45" s="68"/>
      <c r="D45" s="68"/>
      <c r="E45" s="18" t="s">
        <v>4</v>
      </c>
      <c r="F45" s="18">
        <v>307</v>
      </c>
      <c r="G45" s="19">
        <v>67.900000000000006</v>
      </c>
      <c r="H45" s="20">
        <v>3.35</v>
      </c>
      <c r="I45" s="22" t="s">
        <v>5</v>
      </c>
      <c r="J45" s="12">
        <f t="shared" si="1"/>
        <v>9.3199999999999932</v>
      </c>
      <c r="K45" s="15">
        <v>80.569999999999993</v>
      </c>
      <c r="L45" s="12">
        <f t="shared" si="3"/>
        <v>19.764448160535125</v>
      </c>
      <c r="M45" s="12">
        <f t="shared" si="2"/>
        <v>100.33444816053512</v>
      </c>
      <c r="N45" s="18">
        <v>48.51</v>
      </c>
      <c r="O45" s="72">
        <v>1</v>
      </c>
      <c r="P45" s="73"/>
    </row>
    <row r="46" spans="2:16" x14ac:dyDescent="0.35">
      <c r="B46" s="17">
        <v>40</v>
      </c>
      <c r="C46" s="68"/>
      <c r="D46" s="68"/>
      <c r="E46" s="18" t="s">
        <v>4</v>
      </c>
      <c r="F46" s="18">
        <v>308</v>
      </c>
      <c r="G46" s="19">
        <v>68.44</v>
      </c>
      <c r="H46" s="20">
        <v>3.35</v>
      </c>
      <c r="I46" s="22" t="s">
        <v>5</v>
      </c>
      <c r="J46" s="12">
        <f t="shared" si="1"/>
        <v>9.3200000000000074</v>
      </c>
      <c r="K46" s="15">
        <v>81.11</v>
      </c>
      <c r="L46" s="12">
        <f t="shared" si="3"/>
        <v>19.224448160535118</v>
      </c>
      <c r="M46" s="12">
        <f t="shared" si="2"/>
        <v>100.33444816053512</v>
      </c>
      <c r="N46" s="18">
        <v>48.51</v>
      </c>
      <c r="O46" s="72">
        <v>1</v>
      </c>
      <c r="P46" s="73"/>
    </row>
    <row r="47" spans="2:16" x14ac:dyDescent="0.35">
      <c r="B47" s="17">
        <v>41</v>
      </c>
      <c r="C47" s="68"/>
      <c r="D47" s="68"/>
      <c r="E47" s="18" t="s">
        <v>4</v>
      </c>
      <c r="F47" s="18">
        <v>309</v>
      </c>
      <c r="G47" s="19">
        <v>68.44</v>
      </c>
      <c r="H47" s="20">
        <v>3.35</v>
      </c>
      <c r="I47" s="22" t="s">
        <v>5</v>
      </c>
      <c r="J47" s="12">
        <f t="shared" si="1"/>
        <v>9.3200000000000074</v>
      </c>
      <c r="K47" s="15">
        <v>81.11</v>
      </c>
      <c r="L47" s="12">
        <f t="shared" si="3"/>
        <v>19.224448160535118</v>
      </c>
      <c r="M47" s="12">
        <f t="shared" si="2"/>
        <v>100.33444816053512</v>
      </c>
      <c r="N47" s="18">
        <v>48.51</v>
      </c>
      <c r="O47" s="72">
        <v>1</v>
      </c>
      <c r="P47" s="73"/>
    </row>
    <row r="48" spans="2:16" x14ac:dyDescent="0.35">
      <c r="B48" s="17">
        <v>42</v>
      </c>
      <c r="C48" s="68"/>
      <c r="D48" s="68"/>
      <c r="E48" s="18" t="s">
        <v>4</v>
      </c>
      <c r="F48" s="18">
        <v>310</v>
      </c>
      <c r="G48" s="19">
        <v>69.58</v>
      </c>
      <c r="H48" s="20">
        <v>3.35</v>
      </c>
      <c r="I48" s="22" t="s">
        <v>5</v>
      </c>
      <c r="J48" s="12">
        <f t="shared" si="1"/>
        <v>9.5500000000000114</v>
      </c>
      <c r="K48" s="15">
        <v>82.48</v>
      </c>
      <c r="L48" s="12">
        <f t="shared" si="3"/>
        <v>19.712493496841319</v>
      </c>
      <c r="M48" s="19">
        <f>1100/10.764</f>
        <v>102.19249349684132</v>
      </c>
      <c r="N48" s="18">
        <v>49.41</v>
      </c>
      <c r="O48" s="72">
        <v>1</v>
      </c>
      <c r="P48" s="73"/>
    </row>
    <row r="49" spans="2:16" x14ac:dyDescent="0.35">
      <c r="B49" s="17">
        <v>43</v>
      </c>
      <c r="C49" s="68"/>
      <c r="D49" s="68"/>
      <c r="E49" s="18" t="s">
        <v>4</v>
      </c>
      <c r="F49" s="18">
        <v>311</v>
      </c>
      <c r="G49" s="19">
        <v>67.900000000000006</v>
      </c>
      <c r="H49" s="20">
        <v>3.35</v>
      </c>
      <c r="I49" s="22" t="s">
        <v>5</v>
      </c>
      <c r="J49" s="12">
        <f t="shared" si="1"/>
        <v>9.3199999999999932</v>
      </c>
      <c r="K49" s="15">
        <v>80.569999999999993</v>
      </c>
      <c r="L49" s="12">
        <f t="shared" si="3"/>
        <v>19.764448160535125</v>
      </c>
      <c r="M49" s="12">
        <f t="shared" si="2"/>
        <v>100.33444816053512</v>
      </c>
      <c r="N49" s="18">
        <v>48.51</v>
      </c>
      <c r="O49" s="72">
        <v>1</v>
      </c>
      <c r="P49" s="73"/>
    </row>
    <row r="50" spans="2:16" x14ac:dyDescent="0.35">
      <c r="B50" s="17">
        <v>44</v>
      </c>
      <c r="C50" s="68"/>
      <c r="D50" s="68"/>
      <c r="E50" s="18" t="s">
        <v>4</v>
      </c>
      <c r="F50" s="18">
        <v>312</v>
      </c>
      <c r="G50" s="19">
        <v>67.86</v>
      </c>
      <c r="H50" s="20">
        <v>3.35</v>
      </c>
      <c r="I50" s="22" t="s">
        <v>5</v>
      </c>
      <c r="J50" s="12">
        <f t="shared" si="1"/>
        <v>9.3700000000000045</v>
      </c>
      <c r="K50" s="15">
        <v>80.58</v>
      </c>
      <c r="L50" s="12">
        <f t="shared" si="3"/>
        <v>19.754448160535119</v>
      </c>
      <c r="M50" s="12">
        <f t="shared" si="2"/>
        <v>100.33444816053512</v>
      </c>
      <c r="N50" s="18">
        <v>48.51</v>
      </c>
      <c r="O50" s="72">
        <v>1</v>
      </c>
      <c r="P50" s="73"/>
    </row>
    <row r="51" spans="2:16" x14ac:dyDescent="0.35">
      <c r="B51" s="17">
        <v>45</v>
      </c>
      <c r="C51" s="68"/>
      <c r="D51" s="68"/>
      <c r="E51" s="18" t="s">
        <v>4</v>
      </c>
      <c r="F51" s="18">
        <v>313</v>
      </c>
      <c r="G51" s="19">
        <v>67.86</v>
      </c>
      <c r="H51" s="20">
        <v>3.35</v>
      </c>
      <c r="I51" s="22" t="s">
        <v>5</v>
      </c>
      <c r="J51" s="12">
        <f t="shared" si="1"/>
        <v>9.3700000000000045</v>
      </c>
      <c r="K51" s="15">
        <v>80.58</v>
      </c>
      <c r="L51" s="12">
        <f t="shared" si="3"/>
        <v>19.754448160535119</v>
      </c>
      <c r="M51" s="12">
        <f t="shared" si="2"/>
        <v>100.33444816053512</v>
      </c>
      <c r="N51" s="18">
        <v>48.51</v>
      </c>
      <c r="O51" s="72">
        <v>1</v>
      </c>
      <c r="P51" s="73"/>
    </row>
    <row r="52" spans="2:16" x14ac:dyDescent="0.35">
      <c r="B52" s="17">
        <v>46</v>
      </c>
      <c r="C52" s="68"/>
      <c r="D52" s="68"/>
      <c r="E52" s="18" t="s">
        <v>4</v>
      </c>
      <c r="F52" s="18">
        <v>314</v>
      </c>
      <c r="G52" s="19">
        <v>69.36</v>
      </c>
      <c r="H52" s="20">
        <v>3.35</v>
      </c>
      <c r="I52" s="22" t="s">
        <v>5</v>
      </c>
      <c r="J52" s="12">
        <f t="shared" si="1"/>
        <v>9.7700000000000102</v>
      </c>
      <c r="K52" s="15">
        <v>82.48</v>
      </c>
      <c r="L52" s="12">
        <f t="shared" si="3"/>
        <v>19.712493496841319</v>
      </c>
      <c r="M52" s="19">
        <f>1100/10.764</f>
        <v>102.19249349684132</v>
      </c>
      <c r="N52" s="18">
        <v>49.41</v>
      </c>
      <c r="O52" s="72">
        <v>1</v>
      </c>
      <c r="P52" s="73"/>
    </row>
    <row r="53" spans="2:16" x14ac:dyDescent="0.35">
      <c r="B53" s="17">
        <v>47</v>
      </c>
      <c r="C53" s="68"/>
      <c r="D53" s="68"/>
      <c r="E53" s="18" t="s">
        <v>4</v>
      </c>
      <c r="F53" s="18">
        <v>315</v>
      </c>
      <c r="G53" s="19">
        <v>67.94</v>
      </c>
      <c r="H53" s="20">
        <v>3.35</v>
      </c>
      <c r="I53" s="22" t="s">
        <v>5</v>
      </c>
      <c r="J53" s="12">
        <f t="shared" si="1"/>
        <v>9.3400000000000034</v>
      </c>
      <c r="K53" s="15">
        <v>80.63</v>
      </c>
      <c r="L53" s="12">
        <f t="shared" si="3"/>
        <v>19.704448160535122</v>
      </c>
      <c r="M53" s="12">
        <f t="shared" si="2"/>
        <v>100.33444816053512</v>
      </c>
      <c r="N53" s="18">
        <v>48.51</v>
      </c>
      <c r="O53" s="72">
        <v>1</v>
      </c>
      <c r="P53" s="73"/>
    </row>
    <row r="54" spans="2:16" x14ac:dyDescent="0.35">
      <c r="B54" s="17">
        <v>48</v>
      </c>
      <c r="C54" s="68"/>
      <c r="D54" s="68"/>
      <c r="E54" s="18" t="s">
        <v>4</v>
      </c>
      <c r="F54" s="18">
        <v>316</v>
      </c>
      <c r="G54" s="19">
        <v>68.44</v>
      </c>
      <c r="H54" s="20">
        <v>3.35</v>
      </c>
      <c r="I54" s="22" t="s">
        <v>5</v>
      </c>
      <c r="J54" s="12">
        <f t="shared" si="1"/>
        <v>9.3200000000000074</v>
      </c>
      <c r="K54" s="15">
        <v>81.11</v>
      </c>
      <c r="L54" s="12">
        <f t="shared" si="3"/>
        <v>19.224448160535118</v>
      </c>
      <c r="M54" s="12">
        <f t="shared" si="2"/>
        <v>100.33444816053512</v>
      </c>
      <c r="N54" s="18">
        <v>48.51</v>
      </c>
      <c r="O54" s="72">
        <v>1</v>
      </c>
      <c r="P54" s="73"/>
    </row>
    <row r="55" spans="2:16" x14ac:dyDescent="0.35">
      <c r="B55" s="17">
        <v>49</v>
      </c>
      <c r="C55" s="68"/>
      <c r="D55" s="68">
        <v>4</v>
      </c>
      <c r="E55" s="18" t="s">
        <v>4</v>
      </c>
      <c r="F55" s="18">
        <v>401</v>
      </c>
      <c r="G55" s="19">
        <v>68.44</v>
      </c>
      <c r="H55" s="20">
        <v>3.35</v>
      </c>
      <c r="I55" s="22" t="s">
        <v>5</v>
      </c>
      <c r="J55" s="12">
        <f t="shared" si="1"/>
        <v>9.3200000000000074</v>
      </c>
      <c r="K55" s="15">
        <v>81.11</v>
      </c>
      <c r="L55" s="12">
        <f t="shared" si="3"/>
        <v>19.224448160535118</v>
      </c>
      <c r="M55" s="12">
        <f>1080/10.764</f>
        <v>100.33444816053512</v>
      </c>
      <c r="N55" s="18">
        <v>48.51</v>
      </c>
      <c r="O55" s="72">
        <v>1</v>
      </c>
      <c r="P55" s="73"/>
    </row>
    <row r="56" spans="2:16" x14ac:dyDescent="0.35">
      <c r="B56" s="17">
        <v>50</v>
      </c>
      <c r="C56" s="68"/>
      <c r="D56" s="68"/>
      <c r="E56" s="18" t="s">
        <v>4</v>
      </c>
      <c r="F56" s="18">
        <v>402</v>
      </c>
      <c r="G56" s="19">
        <v>67.95</v>
      </c>
      <c r="H56" s="20">
        <v>3.35</v>
      </c>
      <c r="I56" s="22" t="s">
        <v>5</v>
      </c>
      <c r="J56" s="12">
        <f t="shared" si="1"/>
        <v>9.3299999999999983</v>
      </c>
      <c r="K56" s="15">
        <v>80.63</v>
      </c>
      <c r="L56" s="12">
        <f t="shared" si="3"/>
        <v>19.704448160535122</v>
      </c>
      <c r="M56" s="12">
        <f t="shared" si="2"/>
        <v>100.33444816053512</v>
      </c>
      <c r="N56" s="18">
        <v>48.51</v>
      </c>
      <c r="O56" s="72">
        <v>1</v>
      </c>
      <c r="P56" s="73"/>
    </row>
    <row r="57" spans="2:16" x14ac:dyDescent="0.35">
      <c r="B57" s="17">
        <v>51</v>
      </c>
      <c r="C57" s="68"/>
      <c r="D57" s="68"/>
      <c r="E57" s="18" t="s">
        <v>4</v>
      </c>
      <c r="F57" s="18">
        <v>403</v>
      </c>
      <c r="G57" s="19">
        <v>67.98</v>
      </c>
      <c r="H57" s="20">
        <v>3.35</v>
      </c>
      <c r="I57" s="22" t="s">
        <v>5</v>
      </c>
      <c r="J57" s="12">
        <f t="shared" si="1"/>
        <v>9.2999999999999972</v>
      </c>
      <c r="K57" s="15">
        <v>80.63</v>
      </c>
      <c r="L57" s="12">
        <f t="shared" si="3"/>
        <v>19.704448160535122</v>
      </c>
      <c r="M57" s="12">
        <f t="shared" si="2"/>
        <v>100.33444816053512</v>
      </c>
      <c r="N57" s="18">
        <v>48.51</v>
      </c>
      <c r="O57" s="72">
        <v>1</v>
      </c>
      <c r="P57" s="73"/>
    </row>
    <row r="58" spans="2:16" x14ac:dyDescent="0.35">
      <c r="B58" s="17">
        <v>52</v>
      </c>
      <c r="C58" s="68"/>
      <c r="D58" s="68"/>
      <c r="E58" s="18" t="s">
        <v>4</v>
      </c>
      <c r="F58" s="18">
        <v>404</v>
      </c>
      <c r="G58" s="19">
        <v>67.849999999999994</v>
      </c>
      <c r="H58" s="20">
        <v>3.35</v>
      </c>
      <c r="I58" s="22" t="s">
        <v>5</v>
      </c>
      <c r="J58" s="12">
        <f t="shared" si="1"/>
        <v>9.3800000000000097</v>
      </c>
      <c r="K58" s="15">
        <v>80.58</v>
      </c>
      <c r="L58" s="12">
        <f t="shared" si="3"/>
        <v>19.754448160535119</v>
      </c>
      <c r="M58" s="12">
        <f t="shared" si="2"/>
        <v>100.33444816053512</v>
      </c>
      <c r="N58" s="18">
        <v>48.51</v>
      </c>
      <c r="O58" s="72">
        <v>1</v>
      </c>
      <c r="P58" s="73"/>
    </row>
    <row r="59" spans="2:16" x14ac:dyDescent="0.35">
      <c r="B59" s="17">
        <v>53</v>
      </c>
      <c r="C59" s="68"/>
      <c r="D59" s="68"/>
      <c r="E59" s="18" t="s">
        <v>4</v>
      </c>
      <c r="F59" s="18">
        <v>405</v>
      </c>
      <c r="G59" s="19">
        <v>67.98</v>
      </c>
      <c r="H59" s="20">
        <v>3.35</v>
      </c>
      <c r="I59" s="22" t="s">
        <v>5</v>
      </c>
      <c r="J59" s="12">
        <f t="shared" si="1"/>
        <v>9.25</v>
      </c>
      <c r="K59" s="15">
        <v>80.58</v>
      </c>
      <c r="L59" s="12">
        <f t="shared" si="3"/>
        <v>19.754448160535119</v>
      </c>
      <c r="M59" s="12">
        <f t="shared" si="2"/>
        <v>100.33444816053512</v>
      </c>
      <c r="N59" s="18">
        <v>48.51</v>
      </c>
      <c r="O59" s="72">
        <v>1</v>
      </c>
      <c r="P59" s="73"/>
    </row>
    <row r="60" spans="2:16" x14ac:dyDescent="0.35">
      <c r="B60" s="17">
        <v>54</v>
      </c>
      <c r="C60" s="68"/>
      <c r="D60" s="68"/>
      <c r="E60" s="18" t="s">
        <v>4</v>
      </c>
      <c r="F60" s="18">
        <v>406</v>
      </c>
      <c r="G60" s="19">
        <v>67.849999999999994</v>
      </c>
      <c r="H60" s="20">
        <v>3.35</v>
      </c>
      <c r="I60" s="22" t="s">
        <v>5</v>
      </c>
      <c r="J60" s="12">
        <f t="shared" si="1"/>
        <v>9.3700000000000045</v>
      </c>
      <c r="K60" s="15">
        <v>80.569999999999993</v>
      </c>
      <c r="L60" s="12">
        <f t="shared" si="3"/>
        <v>19.764448160535125</v>
      </c>
      <c r="M60" s="12">
        <f t="shared" si="2"/>
        <v>100.33444816053512</v>
      </c>
      <c r="N60" s="18">
        <v>48.51</v>
      </c>
      <c r="O60" s="72">
        <v>1</v>
      </c>
      <c r="P60" s="73"/>
    </row>
    <row r="61" spans="2:16" x14ac:dyDescent="0.35">
      <c r="B61" s="17">
        <v>55</v>
      </c>
      <c r="C61" s="68"/>
      <c r="D61" s="68"/>
      <c r="E61" s="18" t="s">
        <v>4</v>
      </c>
      <c r="F61" s="18">
        <v>407</v>
      </c>
      <c r="G61" s="19">
        <v>67.900000000000006</v>
      </c>
      <c r="H61" s="20">
        <v>3.35</v>
      </c>
      <c r="I61" s="22" t="s">
        <v>5</v>
      </c>
      <c r="J61" s="12">
        <f t="shared" si="1"/>
        <v>9.3199999999999932</v>
      </c>
      <c r="K61" s="15">
        <v>80.569999999999993</v>
      </c>
      <c r="L61" s="12">
        <f t="shared" si="3"/>
        <v>19.764448160535125</v>
      </c>
      <c r="M61" s="12">
        <f t="shared" si="2"/>
        <v>100.33444816053512</v>
      </c>
      <c r="N61" s="18">
        <v>48.51</v>
      </c>
      <c r="O61" s="72">
        <v>1</v>
      </c>
      <c r="P61" s="73"/>
    </row>
    <row r="62" spans="2:16" x14ac:dyDescent="0.35">
      <c r="B62" s="17">
        <v>56</v>
      </c>
      <c r="C62" s="68"/>
      <c r="D62" s="68"/>
      <c r="E62" s="18" t="s">
        <v>4</v>
      </c>
      <c r="F62" s="18">
        <v>408</v>
      </c>
      <c r="G62" s="19">
        <v>68.44</v>
      </c>
      <c r="H62" s="20">
        <v>3.35</v>
      </c>
      <c r="I62" s="22" t="s">
        <v>5</v>
      </c>
      <c r="J62" s="12">
        <f t="shared" si="1"/>
        <v>9.3200000000000074</v>
      </c>
      <c r="K62" s="15">
        <v>81.11</v>
      </c>
      <c r="L62" s="12">
        <f t="shared" si="3"/>
        <v>19.224448160535118</v>
      </c>
      <c r="M62" s="12">
        <f t="shared" si="2"/>
        <v>100.33444816053512</v>
      </c>
      <c r="N62" s="18">
        <v>48.51</v>
      </c>
      <c r="O62" s="72">
        <v>1</v>
      </c>
      <c r="P62" s="73"/>
    </row>
    <row r="63" spans="2:16" x14ac:dyDescent="0.35">
      <c r="B63" s="17">
        <v>57</v>
      </c>
      <c r="C63" s="68"/>
      <c r="D63" s="68"/>
      <c r="E63" s="18" t="s">
        <v>4</v>
      </c>
      <c r="F63" s="18">
        <v>409</v>
      </c>
      <c r="G63" s="19">
        <v>68.44</v>
      </c>
      <c r="H63" s="20">
        <v>3.35</v>
      </c>
      <c r="I63" s="22" t="s">
        <v>5</v>
      </c>
      <c r="J63" s="12">
        <f t="shared" si="1"/>
        <v>9.3200000000000074</v>
      </c>
      <c r="K63" s="15">
        <v>81.11</v>
      </c>
      <c r="L63" s="12">
        <f t="shared" si="3"/>
        <v>19.224448160535118</v>
      </c>
      <c r="M63" s="12">
        <f t="shared" si="2"/>
        <v>100.33444816053512</v>
      </c>
      <c r="N63" s="18">
        <v>48.51</v>
      </c>
      <c r="O63" s="72">
        <v>1</v>
      </c>
      <c r="P63" s="73"/>
    </row>
    <row r="64" spans="2:16" x14ac:dyDescent="0.35">
      <c r="B64" s="17">
        <v>58</v>
      </c>
      <c r="C64" s="68"/>
      <c r="D64" s="68"/>
      <c r="E64" s="18" t="s">
        <v>4</v>
      </c>
      <c r="F64" s="18">
        <v>410</v>
      </c>
      <c r="G64" s="19">
        <v>69.58</v>
      </c>
      <c r="H64" s="20">
        <v>3.35</v>
      </c>
      <c r="I64" s="22" t="s">
        <v>5</v>
      </c>
      <c r="J64" s="12">
        <f t="shared" si="1"/>
        <v>9.5500000000000114</v>
      </c>
      <c r="K64" s="15">
        <v>82.48</v>
      </c>
      <c r="L64" s="12">
        <f t="shared" si="3"/>
        <v>19.712493496841319</v>
      </c>
      <c r="M64" s="19">
        <f>1100/10.764</f>
        <v>102.19249349684132</v>
      </c>
      <c r="N64" s="18">
        <v>49.41</v>
      </c>
      <c r="O64" s="72">
        <v>1</v>
      </c>
      <c r="P64" s="73"/>
    </row>
    <row r="65" spans="2:16" x14ac:dyDescent="0.35">
      <c r="B65" s="17">
        <v>59</v>
      </c>
      <c r="C65" s="68"/>
      <c r="D65" s="68"/>
      <c r="E65" s="18" t="s">
        <v>4</v>
      </c>
      <c r="F65" s="18">
        <v>411</v>
      </c>
      <c r="G65" s="19">
        <v>67.900000000000006</v>
      </c>
      <c r="H65" s="20">
        <v>3.35</v>
      </c>
      <c r="I65" s="22" t="s">
        <v>5</v>
      </c>
      <c r="J65" s="12">
        <f t="shared" si="1"/>
        <v>9.3199999999999932</v>
      </c>
      <c r="K65" s="15">
        <v>80.569999999999993</v>
      </c>
      <c r="L65" s="12">
        <f t="shared" si="3"/>
        <v>19.764448160535125</v>
      </c>
      <c r="M65" s="12">
        <f t="shared" si="2"/>
        <v>100.33444816053512</v>
      </c>
      <c r="N65" s="18">
        <v>48.51</v>
      </c>
      <c r="O65" s="72">
        <v>1</v>
      </c>
      <c r="P65" s="73"/>
    </row>
    <row r="66" spans="2:16" x14ac:dyDescent="0.35">
      <c r="B66" s="17">
        <v>60</v>
      </c>
      <c r="C66" s="68"/>
      <c r="D66" s="68"/>
      <c r="E66" s="18" t="s">
        <v>4</v>
      </c>
      <c r="F66" s="18">
        <v>412</v>
      </c>
      <c r="G66" s="19">
        <v>67.86</v>
      </c>
      <c r="H66" s="20">
        <v>3.35</v>
      </c>
      <c r="I66" s="22" t="s">
        <v>5</v>
      </c>
      <c r="J66" s="12">
        <f t="shared" si="1"/>
        <v>9.3700000000000045</v>
      </c>
      <c r="K66" s="15">
        <v>80.58</v>
      </c>
      <c r="L66" s="12">
        <f t="shared" si="3"/>
        <v>19.754448160535119</v>
      </c>
      <c r="M66" s="12">
        <f t="shared" si="2"/>
        <v>100.33444816053512</v>
      </c>
      <c r="N66" s="18">
        <v>48.51</v>
      </c>
      <c r="O66" s="72">
        <v>1</v>
      </c>
      <c r="P66" s="73"/>
    </row>
    <row r="67" spans="2:16" x14ac:dyDescent="0.35">
      <c r="B67" s="17">
        <v>61</v>
      </c>
      <c r="C67" s="68"/>
      <c r="D67" s="68"/>
      <c r="E67" s="18" t="s">
        <v>4</v>
      </c>
      <c r="F67" s="18">
        <v>413</v>
      </c>
      <c r="G67" s="19">
        <v>67.86</v>
      </c>
      <c r="H67" s="20">
        <v>3.35</v>
      </c>
      <c r="I67" s="22" t="s">
        <v>5</v>
      </c>
      <c r="J67" s="12">
        <f t="shared" si="1"/>
        <v>9.3700000000000045</v>
      </c>
      <c r="K67" s="15">
        <v>80.58</v>
      </c>
      <c r="L67" s="12">
        <f t="shared" si="3"/>
        <v>19.754448160535119</v>
      </c>
      <c r="M67" s="12">
        <f t="shared" si="2"/>
        <v>100.33444816053512</v>
      </c>
      <c r="N67" s="18">
        <v>48.51</v>
      </c>
      <c r="O67" s="72">
        <v>1</v>
      </c>
      <c r="P67" s="73"/>
    </row>
    <row r="68" spans="2:16" x14ac:dyDescent="0.35">
      <c r="B68" s="17">
        <v>62</v>
      </c>
      <c r="C68" s="68"/>
      <c r="D68" s="68"/>
      <c r="E68" s="18" t="s">
        <v>4</v>
      </c>
      <c r="F68" s="18">
        <v>414</v>
      </c>
      <c r="G68" s="19">
        <v>69.36</v>
      </c>
      <c r="H68" s="20">
        <v>3.35</v>
      </c>
      <c r="I68" s="22" t="s">
        <v>5</v>
      </c>
      <c r="J68" s="12">
        <f t="shared" si="1"/>
        <v>9.7700000000000102</v>
      </c>
      <c r="K68" s="15">
        <v>82.48</v>
      </c>
      <c r="L68" s="12">
        <f t="shared" si="3"/>
        <v>19.712493496841319</v>
      </c>
      <c r="M68" s="19">
        <f>1100/10.764</f>
        <v>102.19249349684132</v>
      </c>
      <c r="N68" s="18">
        <v>49.41</v>
      </c>
      <c r="O68" s="72">
        <v>1</v>
      </c>
      <c r="P68" s="73"/>
    </row>
    <row r="69" spans="2:16" x14ac:dyDescent="0.35">
      <c r="B69" s="17">
        <v>63</v>
      </c>
      <c r="C69" s="68"/>
      <c r="D69" s="68"/>
      <c r="E69" s="18" t="s">
        <v>4</v>
      </c>
      <c r="F69" s="18">
        <v>415</v>
      </c>
      <c r="G69" s="19">
        <v>67.94</v>
      </c>
      <c r="H69" s="20">
        <v>3.35</v>
      </c>
      <c r="I69" s="22" t="s">
        <v>5</v>
      </c>
      <c r="J69" s="12">
        <f t="shared" si="1"/>
        <v>9.3400000000000034</v>
      </c>
      <c r="K69" s="15">
        <v>80.63</v>
      </c>
      <c r="L69" s="12">
        <f t="shared" si="3"/>
        <v>19.704448160535122</v>
      </c>
      <c r="M69" s="12">
        <f t="shared" si="2"/>
        <v>100.33444816053512</v>
      </c>
      <c r="N69" s="18">
        <v>48.51</v>
      </c>
      <c r="O69" s="72">
        <v>1</v>
      </c>
      <c r="P69" s="73"/>
    </row>
    <row r="70" spans="2:16" x14ac:dyDescent="0.35">
      <c r="B70" s="17">
        <v>64</v>
      </c>
      <c r="C70" s="68"/>
      <c r="D70" s="68"/>
      <c r="E70" s="18" t="s">
        <v>4</v>
      </c>
      <c r="F70" s="18">
        <v>416</v>
      </c>
      <c r="G70" s="19">
        <v>68.44</v>
      </c>
      <c r="H70" s="20">
        <v>3.35</v>
      </c>
      <c r="I70" s="22" t="s">
        <v>5</v>
      </c>
      <c r="J70" s="12">
        <f t="shared" si="1"/>
        <v>9.3200000000000074</v>
      </c>
      <c r="K70" s="15">
        <v>81.11</v>
      </c>
      <c r="L70" s="12">
        <f t="shared" si="3"/>
        <v>19.224448160535118</v>
      </c>
      <c r="M70" s="12">
        <f t="shared" si="2"/>
        <v>100.33444816053512</v>
      </c>
      <c r="N70" s="18">
        <v>48.51</v>
      </c>
      <c r="O70" s="72">
        <v>1</v>
      </c>
      <c r="P70" s="73"/>
    </row>
    <row r="71" spans="2:16" x14ac:dyDescent="0.35">
      <c r="B71" s="17">
        <v>65</v>
      </c>
      <c r="C71" s="68"/>
      <c r="D71" s="68">
        <v>5</v>
      </c>
      <c r="E71" s="18" t="s">
        <v>4</v>
      </c>
      <c r="F71" s="18">
        <v>501</v>
      </c>
      <c r="G71" s="19">
        <v>68.44</v>
      </c>
      <c r="H71" s="20">
        <v>3.35</v>
      </c>
      <c r="I71" s="22" t="s">
        <v>5</v>
      </c>
      <c r="J71" s="12">
        <f t="shared" si="1"/>
        <v>9.3200000000000074</v>
      </c>
      <c r="K71" s="15">
        <v>81.11</v>
      </c>
      <c r="L71" s="12">
        <f t="shared" ref="L71:L102" si="4">M71-K71</f>
        <v>19.224448160535118</v>
      </c>
      <c r="M71" s="12">
        <f>1080/10.764</f>
        <v>100.33444816053512</v>
      </c>
      <c r="N71" s="18">
        <v>48.51</v>
      </c>
      <c r="O71" s="72">
        <v>1</v>
      </c>
      <c r="P71" s="73"/>
    </row>
    <row r="72" spans="2:16" x14ac:dyDescent="0.35">
      <c r="B72" s="17">
        <v>66</v>
      </c>
      <c r="C72" s="68"/>
      <c r="D72" s="68"/>
      <c r="E72" s="18" t="s">
        <v>4</v>
      </c>
      <c r="F72" s="18">
        <v>502</v>
      </c>
      <c r="G72" s="19">
        <v>67.95</v>
      </c>
      <c r="H72" s="20">
        <v>3.35</v>
      </c>
      <c r="I72" s="22" t="s">
        <v>5</v>
      </c>
      <c r="J72" s="12">
        <f t="shared" ref="J72:J118" si="5">K72-(G72+H72)</f>
        <v>9.3299999999999983</v>
      </c>
      <c r="K72" s="15">
        <v>80.63</v>
      </c>
      <c r="L72" s="12">
        <f t="shared" si="4"/>
        <v>19.704448160535122</v>
      </c>
      <c r="M72" s="12">
        <f t="shared" si="2"/>
        <v>100.33444816053512</v>
      </c>
      <c r="N72" s="18">
        <v>48.51</v>
      </c>
      <c r="O72" s="72">
        <v>1</v>
      </c>
      <c r="P72" s="73"/>
    </row>
    <row r="73" spans="2:16" x14ac:dyDescent="0.35">
      <c r="B73" s="17">
        <v>67</v>
      </c>
      <c r="C73" s="68"/>
      <c r="D73" s="68"/>
      <c r="E73" s="18" t="s">
        <v>4</v>
      </c>
      <c r="F73" s="18">
        <v>503</v>
      </c>
      <c r="G73" s="19">
        <v>67.98</v>
      </c>
      <c r="H73" s="20">
        <v>3.35</v>
      </c>
      <c r="I73" s="22" t="s">
        <v>5</v>
      </c>
      <c r="J73" s="12">
        <f t="shared" si="5"/>
        <v>9.2999999999999972</v>
      </c>
      <c r="K73" s="15">
        <v>80.63</v>
      </c>
      <c r="L73" s="12">
        <f t="shared" si="4"/>
        <v>19.704448160535122</v>
      </c>
      <c r="M73" s="12">
        <f t="shared" ref="M73:M86" si="6">1080/10.764</f>
        <v>100.33444816053512</v>
      </c>
      <c r="N73" s="18">
        <v>48.51</v>
      </c>
      <c r="O73" s="72">
        <v>1</v>
      </c>
      <c r="P73" s="73"/>
    </row>
    <row r="74" spans="2:16" x14ac:dyDescent="0.35">
      <c r="B74" s="17">
        <v>68</v>
      </c>
      <c r="C74" s="68"/>
      <c r="D74" s="68"/>
      <c r="E74" s="18" t="s">
        <v>4</v>
      </c>
      <c r="F74" s="18">
        <v>504</v>
      </c>
      <c r="G74" s="19">
        <v>67.849999999999994</v>
      </c>
      <c r="H74" s="20">
        <v>3.35</v>
      </c>
      <c r="I74" s="22" t="s">
        <v>5</v>
      </c>
      <c r="J74" s="12">
        <f t="shared" si="5"/>
        <v>9.3800000000000097</v>
      </c>
      <c r="K74" s="15">
        <v>80.58</v>
      </c>
      <c r="L74" s="12">
        <f t="shared" si="4"/>
        <v>19.754448160535119</v>
      </c>
      <c r="M74" s="12">
        <f t="shared" si="6"/>
        <v>100.33444816053512</v>
      </c>
      <c r="N74" s="18">
        <v>48.51</v>
      </c>
      <c r="O74" s="72">
        <v>1</v>
      </c>
      <c r="P74" s="73"/>
    </row>
    <row r="75" spans="2:16" x14ac:dyDescent="0.35">
      <c r="B75" s="17">
        <v>69</v>
      </c>
      <c r="C75" s="68"/>
      <c r="D75" s="68"/>
      <c r="E75" s="18" t="s">
        <v>4</v>
      </c>
      <c r="F75" s="18">
        <v>505</v>
      </c>
      <c r="G75" s="19">
        <v>67.98</v>
      </c>
      <c r="H75" s="20">
        <v>3.35</v>
      </c>
      <c r="I75" s="22" t="s">
        <v>5</v>
      </c>
      <c r="J75" s="12">
        <f t="shared" si="5"/>
        <v>9.25</v>
      </c>
      <c r="K75" s="15">
        <v>80.58</v>
      </c>
      <c r="L75" s="12">
        <f t="shared" si="4"/>
        <v>19.754448160535119</v>
      </c>
      <c r="M75" s="12">
        <f t="shared" si="6"/>
        <v>100.33444816053512</v>
      </c>
      <c r="N75" s="18">
        <v>48.51</v>
      </c>
      <c r="O75" s="72">
        <v>1</v>
      </c>
      <c r="P75" s="73"/>
    </row>
    <row r="76" spans="2:16" x14ac:dyDescent="0.35">
      <c r="B76" s="17">
        <v>70</v>
      </c>
      <c r="C76" s="68"/>
      <c r="D76" s="68"/>
      <c r="E76" s="18" t="s">
        <v>4</v>
      </c>
      <c r="F76" s="18">
        <v>506</v>
      </c>
      <c r="G76" s="19">
        <v>67.849999999999994</v>
      </c>
      <c r="H76" s="20">
        <v>3.35</v>
      </c>
      <c r="I76" s="22" t="s">
        <v>5</v>
      </c>
      <c r="J76" s="12">
        <f t="shared" si="5"/>
        <v>9.3700000000000045</v>
      </c>
      <c r="K76" s="15">
        <v>80.569999999999993</v>
      </c>
      <c r="L76" s="12">
        <f t="shared" si="4"/>
        <v>19.764448160535125</v>
      </c>
      <c r="M76" s="12">
        <f t="shared" si="6"/>
        <v>100.33444816053512</v>
      </c>
      <c r="N76" s="18">
        <v>48.51</v>
      </c>
      <c r="O76" s="72">
        <v>1</v>
      </c>
      <c r="P76" s="73"/>
    </row>
    <row r="77" spans="2:16" x14ac:dyDescent="0.35">
      <c r="B77" s="17">
        <v>71</v>
      </c>
      <c r="C77" s="68"/>
      <c r="D77" s="68"/>
      <c r="E77" s="18" t="s">
        <v>4</v>
      </c>
      <c r="F77" s="18">
        <v>507</v>
      </c>
      <c r="G77" s="19">
        <v>67.900000000000006</v>
      </c>
      <c r="H77" s="20">
        <v>3.35</v>
      </c>
      <c r="I77" s="22" t="s">
        <v>5</v>
      </c>
      <c r="J77" s="12">
        <f t="shared" si="5"/>
        <v>9.3199999999999932</v>
      </c>
      <c r="K77" s="15">
        <v>80.569999999999993</v>
      </c>
      <c r="L77" s="12">
        <f t="shared" si="4"/>
        <v>19.764448160535125</v>
      </c>
      <c r="M77" s="12">
        <f t="shared" si="6"/>
        <v>100.33444816053512</v>
      </c>
      <c r="N77" s="18">
        <v>48.51</v>
      </c>
      <c r="O77" s="72">
        <v>1</v>
      </c>
      <c r="P77" s="73"/>
    </row>
    <row r="78" spans="2:16" x14ac:dyDescent="0.35">
      <c r="B78" s="17">
        <v>72</v>
      </c>
      <c r="C78" s="68"/>
      <c r="D78" s="68"/>
      <c r="E78" s="18" t="s">
        <v>4</v>
      </c>
      <c r="F78" s="18">
        <v>508</v>
      </c>
      <c r="G78" s="19">
        <v>68.44</v>
      </c>
      <c r="H78" s="20">
        <v>3.35</v>
      </c>
      <c r="I78" s="22" t="s">
        <v>5</v>
      </c>
      <c r="J78" s="12">
        <f t="shared" si="5"/>
        <v>9.3200000000000074</v>
      </c>
      <c r="K78" s="15">
        <v>81.11</v>
      </c>
      <c r="L78" s="12">
        <f t="shared" si="4"/>
        <v>19.224448160535118</v>
      </c>
      <c r="M78" s="12">
        <f t="shared" si="6"/>
        <v>100.33444816053512</v>
      </c>
      <c r="N78" s="18">
        <v>48.51</v>
      </c>
      <c r="O78" s="72">
        <v>1</v>
      </c>
      <c r="P78" s="73"/>
    </row>
    <row r="79" spans="2:16" x14ac:dyDescent="0.35">
      <c r="B79" s="17">
        <v>73</v>
      </c>
      <c r="C79" s="68"/>
      <c r="D79" s="68"/>
      <c r="E79" s="18" t="s">
        <v>4</v>
      </c>
      <c r="F79" s="18">
        <v>509</v>
      </c>
      <c r="G79" s="19">
        <v>68.44</v>
      </c>
      <c r="H79" s="20">
        <v>3.35</v>
      </c>
      <c r="I79" s="22" t="s">
        <v>5</v>
      </c>
      <c r="J79" s="12">
        <f t="shared" si="5"/>
        <v>9.3200000000000074</v>
      </c>
      <c r="K79" s="15">
        <v>81.11</v>
      </c>
      <c r="L79" s="12">
        <f t="shared" si="4"/>
        <v>19.224448160535118</v>
      </c>
      <c r="M79" s="12">
        <f t="shared" si="6"/>
        <v>100.33444816053512</v>
      </c>
      <c r="N79" s="18">
        <v>48.51</v>
      </c>
      <c r="O79" s="72">
        <v>1</v>
      </c>
      <c r="P79" s="73"/>
    </row>
    <row r="80" spans="2:16" x14ac:dyDescent="0.35">
      <c r="B80" s="17">
        <v>74</v>
      </c>
      <c r="C80" s="68"/>
      <c r="D80" s="68"/>
      <c r="E80" s="18" t="s">
        <v>4</v>
      </c>
      <c r="F80" s="18">
        <v>510</v>
      </c>
      <c r="G80" s="19">
        <v>69.58</v>
      </c>
      <c r="H80" s="20">
        <v>3.35</v>
      </c>
      <c r="I80" s="22" t="s">
        <v>5</v>
      </c>
      <c r="J80" s="12">
        <f t="shared" si="5"/>
        <v>9.5500000000000114</v>
      </c>
      <c r="K80" s="15">
        <v>82.48</v>
      </c>
      <c r="L80" s="12">
        <f t="shared" si="4"/>
        <v>19.712493496841319</v>
      </c>
      <c r="M80" s="19">
        <f>1100/10.764</f>
        <v>102.19249349684132</v>
      </c>
      <c r="N80" s="18">
        <v>49.41</v>
      </c>
      <c r="O80" s="72">
        <v>1</v>
      </c>
      <c r="P80" s="73"/>
    </row>
    <row r="81" spans="2:16" x14ac:dyDescent="0.35">
      <c r="B81" s="17">
        <v>75</v>
      </c>
      <c r="C81" s="68"/>
      <c r="D81" s="68"/>
      <c r="E81" s="18" t="s">
        <v>4</v>
      </c>
      <c r="F81" s="18">
        <v>511</v>
      </c>
      <c r="G81" s="19">
        <v>67.900000000000006</v>
      </c>
      <c r="H81" s="20">
        <v>3.35</v>
      </c>
      <c r="I81" s="22" t="s">
        <v>5</v>
      </c>
      <c r="J81" s="12">
        <f t="shared" si="5"/>
        <v>9.3199999999999932</v>
      </c>
      <c r="K81" s="15">
        <v>80.569999999999993</v>
      </c>
      <c r="L81" s="12">
        <f t="shared" si="4"/>
        <v>19.764448160535125</v>
      </c>
      <c r="M81" s="12">
        <f t="shared" si="6"/>
        <v>100.33444816053512</v>
      </c>
      <c r="N81" s="18">
        <v>48.51</v>
      </c>
      <c r="O81" s="72">
        <v>1</v>
      </c>
      <c r="P81" s="73"/>
    </row>
    <row r="82" spans="2:16" x14ac:dyDescent="0.35">
      <c r="B82" s="17">
        <v>76</v>
      </c>
      <c r="C82" s="68"/>
      <c r="D82" s="68"/>
      <c r="E82" s="18" t="s">
        <v>4</v>
      </c>
      <c r="F82" s="18">
        <v>512</v>
      </c>
      <c r="G82" s="19">
        <v>67.86</v>
      </c>
      <c r="H82" s="20">
        <v>3.35</v>
      </c>
      <c r="I82" s="22" t="s">
        <v>5</v>
      </c>
      <c r="J82" s="12">
        <f t="shared" si="5"/>
        <v>9.3700000000000045</v>
      </c>
      <c r="K82" s="15">
        <v>80.58</v>
      </c>
      <c r="L82" s="12">
        <f t="shared" si="4"/>
        <v>19.754448160535119</v>
      </c>
      <c r="M82" s="12">
        <f t="shared" si="6"/>
        <v>100.33444816053512</v>
      </c>
      <c r="N82" s="18">
        <v>48.51</v>
      </c>
      <c r="O82" s="72">
        <v>1</v>
      </c>
      <c r="P82" s="73"/>
    </row>
    <row r="83" spans="2:16" x14ac:dyDescent="0.35">
      <c r="B83" s="17">
        <v>77</v>
      </c>
      <c r="C83" s="68"/>
      <c r="D83" s="68"/>
      <c r="E83" s="18" t="s">
        <v>4</v>
      </c>
      <c r="F83" s="18">
        <v>513</v>
      </c>
      <c r="G83" s="19">
        <v>67.86</v>
      </c>
      <c r="H83" s="20">
        <v>3.35</v>
      </c>
      <c r="I83" s="22" t="s">
        <v>5</v>
      </c>
      <c r="J83" s="12">
        <f t="shared" si="5"/>
        <v>9.3700000000000045</v>
      </c>
      <c r="K83" s="15">
        <v>80.58</v>
      </c>
      <c r="L83" s="12">
        <f t="shared" si="4"/>
        <v>19.754448160535119</v>
      </c>
      <c r="M83" s="12">
        <f t="shared" si="6"/>
        <v>100.33444816053512</v>
      </c>
      <c r="N83" s="18">
        <v>48.51</v>
      </c>
      <c r="O83" s="72">
        <v>1</v>
      </c>
      <c r="P83" s="73"/>
    </row>
    <row r="84" spans="2:16" x14ac:dyDescent="0.35">
      <c r="B84" s="17">
        <v>78</v>
      </c>
      <c r="C84" s="68"/>
      <c r="D84" s="68"/>
      <c r="E84" s="18" t="s">
        <v>4</v>
      </c>
      <c r="F84" s="18">
        <v>514</v>
      </c>
      <c r="G84" s="19">
        <v>69.36</v>
      </c>
      <c r="H84" s="20">
        <v>3.35</v>
      </c>
      <c r="I84" s="22" t="s">
        <v>5</v>
      </c>
      <c r="J84" s="12">
        <f t="shared" si="5"/>
        <v>9.7700000000000102</v>
      </c>
      <c r="K84" s="15">
        <v>82.48</v>
      </c>
      <c r="L84" s="12">
        <f t="shared" si="4"/>
        <v>19.712493496841319</v>
      </c>
      <c r="M84" s="19">
        <f>1100/10.764</f>
        <v>102.19249349684132</v>
      </c>
      <c r="N84" s="18">
        <v>49.41</v>
      </c>
      <c r="O84" s="72">
        <v>1</v>
      </c>
      <c r="P84" s="73"/>
    </row>
    <row r="85" spans="2:16" x14ac:dyDescent="0.35">
      <c r="B85" s="17">
        <v>79</v>
      </c>
      <c r="C85" s="68"/>
      <c r="D85" s="68"/>
      <c r="E85" s="18" t="s">
        <v>4</v>
      </c>
      <c r="F85" s="18">
        <v>515</v>
      </c>
      <c r="G85" s="19">
        <v>67.94</v>
      </c>
      <c r="H85" s="20">
        <v>3.35</v>
      </c>
      <c r="I85" s="22" t="s">
        <v>5</v>
      </c>
      <c r="J85" s="12">
        <f t="shared" si="5"/>
        <v>9.3400000000000034</v>
      </c>
      <c r="K85" s="15">
        <v>80.63</v>
      </c>
      <c r="L85" s="12">
        <f t="shared" si="4"/>
        <v>19.704448160535122</v>
      </c>
      <c r="M85" s="12">
        <f t="shared" si="6"/>
        <v>100.33444816053512</v>
      </c>
      <c r="N85" s="18">
        <v>48.51</v>
      </c>
      <c r="O85" s="72">
        <v>1</v>
      </c>
      <c r="P85" s="73"/>
    </row>
    <row r="86" spans="2:16" x14ac:dyDescent="0.35">
      <c r="B86" s="17">
        <v>80</v>
      </c>
      <c r="C86" s="68"/>
      <c r="D86" s="68"/>
      <c r="E86" s="18" t="s">
        <v>4</v>
      </c>
      <c r="F86" s="18">
        <v>516</v>
      </c>
      <c r="G86" s="19">
        <v>68.44</v>
      </c>
      <c r="H86" s="20">
        <v>3.35</v>
      </c>
      <c r="I86" s="22" t="s">
        <v>5</v>
      </c>
      <c r="J86" s="12">
        <f t="shared" si="5"/>
        <v>9.3200000000000074</v>
      </c>
      <c r="K86" s="15">
        <v>81.11</v>
      </c>
      <c r="L86" s="12">
        <f t="shared" si="4"/>
        <v>19.224448160535118</v>
      </c>
      <c r="M86" s="12">
        <f t="shared" si="6"/>
        <v>100.33444816053512</v>
      </c>
      <c r="N86" s="18">
        <v>48.51</v>
      </c>
      <c r="O86" s="72">
        <v>1</v>
      </c>
      <c r="P86" s="73"/>
    </row>
    <row r="87" spans="2:16" x14ac:dyDescent="0.35">
      <c r="B87" s="17">
        <v>81</v>
      </c>
      <c r="C87" s="68"/>
      <c r="D87" s="68">
        <v>6</v>
      </c>
      <c r="E87" s="18" t="s">
        <v>4</v>
      </c>
      <c r="F87" s="18">
        <v>601</v>
      </c>
      <c r="G87" s="19">
        <v>68.44</v>
      </c>
      <c r="H87" s="20">
        <v>3.35</v>
      </c>
      <c r="I87" s="22" t="s">
        <v>5</v>
      </c>
      <c r="J87" s="12">
        <f t="shared" si="5"/>
        <v>9.3200000000000074</v>
      </c>
      <c r="K87" s="15">
        <v>81.11</v>
      </c>
      <c r="L87" s="12">
        <f t="shared" si="4"/>
        <v>19.224448160535118</v>
      </c>
      <c r="M87" s="12">
        <f>1080/10.764</f>
        <v>100.33444816053512</v>
      </c>
      <c r="N87" s="18">
        <v>48.51</v>
      </c>
      <c r="O87" s="72">
        <v>1</v>
      </c>
      <c r="P87" s="73"/>
    </row>
    <row r="88" spans="2:16" x14ac:dyDescent="0.35">
      <c r="B88" s="17">
        <v>82</v>
      </c>
      <c r="C88" s="68"/>
      <c r="D88" s="68"/>
      <c r="E88" s="18" t="s">
        <v>4</v>
      </c>
      <c r="F88" s="18">
        <v>602</v>
      </c>
      <c r="G88" s="19">
        <v>67.95</v>
      </c>
      <c r="H88" s="20">
        <v>3.35</v>
      </c>
      <c r="I88" s="22" t="s">
        <v>5</v>
      </c>
      <c r="J88" s="12">
        <f t="shared" si="5"/>
        <v>9.3299999999999983</v>
      </c>
      <c r="K88" s="15">
        <v>80.63</v>
      </c>
      <c r="L88" s="12">
        <f t="shared" si="4"/>
        <v>19.704448160535122</v>
      </c>
      <c r="M88" s="12">
        <f t="shared" ref="M88:M102" si="7">1080/10.764</f>
        <v>100.33444816053512</v>
      </c>
      <c r="N88" s="18">
        <v>48.51</v>
      </c>
      <c r="O88" s="72">
        <v>1</v>
      </c>
      <c r="P88" s="73"/>
    </row>
    <row r="89" spans="2:16" x14ac:dyDescent="0.35">
      <c r="B89" s="17">
        <v>83</v>
      </c>
      <c r="C89" s="68"/>
      <c r="D89" s="68"/>
      <c r="E89" s="18" t="s">
        <v>4</v>
      </c>
      <c r="F89" s="18">
        <v>603</v>
      </c>
      <c r="G89" s="19">
        <v>67.98</v>
      </c>
      <c r="H89" s="20">
        <v>3.35</v>
      </c>
      <c r="I89" s="22" t="s">
        <v>5</v>
      </c>
      <c r="J89" s="12">
        <f t="shared" si="5"/>
        <v>9.2999999999999972</v>
      </c>
      <c r="K89" s="15">
        <v>80.63</v>
      </c>
      <c r="L89" s="12">
        <f t="shared" si="4"/>
        <v>19.704448160535122</v>
      </c>
      <c r="M89" s="12">
        <f t="shared" si="7"/>
        <v>100.33444816053512</v>
      </c>
      <c r="N89" s="18">
        <v>48.51</v>
      </c>
      <c r="O89" s="72">
        <v>1</v>
      </c>
      <c r="P89" s="73"/>
    </row>
    <row r="90" spans="2:16" x14ac:dyDescent="0.35">
      <c r="B90" s="17">
        <v>84</v>
      </c>
      <c r="C90" s="68"/>
      <c r="D90" s="68"/>
      <c r="E90" s="18" t="s">
        <v>4</v>
      </c>
      <c r="F90" s="18">
        <v>604</v>
      </c>
      <c r="G90" s="19">
        <v>67.849999999999994</v>
      </c>
      <c r="H90" s="20">
        <v>3.35</v>
      </c>
      <c r="I90" s="22" t="s">
        <v>5</v>
      </c>
      <c r="J90" s="12">
        <f t="shared" si="5"/>
        <v>9.3800000000000097</v>
      </c>
      <c r="K90" s="15">
        <v>80.58</v>
      </c>
      <c r="L90" s="12">
        <f t="shared" si="4"/>
        <v>19.754448160535119</v>
      </c>
      <c r="M90" s="12">
        <f t="shared" si="7"/>
        <v>100.33444816053512</v>
      </c>
      <c r="N90" s="18">
        <v>48.51</v>
      </c>
      <c r="O90" s="72">
        <v>1</v>
      </c>
      <c r="P90" s="73"/>
    </row>
    <row r="91" spans="2:16" x14ac:dyDescent="0.35">
      <c r="B91" s="17">
        <v>85</v>
      </c>
      <c r="C91" s="68"/>
      <c r="D91" s="68"/>
      <c r="E91" s="18" t="s">
        <v>4</v>
      </c>
      <c r="F91" s="18">
        <v>605</v>
      </c>
      <c r="G91" s="19">
        <v>67.98</v>
      </c>
      <c r="H91" s="20">
        <v>3.35</v>
      </c>
      <c r="I91" s="22" t="s">
        <v>5</v>
      </c>
      <c r="J91" s="12">
        <f t="shared" si="5"/>
        <v>9.25</v>
      </c>
      <c r="K91" s="15">
        <v>80.58</v>
      </c>
      <c r="L91" s="12">
        <f t="shared" si="4"/>
        <v>19.754448160535119</v>
      </c>
      <c r="M91" s="12">
        <f t="shared" si="7"/>
        <v>100.33444816053512</v>
      </c>
      <c r="N91" s="18">
        <v>48.51</v>
      </c>
      <c r="O91" s="72">
        <v>1</v>
      </c>
      <c r="P91" s="73"/>
    </row>
    <row r="92" spans="2:16" x14ac:dyDescent="0.35">
      <c r="B92" s="17">
        <v>86</v>
      </c>
      <c r="C92" s="68"/>
      <c r="D92" s="68"/>
      <c r="E92" s="18" t="s">
        <v>4</v>
      </c>
      <c r="F92" s="18">
        <v>606</v>
      </c>
      <c r="G92" s="19">
        <v>67.849999999999994</v>
      </c>
      <c r="H92" s="20">
        <v>3.35</v>
      </c>
      <c r="I92" s="22" t="s">
        <v>5</v>
      </c>
      <c r="J92" s="12">
        <f t="shared" si="5"/>
        <v>9.3700000000000045</v>
      </c>
      <c r="K92" s="15">
        <v>80.569999999999993</v>
      </c>
      <c r="L92" s="12">
        <f t="shared" si="4"/>
        <v>19.764448160535125</v>
      </c>
      <c r="M92" s="12">
        <f t="shared" si="7"/>
        <v>100.33444816053512</v>
      </c>
      <c r="N92" s="18">
        <v>48.51</v>
      </c>
      <c r="O92" s="72">
        <v>1</v>
      </c>
      <c r="P92" s="73"/>
    </row>
    <row r="93" spans="2:16" x14ac:dyDescent="0.35">
      <c r="B93" s="17">
        <v>87</v>
      </c>
      <c r="C93" s="68"/>
      <c r="D93" s="68"/>
      <c r="E93" s="18" t="s">
        <v>4</v>
      </c>
      <c r="F93" s="18">
        <v>607</v>
      </c>
      <c r="G93" s="19">
        <v>67.900000000000006</v>
      </c>
      <c r="H93" s="20">
        <v>3.35</v>
      </c>
      <c r="I93" s="22" t="s">
        <v>5</v>
      </c>
      <c r="J93" s="12">
        <f t="shared" si="5"/>
        <v>9.3199999999999932</v>
      </c>
      <c r="K93" s="15">
        <v>80.569999999999993</v>
      </c>
      <c r="L93" s="12">
        <f t="shared" si="4"/>
        <v>19.764448160535125</v>
      </c>
      <c r="M93" s="12">
        <f t="shared" si="7"/>
        <v>100.33444816053512</v>
      </c>
      <c r="N93" s="18">
        <v>48.51</v>
      </c>
      <c r="O93" s="72">
        <v>1</v>
      </c>
      <c r="P93" s="73"/>
    </row>
    <row r="94" spans="2:16" x14ac:dyDescent="0.35">
      <c r="B94" s="17">
        <v>88</v>
      </c>
      <c r="C94" s="68"/>
      <c r="D94" s="68"/>
      <c r="E94" s="18" t="s">
        <v>4</v>
      </c>
      <c r="F94" s="18">
        <v>608</v>
      </c>
      <c r="G94" s="19">
        <v>68.44</v>
      </c>
      <c r="H94" s="20">
        <v>3.35</v>
      </c>
      <c r="I94" s="22" t="s">
        <v>5</v>
      </c>
      <c r="J94" s="12">
        <f t="shared" si="5"/>
        <v>9.3200000000000074</v>
      </c>
      <c r="K94" s="15">
        <v>81.11</v>
      </c>
      <c r="L94" s="12">
        <f t="shared" si="4"/>
        <v>19.224448160535118</v>
      </c>
      <c r="M94" s="12">
        <f t="shared" si="7"/>
        <v>100.33444816053512</v>
      </c>
      <c r="N94" s="18">
        <v>48.51</v>
      </c>
      <c r="O94" s="72">
        <v>1</v>
      </c>
      <c r="P94" s="73"/>
    </row>
    <row r="95" spans="2:16" x14ac:dyDescent="0.35">
      <c r="B95" s="17">
        <v>89</v>
      </c>
      <c r="C95" s="68"/>
      <c r="D95" s="68"/>
      <c r="E95" s="18" t="s">
        <v>4</v>
      </c>
      <c r="F95" s="18">
        <v>609</v>
      </c>
      <c r="G95" s="19">
        <v>68.44</v>
      </c>
      <c r="H95" s="20">
        <v>3.35</v>
      </c>
      <c r="I95" s="22" t="s">
        <v>5</v>
      </c>
      <c r="J95" s="12">
        <f t="shared" si="5"/>
        <v>9.3200000000000074</v>
      </c>
      <c r="K95" s="15">
        <v>81.11</v>
      </c>
      <c r="L95" s="12">
        <f t="shared" si="4"/>
        <v>19.224448160535118</v>
      </c>
      <c r="M95" s="12">
        <f t="shared" si="7"/>
        <v>100.33444816053512</v>
      </c>
      <c r="N95" s="18">
        <v>48.51</v>
      </c>
      <c r="O95" s="72">
        <v>1</v>
      </c>
      <c r="P95" s="73"/>
    </row>
    <row r="96" spans="2:16" x14ac:dyDescent="0.35">
      <c r="B96" s="17">
        <v>90</v>
      </c>
      <c r="C96" s="68"/>
      <c r="D96" s="68"/>
      <c r="E96" s="18" t="s">
        <v>4</v>
      </c>
      <c r="F96" s="18">
        <v>610</v>
      </c>
      <c r="G96" s="19">
        <v>69.58</v>
      </c>
      <c r="H96" s="20">
        <v>3.35</v>
      </c>
      <c r="I96" s="22" t="s">
        <v>5</v>
      </c>
      <c r="J96" s="12">
        <f t="shared" si="5"/>
        <v>9.5500000000000114</v>
      </c>
      <c r="K96" s="15">
        <v>82.48</v>
      </c>
      <c r="L96" s="12">
        <f t="shared" si="4"/>
        <v>19.712493496841319</v>
      </c>
      <c r="M96" s="19">
        <f>1100/10.764</f>
        <v>102.19249349684132</v>
      </c>
      <c r="N96" s="18">
        <v>49.41</v>
      </c>
      <c r="O96" s="72">
        <v>1</v>
      </c>
      <c r="P96" s="73"/>
    </row>
    <row r="97" spans="2:16" x14ac:dyDescent="0.35">
      <c r="B97" s="17">
        <v>91</v>
      </c>
      <c r="C97" s="68"/>
      <c r="D97" s="68"/>
      <c r="E97" s="18" t="s">
        <v>4</v>
      </c>
      <c r="F97" s="18">
        <v>611</v>
      </c>
      <c r="G97" s="19">
        <v>67.900000000000006</v>
      </c>
      <c r="H97" s="20">
        <v>3.35</v>
      </c>
      <c r="I97" s="22" t="s">
        <v>5</v>
      </c>
      <c r="J97" s="12">
        <f t="shared" si="5"/>
        <v>9.3199999999999932</v>
      </c>
      <c r="K97" s="15">
        <v>80.569999999999993</v>
      </c>
      <c r="L97" s="12">
        <f t="shared" si="4"/>
        <v>19.764448160535125</v>
      </c>
      <c r="M97" s="12">
        <f t="shared" si="7"/>
        <v>100.33444816053512</v>
      </c>
      <c r="N97" s="18">
        <v>48.51</v>
      </c>
      <c r="O97" s="72">
        <v>1</v>
      </c>
      <c r="P97" s="73"/>
    </row>
    <row r="98" spans="2:16" x14ac:dyDescent="0.35">
      <c r="B98" s="17">
        <v>92</v>
      </c>
      <c r="C98" s="68"/>
      <c r="D98" s="68"/>
      <c r="E98" s="18" t="s">
        <v>4</v>
      </c>
      <c r="F98" s="18">
        <v>612</v>
      </c>
      <c r="G98" s="19">
        <v>67.86</v>
      </c>
      <c r="H98" s="20">
        <v>3.35</v>
      </c>
      <c r="I98" s="22" t="s">
        <v>5</v>
      </c>
      <c r="J98" s="12">
        <f t="shared" si="5"/>
        <v>9.3700000000000045</v>
      </c>
      <c r="K98" s="15">
        <v>80.58</v>
      </c>
      <c r="L98" s="12">
        <f t="shared" si="4"/>
        <v>19.754448160535119</v>
      </c>
      <c r="M98" s="12">
        <f t="shared" si="7"/>
        <v>100.33444816053512</v>
      </c>
      <c r="N98" s="18">
        <v>48.51</v>
      </c>
      <c r="O98" s="72">
        <v>1</v>
      </c>
      <c r="P98" s="73"/>
    </row>
    <row r="99" spans="2:16" x14ac:dyDescent="0.35">
      <c r="B99" s="17">
        <v>93</v>
      </c>
      <c r="C99" s="68"/>
      <c r="D99" s="68"/>
      <c r="E99" s="18" t="s">
        <v>4</v>
      </c>
      <c r="F99" s="18">
        <v>613</v>
      </c>
      <c r="G99" s="19">
        <v>67.86</v>
      </c>
      <c r="H99" s="20">
        <v>3.35</v>
      </c>
      <c r="I99" s="22" t="s">
        <v>5</v>
      </c>
      <c r="J99" s="12">
        <f t="shared" si="5"/>
        <v>9.3700000000000045</v>
      </c>
      <c r="K99" s="15">
        <v>80.58</v>
      </c>
      <c r="L99" s="12">
        <f t="shared" si="4"/>
        <v>19.754448160535119</v>
      </c>
      <c r="M99" s="12">
        <f t="shared" si="7"/>
        <v>100.33444816053512</v>
      </c>
      <c r="N99" s="18">
        <v>48.51</v>
      </c>
      <c r="O99" s="72">
        <v>1</v>
      </c>
      <c r="P99" s="73"/>
    </row>
    <row r="100" spans="2:16" x14ac:dyDescent="0.35">
      <c r="B100" s="17">
        <v>94</v>
      </c>
      <c r="C100" s="68"/>
      <c r="D100" s="68"/>
      <c r="E100" s="18" t="s">
        <v>4</v>
      </c>
      <c r="F100" s="18">
        <v>614</v>
      </c>
      <c r="G100" s="19">
        <v>69.36</v>
      </c>
      <c r="H100" s="20">
        <v>3.35</v>
      </c>
      <c r="I100" s="22" t="s">
        <v>5</v>
      </c>
      <c r="J100" s="12">
        <f t="shared" si="5"/>
        <v>9.7700000000000102</v>
      </c>
      <c r="K100" s="15">
        <v>82.48</v>
      </c>
      <c r="L100" s="12">
        <f t="shared" si="4"/>
        <v>19.712493496841319</v>
      </c>
      <c r="M100" s="19">
        <f>1100/10.764</f>
        <v>102.19249349684132</v>
      </c>
      <c r="N100" s="18">
        <v>49.41</v>
      </c>
      <c r="O100" s="72">
        <v>1</v>
      </c>
      <c r="P100" s="73"/>
    </row>
    <row r="101" spans="2:16" x14ac:dyDescent="0.35">
      <c r="B101" s="17">
        <v>95</v>
      </c>
      <c r="C101" s="68"/>
      <c r="D101" s="68"/>
      <c r="E101" s="18" t="s">
        <v>4</v>
      </c>
      <c r="F101" s="18">
        <v>615</v>
      </c>
      <c r="G101" s="19">
        <v>67.94</v>
      </c>
      <c r="H101" s="20">
        <v>3.35</v>
      </c>
      <c r="I101" s="22" t="s">
        <v>5</v>
      </c>
      <c r="J101" s="12">
        <f t="shared" si="5"/>
        <v>9.3400000000000034</v>
      </c>
      <c r="K101" s="15">
        <v>80.63</v>
      </c>
      <c r="L101" s="12">
        <f t="shared" si="4"/>
        <v>19.704448160535122</v>
      </c>
      <c r="M101" s="12">
        <f t="shared" si="7"/>
        <v>100.33444816053512</v>
      </c>
      <c r="N101" s="18">
        <v>48.51</v>
      </c>
      <c r="O101" s="72">
        <v>1</v>
      </c>
      <c r="P101" s="73"/>
    </row>
    <row r="102" spans="2:16" x14ac:dyDescent="0.35">
      <c r="B102" s="17">
        <v>96</v>
      </c>
      <c r="C102" s="68"/>
      <c r="D102" s="68"/>
      <c r="E102" s="18" t="s">
        <v>4</v>
      </c>
      <c r="F102" s="18">
        <v>616</v>
      </c>
      <c r="G102" s="19">
        <v>68.44</v>
      </c>
      <c r="H102" s="20">
        <v>3.35</v>
      </c>
      <c r="I102" s="22" t="s">
        <v>5</v>
      </c>
      <c r="J102" s="12">
        <f t="shared" si="5"/>
        <v>9.3200000000000074</v>
      </c>
      <c r="K102" s="15">
        <v>81.11</v>
      </c>
      <c r="L102" s="12">
        <f t="shared" si="4"/>
        <v>19.224448160535118</v>
      </c>
      <c r="M102" s="12">
        <f t="shared" si="7"/>
        <v>100.33444816053512</v>
      </c>
      <c r="N102" s="18">
        <v>48.51</v>
      </c>
      <c r="O102" s="72">
        <v>1</v>
      </c>
      <c r="P102" s="73"/>
    </row>
    <row r="103" spans="2:16" x14ac:dyDescent="0.35">
      <c r="B103" s="17">
        <v>97</v>
      </c>
      <c r="C103" s="68"/>
      <c r="D103" s="68">
        <v>7</v>
      </c>
      <c r="E103" s="18" t="s">
        <v>4</v>
      </c>
      <c r="F103" s="18">
        <v>701</v>
      </c>
      <c r="G103" s="19">
        <v>68.44</v>
      </c>
      <c r="H103" s="20">
        <v>3.35</v>
      </c>
      <c r="I103" s="22" t="s">
        <v>5</v>
      </c>
      <c r="J103" s="12">
        <f t="shared" si="5"/>
        <v>9.3200000000000074</v>
      </c>
      <c r="K103" s="15">
        <v>81.11</v>
      </c>
      <c r="L103" s="12">
        <f t="shared" ref="L103:L118" si="8">M103-K103</f>
        <v>19.224448160535118</v>
      </c>
      <c r="M103" s="12">
        <f>1080/10.764</f>
        <v>100.33444816053512</v>
      </c>
      <c r="N103" s="18">
        <v>48.51</v>
      </c>
      <c r="O103" s="72">
        <v>1</v>
      </c>
      <c r="P103" s="73"/>
    </row>
    <row r="104" spans="2:16" x14ac:dyDescent="0.35">
      <c r="B104" s="17">
        <v>98</v>
      </c>
      <c r="C104" s="68"/>
      <c r="D104" s="68"/>
      <c r="E104" s="18" t="s">
        <v>4</v>
      </c>
      <c r="F104" s="18">
        <v>702</v>
      </c>
      <c r="G104" s="19">
        <v>67.95</v>
      </c>
      <c r="H104" s="20">
        <v>3.35</v>
      </c>
      <c r="I104" s="22" t="s">
        <v>5</v>
      </c>
      <c r="J104" s="12">
        <f t="shared" si="5"/>
        <v>9.3299999999999983</v>
      </c>
      <c r="K104" s="15">
        <v>80.63</v>
      </c>
      <c r="L104" s="12">
        <f t="shared" si="8"/>
        <v>19.704448160535122</v>
      </c>
      <c r="M104" s="12">
        <f t="shared" ref="M104:M118" si="9">1080/10.764</f>
        <v>100.33444816053512</v>
      </c>
      <c r="N104" s="18">
        <v>48.51</v>
      </c>
      <c r="O104" s="72">
        <v>1</v>
      </c>
      <c r="P104" s="73"/>
    </row>
    <row r="105" spans="2:16" x14ac:dyDescent="0.35">
      <c r="B105" s="17">
        <v>99</v>
      </c>
      <c r="C105" s="68"/>
      <c r="D105" s="68"/>
      <c r="E105" s="18" t="s">
        <v>4</v>
      </c>
      <c r="F105" s="18">
        <v>703</v>
      </c>
      <c r="G105" s="19">
        <v>67.98</v>
      </c>
      <c r="H105" s="20">
        <v>3.35</v>
      </c>
      <c r="I105" s="22" t="s">
        <v>5</v>
      </c>
      <c r="J105" s="12">
        <f t="shared" si="5"/>
        <v>9.2999999999999972</v>
      </c>
      <c r="K105" s="15">
        <v>80.63</v>
      </c>
      <c r="L105" s="12">
        <f t="shared" si="8"/>
        <v>19.704448160535122</v>
      </c>
      <c r="M105" s="12">
        <f t="shared" si="9"/>
        <v>100.33444816053512</v>
      </c>
      <c r="N105" s="18">
        <v>48.51</v>
      </c>
      <c r="O105" s="72">
        <v>1</v>
      </c>
      <c r="P105" s="73"/>
    </row>
    <row r="106" spans="2:16" x14ac:dyDescent="0.35">
      <c r="B106" s="17">
        <v>100</v>
      </c>
      <c r="C106" s="68"/>
      <c r="D106" s="68"/>
      <c r="E106" s="18" t="s">
        <v>4</v>
      </c>
      <c r="F106" s="18">
        <v>704</v>
      </c>
      <c r="G106" s="19">
        <v>67.849999999999994</v>
      </c>
      <c r="H106" s="20">
        <v>3.35</v>
      </c>
      <c r="I106" s="22" t="s">
        <v>5</v>
      </c>
      <c r="J106" s="12">
        <f t="shared" si="5"/>
        <v>9.3800000000000097</v>
      </c>
      <c r="K106" s="15">
        <v>80.58</v>
      </c>
      <c r="L106" s="12">
        <f t="shared" si="8"/>
        <v>19.754448160535119</v>
      </c>
      <c r="M106" s="12">
        <f t="shared" si="9"/>
        <v>100.33444816053512</v>
      </c>
      <c r="N106" s="18">
        <v>48.51</v>
      </c>
      <c r="O106" s="72">
        <v>1</v>
      </c>
      <c r="P106" s="73"/>
    </row>
    <row r="107" spans="2:16" x14ac:dyDescent="0.35">
      <c r="B107" s="17">
        <v>101</v>
      </c>
      <c r="C107" s="68"/>
      <c r="D107" s="68"/>
      <c r="E107" s="18" t="s">
        <v>4</v>
      </c>
      <c r="F107" s="18">
        <v>705</v>
      </c>
      <c r="G107" s="19">
        <v>67.98</v>
      </c>
      <c r="H107" s="20">
        <v>3.35</v>
      </c>
      <c r="I107" s="22" t="s">
        <v>5</v>
      </c>
      <c r="J107" s="12">
        <f t="shared" si="5"/>
        <v>9.25</v>
      </c>
      <c r="K107" s="15">
        <v>80.58</v>
      </c>
      <c r="L107" s="12">
        <f t="shared" si="8"/>
        <v>19.754448160535119</v>
      </c>
      <c r="M107" s="12">
        <f t="shared" si="9"/>
        <v>100.33444816053512</v>
      </c>
      <c r="N107" s="18">
        <v>48.51</v>
      </c>
      <c r="O107" s="72">
        <v>1</v>
      </c>
      <c r="P107" s="73"/>
    </row>
    <row r="108" spans="2:16" x14ac:dyDescent="0.35">
      <c r="B108" s="17">
        <v>102</v>
      </c>
      <c r="C108" s="68"/>
      <c r="D108" s="68"/>
      <c r="E108" s="18" t="s">
        <v>4</v>
      </c>
      <c r="F108" s="18">
        <v>706</v>
      </c>
      <c r="G108" s="19">
        <v>67.849999999999994</v>
      </c>
      <c r="H108" s="20">
        <v>3.35</v>
      </c>
      <c r="I108" s="22" t="s">
        <v>5</v>
      </c>
      <c r="J108" s="12">
        <f t="shared" si="5"/>
        <v>9.3700000000000045</v>
      </c>
      <c r="K108" s="15">
        <v>80.569999999999993</v>
      </c>
      <c r="L108" s="12">
        <f t="shared" si="8"/>
        <v>19.764448160535125</v>
      </c>
      <c r="M108" s="12">
        <f t="shared" si="9"/>
        <v>100.33444816053512</v>
      </c>
      <c r="N108" s="18">
        <v>48.51</v>
      </c>
      <c r="O108" s="72">
        <v>1</v>
      </c>
      <c r="P108" s="73"/>
    </row>
    <row r="109" spans="2:16" x14ac:dyDescent="0.35">
      <c r="B109" s="17">
        <v>103</v>
      </c>
      <c r="C109" s="68"/>
      <c r="D109" s="68"/>
      <c r="E109" s="18" t="s">
        <v>4</v>
      </c>
      <c r="F109" s="18">
        <v>707</v>
      </c>
      <c r="G109" s="19">
        <v>67.900000000000006</v>
      </c>
      <c r="H109" s="20">
        <v>3.35</v>
      </c>
      <c r="I109" s="22" t="s">
        <v>5</v>
      </c>
      <c r="J109" s="12">
        <f t="shared" si="5"/>
        <v>9.3199999999999932</v>
      </c>
      <c r="K109" s="15">
        <v>80.569999999999993</v>
      </c>
      <c r="L109" s="12">
        <f t="shared" si="8"/>
        <v>19.764448160535125</v>
      </c>
      <c r="M109" s="12">
        <f t="shared" si="9"/>
        <v>100.33444816053512</v>
      </c>
      <c r="N109" s="18">
        <v>48.51</v>
      </c>
      <c r="O109" s="72">
        <v>1</v>
      </c>
      <c r="P109" s="73"/>
    </row>
    <row r="110" spans="2:16" x14ac:dyDescent="0.35">
      <c r="B110" s="17">
        <v>104</v>
      </c>
      <c r="C110" s="68"/>
      <c r="D110" s="68"/>
      <c r="E110" s="18" t="s">
        <v>4</v>
      </c>
      <c r="F110" s="18">
        <v>708</v>
      </c>
      <c r="G110" s="19">
        <v>68.44</v>
      </c>
      <c r="H110" s="20">
        <v>3.35</v>
      </c>
      <c r="I110" s="22" t="s">
        <v>5</v>
      </c>
      <c r="J110" s="12">
        <f t="shared" si="5"/>
        <v>9.3200000000000074</v>
      </c>
      <c r="K110" s="15">
        <v>81.11</v>
      </c>
      <c r="L110" s="12">
        <f t="shared" si="8"/>
        <v>19.224448160535118</v>
      </c>
      <c r="M110" s="12">
        <f t="shared" si="9"/>
        <v>100.33444816053512</v>
      </c>
      <c r="N110" s="18">
        <v>48.51</v>
      </c>
      <c r="O110" s="72">
        <v>1</v>
      </c>
      <c r="P110" s="73"/>
    </row>
    <row r="111" spans="2:16" x14ac:dyDescent="0.35">
      <c r="B111" s="17">
        <v>105</v>
      </c>
      <c r="C111" s="68"/>
      <c r="D111" s="68"/>
      <c r="E111" s="18" t="s">
        <v>4</v>
      </c>
      <c r="F111" s="18">
        <v>709</v>
      </c>
      <c r="G111" s="19">
        <v>68.44</v>
      </c>
      <c r="H111" s="20">
        <v>3.35</v>
      </c>
      <c r="I111" s="22" t="s">
        <v>5</v>
      </c>
      <c r="J111" s="12">
        <f t="shared" si="5"/>
        <v>9.3200000000000074</v>
      </c>
      <c r="K111" s="15">
        <v>81.11</v>
      </c>
      <c r="L111" s="12">
        <f t="shared" si="8"/>
        <v>19.224448160535118</v>
      </c>
      <c r="M111" s="12">
        <f t="shared" si="9"/>
        <v>100.33444816053512</v>
      </c>
      <c r="N111" s="18">
        <v>48.51</v>
      </c>
      <c r="O111" s="72">
        <v>1</v>
      </c>
      <c r="P111" s="73"/>
    </row>
    <row r="112" spans="2:16" x14ac:dyDescent="0.35">
      <c r="B112" s="17">
        <v>106</v>
      </c>
      <c r="C112" s="68"/>
      <c r="D112" s="68"/>
      <c r="E112" s="18" t="s">
        <v>4</v>
      </c>
      <c r="F112" s="18">
        <v>710</v>
      </c>
      <c r="G112" s="19">
        <v>69.58</v>
      </c>
      <c r="H112" s="20">
        <v>3.35</v>
      </c>
      <c r="I112" s="22" t="s">
        <v>5</v>
      </c>
      <c r="J112" s="12">
        <f t="shared" si="5"/>
        <v>9.5500000000000114</v>
      </c>
      <c r="K112" s="15">
        <v>82.48</v>
      </c>
      <c r="L112" s="12">
        <f t="shared" si="8"/>
        <v>19.712493496841319</v>
      </c>
      <c r="M112" s="19">
        <f>1100/10.764</f>
        <v>102.19249349684132</v>
      </c>
      <c r="N112" s="18">
        <v>49.41</v>
      </c>
      <c r="O112" s="72">
        <v>1</v>
      </c>
      <c r="P112" s="73"/>
    </row>
    <row r="113" spans="2:16" x14ac:dyDescent="0.35">
      <c r="B113" s="17">
        <v>107</v>
      </c>
      <c r="C113" s="68"/>
      <c r="D113" s="68"/>
      <c r="E113" s="18" t="s">
        <v>4</v>
      </c>
      <c r="F113" s="18">
        <v>711</v>
      </c>
      <c r="G113" s="19">
        <v>67.900000000000006</v>
      </c>
      <c r="H113" s="20">
        <v>3.35</v>
      </c>
      <c r="I113" s="22" t="s">
        <v>5</v>
      </c>
      <c r="J113" s="12">
        <f t="shared" si="5"/>
        <v>9.3199999999999932</v>
      </c>
      <c r="K113" s="15">
        <v>80.569999999999993</v>
      </c>
      <c r="L113" s="12">
        <f t="shared" si="8"/>
        <v>19.764448160535125</v>
      </c>
      <c r="M113" s="12">
        <f t="shared" si="9"/>
        <v>100.33444816053512</v>
      </c>
      <c r="N113" s="18">
        <v>48.51</v>
      </c>
      <c r="O113" s="72">
        <v>1</v>
      </c>
      <c r="P113" s="73"/>
    </row>
    <row r="114" spans="2:16" x14ac:dyDescent="0.35">
      <c r="B114" s="17">
        <v>108</v>
      </c>
      <c r="C114" s="68"/>
      <c r="D114" s="68"/>
      <c r="E114" s="18" t="s">
        <v>4</v>
      </c>
      <c r="F114" s="18">
        <v>712</v>
      </c>
      <c r="G114" s="19">
        <v>67.86</v>
      </c>
      <c r="H114" s="20">
        <v>3.35</v>
      </c>
      <c r="I114" s="22" t="s">
        <v>5</v>
      </c>
      <c r="J114" s="12">
        <f t="shared" si="5"/>
        <v>9.3700000000000045</v>
      </c>
      <c r="K114" s="15">
        <v>80.58</v>
      </c>
      <c r="L114" s="12">
        <f t="shared" si="8"/>
        <v>19.754448160535119</v>
      </c>
      <c r="M114" s="12">
        <f t="shared" si="9"/>
        <v>100.33444816053512</v>
      </c>
      <c r="N114" s="18">
        <v>48.51</v>
      </c>
      <c r="O114" s="72">
        <v>1</v>
      </c>
      <c r="P114" s="73"/>
    </row>
    <row r="115" spans="2:16" x14ac:dyDescent="0.35">
      <c r="B115" s="17">
        <v>109</v>
      </c>
      <c r="C115" s="68"/>
      <c r="D115" s="68"/>
      <c r="E115" s="18" t="s">
        <v>4</v>
      </c>
      <c r="F115" s="18">
        <v>713</v>
      </c>
      <c r="G115" s="19">
        <v>67.86</v>
      </c>
      <c r="H115" s="20">
        <v>3.35</v>
      </c>
      <c r="I115" s="22" t="s">
        <v>5</v>
      </c>
      <c r="J115" s="12">
        <f t="shared" si="5"/>
        <v>9.3700000000000045</v>
      </c>
      <c r="K115" s="15">
        <v>80.58</v>
      </c>
      <c r="L115" s="12">
        <f t="shared" si="8"/>
        <v>19.754448160535119</v>
      </c>
      <c r="M115" s="12">
        <f t="shared" si="9"/>
        <v>100.33444816053512</v>
      </c>
      <c r="N115" s="18">
        <v>48.51</v>
      </c>
      <c r="O115" s="72">
        <v>1</v>
      </c>
      <c r="P115" s="73"/>
    </row>
    <row r="116" spans="2:16" x14ac:dyDescent="0.35">
      <c r="B116" s="17">
        <v>110</v>
      </c>
      <c r="C116" s="68"/>
      <c r="D116" s="68"/>
      <c r="E116" s="18" t="s">
        <v>4</v>
      </c>
      <c r="F116" s="18">
        <v>714</v>
      </c>
      <c r="G116" s="19">
        <v>69.36</v>
      </c>
      <c r="H116" s="20">
        <v>3.35</v>
      </c>
      <c r="I116" s="22" t="s">
        <v>5</v>
      </c>
      <c r="J116" s="12">
        <f t="shared" si="5"/>
        <v>9.7700000000000102</v>
      </c>
      <c r="K116" s="15">
        <v>82.48</v>
      </c>
      <c r="L116" s="12">
        <f t="shared" si="8"/>
        <v>19.712493496841319</v>
      </c>
      <c r="M116" s="19">
        <f>1100/10.764</f>
        <v>102.19249349684132</v>
      </c>
      <c r="N116" s="18">
        <v>49.41</v>
      </c>
      <c r="O116" s="72">
        <v>1</v>
      </c>
      <c r="P116" s="73"/>
    </row>
    <row r="117" spans="2:16" x14ac:dyDescent="0.35">
      <c r="B117" s="17">
        <v>111</v>
      </c>
      <c r="C117" s="68"/>
      <c r="D117" s="68"/>
      <c r="E117" s="18" t="s">
        <v>4</v>
      </c>
      <c r="F117" s="18">
        <v>715</v>
      </c>
      <c r="G117" s="19">
        <v>67.94</v>
      </c>
      <c r="H117" s="20">
        <v>3.35</v>
      </c>
      <c r="I117" s="22" t="s">
        <v>5</v>
      </c>
      <c r="J117" s="12">
        <f t="shared" si="5"/>
        <v>9.3400000000000034</v>
      </c>
      <c r="K117" s="15">
        <v>80.63</v>
      </c>
      <c r="L117" s="12">
        <f t="shared" si="8"/>
        <v>19.704448160535122</v>
      </c>
      <c r="M117" s="12">
        <f t="shared" si="9"/>
        <v>100.33444816053512</v>
      </c>
      <c r="N117" s="18">
        <v>48.51</v>
      </c>
      <c r="O117" s="72">
        <v>1</v>
      </c>
      <c r="P117" s="73"/>
    </row>
    <row r="118" spans="2:16" ht="15" thickBot="1" x14ac:dyDescent="0.4">
      <c r="B118" s="23">
        <v>112</v>
      </c>
      <c r="C118" s="69"/>
      <c r="D118" s="69"/>
      <c r="E118" s="24" t="s">
        <v>4</v>
      </c>
      <c r="F118" s="24">
        <v>716</v>
      </c>
      <c r="G118" s="25">
        <v>68.44</v>
      </c>
      <c r="H118" s="26">
        <v>3.35</v>
      </c>
      <c r="I118" s="29" t="s">
        <v>5</v>
      </c>
      <c r="J118" s="27">
        <f t="shared" si="5"/>
        <v>9.3200000000000074</v>
      </c>
      <c r="K118" s="28">
        <v>81.11</v>
      </c>
      <c r="L118" s="27">
        <f t="shared" si="8"/>
        <v>19.224448160535118</v>
      </c>
      <c r="M118" s="27">
        <f t="shared" si="9"/>
        <v>100.33444816053512</v>
      </c>
      <c r="N118" s="24">
        <v>48.51</v>
      </c>
      <c r="O118" s="74">
        <v>1</v>
      </c>
      <c r="P118" s="75"/>
    </row>
    <row r="119" spans="2:16" ht="15" customHeight="1" thickBot="1" x14ac:dyDescent="0.4">
      <c r="B119" s="63" t="s">
        <v>6</v>
      </c>
      <c r="C119" s="64"/>
      <c r="D119" s="64"/>
      <c r="E119" s="65"/>
      <c r="F119" s="30"/>
      <c r="G119" s="30">
        <f>SUM(G7:G118)</f>
        <v>7642.3899999999867</v>
      </c>
      <c r="H119" s="30">
        <f>SUM(H7:H118)</f>
        <v>375.2000000000005</v>
      </c>
      <c r="I119" s="31"/>
      <c r="J119" s="32">
        <f>SUM(J7:J118)</f>
        <v>1049.6500000000001</v>
      </c>
      <c r="K119" s="33">
        <f>SUM(K7:K118)</f>
        <v>9067.2399999999907</v>
      </c>
      <c r="L119" s="32">
        <f>SUM(L7:L118)</f>
        <v>2196.230828688218</v>
      </c>
      <c r="M119" s="32">
        <f>SUM(M7:M118)</f>
        <v>11263.470828688211</v>
      </c>
      <c r="N119" s="32">
        <f>SUM(N7:N118)</f>
        <v>5445.7200000000121</v>
      </c>
      <c r="O119" s="76">
        <f>SUM(O7:P118)</f>
        <v>112</v>
      </c>
      <c r="P119" s="77"/>
    </row>
    <row r="120" spans="2:16" ht="31" customHeight="1" thickBot="1" x14ac:dyDescent="0.4">
      <c r="B120" s="60" t="s">
        <v>9</v>
      </c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2"/>
    </row>
    <row r="121" spans="2:16" x14ac:dyDescent="0.35">
      <c r="B121" s="8" t="s">
        <v>22</v>
      </c>
    </row>
    <row r="122" spans="2:16" x14ac:dyDescent="0.35">
      <c r="B122" s="34" t="s">
        <v>25</v>
      </c>
      <c r="C122" s="35" t="s">
        <v>23</v>
      </c>
    </row>
    <row r="123" spans="2:16" x14ac:dyDescent="0.35">
      <c r="B123" s="34" t="s">
        <v>25</v>
      </c>
      <c r="C123" s="35" t="s">
        <v>24</v>
      </c>
    </row>
    <row r="124" spans="2:16" x14ac:dyDescent="0.35">
      <c r="B124" s="34" t="s">
        <v>25</v>
      </c>
      <c r="C124" s="35" t="s">
        <v>26</v>
      </c>
    </row>
    <row r="125" spans="2:16" x14ac:dyDescent="0.35">
      <c r="B125" s="34" t="s">
        <v>25</v>
      </c>
      <c r="C125" s="35" t="s">
        <v>27</v>
      </c>
    </row>
    <row r="126" spans="2:16" x14ac:dyDescent="0.35">
      <c r="B126" s="34" t="s">
        <v>25</v>
      </c>
      <c r="C126" s="35" t="s">
        <v>28</v>
      </c>
    </row>
    <row r="127" spans="2:16" x14ac:dyDescent="0.35">
      <c r="B127" s="34" t="s">
        <v>25</v>
      </c>
      <c r="C127" s="35" t="s">
        <v>29</v>
      </c>
    </row>
  </sheetData>
  <mergeCells count="141">
    <mergeCell ref="O116:P116"/>
    <mergeCell ref="O117:P117"/>
    <mergeCell ref="O118:P118"/>
    <mergeCell ref="O119:P119"/>
    <mergeCell ref="O111:P111"/>
    <mergeCell ref="O112:P112"/>
    <mergeCell ref="O113:P113"/>
    <mergeCell ref="O114:P114"/>
    <mergeCell ref="O115:P115"/>
    <mergeCell ref="O106:P106"/>
    <mergeCell ref="O107:P107"/>
    <mergeCell ref="O108:P108"/>
    <mergeCell ref="O109:P109"/>
    <mergeCell ref="O110:P110"/>
    <mergeCell ref="O101:P101"/>
    <mergeCell ref="O102:P102"/>
    <mergeCell ref="O103:P103"/>
    <mergeCell ref="O104:P104"/>
    <mergeCell ref="O105:P105"/>
    <mergeCell ref="O96:P96"/>
    <mergeCell ref="O97:P97"/>
    <mergeCell ref="O98:P98"/>
    <mergeCell ref="O99:P99"/>
    <mergeCell ref="O100:P100"/>
    <mergeCell ref="O91:P91"/>
    <mergeCell ref="O92:P92"/>
    <mergeCell ref="O93:P93"/>
    <mergeCell ref="O94:P94"/>
    <mergeCell ref="O95:P95"/>
    <mergeCell ref="O86:P86"/>
    <mergeCell ref="O87:P87"/>
    <mergeCell ref="O88:P88"/>
    <mergeCell ref="O89:P89"/>
    <mergeCell ref="O90:P90"/>
    <mergeCell ref="O81:P81"/>
    <mergeCell ref="O82:P82"/>
    <mergeCell ref="O83:P83"/>
    <mergeCell ref="O84:P84"/>
    <mergeCell ref="O85:P85"/>
    <mergeCell ref="O76:P76"/>
    <mergeCell ref="O77:P77"/>
    <mergeCell ref="O78:P78"/>
    <mergeCell ref="O79:P79"/>
    <mergeCell ref="O80:P80"/>
    <mergeCell ref="O71:P71"/>
    <mergeCell ref="O72:P72"/>
    <mergeCell ref="O73:P73"/>
    <mergeCell ref="O74:P74"/>
    <mergeCell ref="O75:P75"/>
    <mergeCell ref="O66:P66"/>
    <mergeCell ref="O67:P67"/>
    <mergeCell ref="O68:P68"/>
    <mergeCell ref="O69:P69"/>
    <mergeCell ref="O70:P70"/>
    <mergeCell ref="O61:P61"/>
    <mergeCell ref="O62:P62"/>
    <mergeCell ref="O63:P63"/>
    <mergeCell ref="O64:P64"/>
    <mergeCell ref="O65:P65"/>
    <mergeCell ref="O56:P56"/>
    <mergeCell ref="O57:P57"/>
    <mergeCell ref="O58:P58"/>
    <mergeCell ref="O59:P59"/>
    <mergeCell ref="O60:P60"/>
    <mergeCell ref="O51:P51"/>
    <mergeCell ref="O52:P52"/>
    <mergeCell ref="O53:P53"/>
    <mergeCell ref="O54:P54"/>
    <mergeCell ref="O55:P55"/>
    <mergeCell ref="O46:P46"/>
    <mergeCell ref="O47:P47"/>
    <mergeCell ref="O48:P48"/>
    <mergeCell ref="O49:P49"/>
    <mergeCell ref="O50:P50"/>
    <mergeCell ref="O41:P41"/>
    <mergeCell ref="O42:P42"/>
    <mergeCell ref="O43:P43"/>
    <mergeCell ref="O44:P44"/>
    <mergeCell ref="O45:P45"/>
    <mergeCell ref="O36:P36"/>
    <mergeCell ref="O37:P37"/>
    <mergeCell ref="O38:P38"/>
    <mergeCell ref="O39:P39"/>
    <mergeCell ref="O40:P40"/>
    <mergeCell ref="O31:P31"/>
    <mergeCell ref="O32:P32"/>
    <mergeCell ref="O33:P33"/>
    <mergeCell ref="O34:P34"/>
    <mergeCell ref="O35:P35"/>
    <mergeCell ref="O13:P13"/>
    <mergeCell ref="O14:P14"/>
    <mergeCell ref="O15:P15"/>
    <mergeCell ref="O26:P26"/>
    <mergeCell ref="O27:P27"/>
    <mergeCell ref="O28:P28"/>
    <mergeCell ref="O29:P29"/>
    <mergeCell ref="O30:P30"/>
    <mergeCell ref="O21:P21"/>
    <mergeCell ref="O22:P22"/>
    <mergeCell ref="O23:P23"/>
    <mergeCell ref="O24:P24"/>
    <mergeCell ref="O25:P25"/>
    <mergeCell ref="B120:P120"/>
    <mergeCell ref="B119:E119"/>
    <mergeCell ref="J5:J6"/>
    <mergeCell ref="N5:N6"/>
    <mergeCell ref="C7:C118"/>
    <mergeCell ref="D7:D22"/>
    <mergeCell ref="D23:D38"/>
    <mergeCell ref="D39:D54"/>
    <mergeCell ref="D55:D70"/>
    <mergeCell ref="D71:D86"/>
    <mergeCell ref="D87:D102"/>
    <mergeCell ref="O7:P7"/>
    <mergeCell ref="O8:P8"/>
    <mergeCell ref="D103:D118"/>
    <mergeCell ref="I5:I6"/>
    <mergeCell ref="O9:P9"/>
    <mergeCell ref="O10:P10"/>
    <mergeCell ref="O16:P16"/>
    <mergeCell ref="O17:P17"/>
    <mergeCell ref="O18:P18"/>
    <mergeCell ref="O19:P19"/>
    <mergeCell ref="O20:P20"/>
    <mergeCell ref="O11:P11"/>
    <mergeCell ref="O12:P12"/>
    <mergeCell ref="B2:P2"/>
    <mergeCell ref="B3:P3"/>
    <mergeCell ref="O5:P5"/>
    <mergeCell ref="B5:B6"/>
    <mergeCell ref="C5:C6"/>
    <mergeCell ref="D5:D6"/>
    <mergeCell ref="E5:E6"/>
    <mergeCell ref="F5:F6"/>
    <mergeCell ref="B4:D4"/>
    <mergeCell ref="E4:P4"/>
    <mergeCell ref="K5:K6"/>
    <mergeCell ref="H5:H6"/>
    <mergeCell ref="G5:G6"/>
    <mergeCell ref="M5:M6"/>
    <mergeCell ref="L5:L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7"/>
  <sheetViews>
    <sheetView showGridLines="0" topLeftCell="J103" workbookViewId="0">
      <selection activeCell="S119" sqref="S119"/>
    </sheetView>
  </sheetViews>
  <sheetFormatPr defaultRowHeight="14.5" x14ac:dyDescent="0.35"/>
  <cols>
    <col min="6" max="6" width="10.26953125" customWidth="1"/>
    <col min="7" max="7" width="13.81640625" customWidth="1"/>
    <col min="9" max="9" width="14.81640625" customWidth="1"/>
    <col min="10" max="10" width="12.453125" customWidth="1"/>
    <col min="11" max="11" width="13.453125" customWidth="1"/>
    <col min="12" max="12" width="13.1796875" customWidth="1"/>
    <col min="13" max="13" width="15.453125" customWidth="1"/>
  </cols>
  <sheetData>
    <row r="1" spans="2:18" ht="15" thickBot="1" x14ac:dyDescent="0.4"/>
    <row r="2" spans="2:18" ht="18.5" x14ac:dyDescent="0.35">
      <c r="B2" s="97" t="s">
        <v>36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9"/>
    </row>
    <row r="3" spans="2:18" s="37" customFormat="1" ht="81.75" customHeight="1" thickBot="1" x14ac:dyDescent="0.4">
      <c r="B3" s="100" t="s">
        <v>35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2"/>
    </row>
    <row r="4" spans="2:18" x14ac:dyDescent="0.35">
      <c r="B4" s="87" t="s">
        <v>21</v>
      </c>
      <c r="C4" s="88"/>
      <c r="D4" s="89"/>
      <c r="E4" s="90"/>
      <c r="F4" s="91"/>
      <c r="G4" s="91"/>
      <c r="H4" s="91"/>
      <c r="I4" s="91"/>
      <c r="J4" s="91"/>
      <c r="K4" s="91"/>
      <c r="L4" s="91"/>
      <c r="M4" s="91"/>
      <c r="N4" s="91"/>
      <c r="O4" s="91"/>
      <c r="P4" s="92"/>
    </row>
    <row r="5" spans="2:18" ht="40.5" customHeight="1" x14ac:dyDescent="0.35">
      <c r="B5" s="93" t="s">
        <v>0</v>
      </c>
      <c r="C5" s="86" t="s">
        <v>1</v>
      </c>
      <c r="D5" s="86" t="s">
        <v>2</v>
      </c>
      <c r="E5" s="86" t="s">
        <v>3</v>
      </c>
      <c r="F5" s="86" t="s">
        <v>10</v>
      </c>
      <c r="G5" s="86" t="s">
        <v>11</v>
      </c>
      <c r="H5" s="86" t="s">
        <v>12</v>
      </c>
      <c r="I5" s="86" t="s">
        <v>13</v>
      </c>
      <c r="J5" s="86" t="s">
        <v>15</v>
      </c>
      <c r="K5" s="86" t="s">
        <v>14</v>
      </c>
      <c r="L5" s="86" t="s">
        <v>16</v>
      </c>
      <c r="M5" s="86" t="s">
        <v>30</v>
      </c>
      <c r="N5" s="86" t="s">
        <v>17</v>
      </c>
      <c r="O5" s="86" t="s">
        <v>18</v>
      </c>
      <c r="P5" s="94"/>
    </row>
    <row r="6" spans="2:18" ht="88.5" customHeight="1" x14ac:dyDescent="0.35">
      <c r="B6" s="93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6" t="s">
        <v>19</v>
      </c>
      <c r="P6" s="38" t="s">
        <v>20</v>
      </c>
      <c r="R6" s="37"/>
    </row>
    <row r="7" spans="2:18" x14ac:dyDescent="0.35">
      <c r="B7" s="39">
        <v>1</v>
      </c>
      <c r="C7" s="81">
        <v>8</v>
      </c>
      <c r="D7" s="81">
        <v>1</v>
      </c>
      <c r="E7" s="1" t="s">
        <v>7</v>
      </c>
      <c r="F7" s="1">
        <v>101</v>
      </c>
      <c r="G7" s="1">
        <v>34.450000000000003</v>
      </c>
      <c r="H7" s="1">
        <v>2.82</v>
      </c>
      <c r="I7" s="5" t="s">
        <v>5</v>
      </c>
      <c r="J7" s="4">
        <f>43.36-(G7+H7)</f>
        <v>6.0899999999999963</v>
      </c>
      <c r="K7" s="4">
        <f>G7+H7+J7</f>
        <v>43.36</v>
      </c>
      <c r="L7" s="1">
        <f>M7-K7</f>
        <v>17.579999999999998</v>
      </c>
      <c r="M7" s="1">
        <v>60.94</v>
      </c>
      <c r="N7" s="1">
        <v>28.61</v>
      </c>
      <c r="O7" s="78">
        <v>1</v>
      </c>
      <c r="P7" s="79"/>
    </row>
    <row r="8" spans="2:18" x14ac:dyDescent="0.35">
      <c r="B8" s="39">
        <v>2</v>
      </c>
      <c r="C8" s="81"/>
      <c r="D8" s="81"/>
      <c r="E8" s="1" t="s">
        <v>7</v>
      </c>
      <c r="F8" s="1">
        <v>102</v>
      </c>
      <c r="G8" s="1">
        <v>34.47</v>
      </c>
      <c r="H8" s="1">
        <v>2.82</v>
      </c>
      <c r="I8" s="5" t="s">
        <v>5</v>
      </c>
      <c r="J8" s="4">
        <f t="shared" ref="J8:J72" si="0">43.36-(G8+H8)</f>
        <v>6.07</v>
      </c>
      <c r="K8" s="4">
        <f t="shared" ref="K8:K71" si="1">G8+H8+J8</f>
        <v>43.36</v>
      </c>
      <c r="L8" s="1">
        <f t="shared" ref="L8:L71" si="2">M8-K8</f>
        <v>17.579999999999998</v>
      </c>
      <c r="M8" s="1">
        <v>60.94</v>
      </c>
      <c r="N8" s="1">
        <v>28.61</v>
      </c>
      <c r="O8" s="80" t="s">
        <v>5</v>
      </c>
      <c r="P8" s="79"/>
    </row>
    <row r="9" spans="2:18" x14ac:dyDescent="0.35">
      <c r="B9" s="39">
        <v>3</v>
      </c>
      <c r="C9" s="81"/>
      <c r="D9" s="81"/>
      <c r="E9" s="1" t="s">
        <v>7</v>
      </c>
      <c r="F9" s="1">
        <v>103</v>
      </c>
      <c r="G9" s="1">
        <v>34.47</v>
      </c>
      <c r="H9" s="1">
        <v>2.82</v>
      </c>
      <c r="I9" s="5" t="s">
        <v>5</v>
      </c>
      <c r="J9" s="4">
        <f t="shared" si="0"/>
        <v>6.07</v>
      </c>
      <c r="K9" s="4">
        <f t="shared" si="1"/>
        <v>43.36</v>
      </c>
      <c r="L9" s="1">
        <f t="shared" si="2"/>
        <v>17.579999999999998</v>
      </c>
      <c r="M9" s="1">
        <v>60.94</v>
      </c>
      <c r="N9" s="1">
        <v>28.61</v>
      </c>
      <c r="O9" s="78">
        <v>1</v>
      </c>
      <c r="P9" s="79"/>
    </row>
    <row r="10" spans="2:18" x14ac:dyDescent="0.35">
      <c r="B10" s="39">
        <v>4</v>
      </c>
      <c r="C10" s="81"/>
      <c r="D10" s="81"/>
      <c r="E10" s="1" t="s">
        <v>7</v>
      </c>
      <c r="F10" s="1">
        <v>104</v>
      </c>
      <c r="G10" s="1">
        <v>34.43</v>
      </c>
      <c r="H10" s="1">
        <v>2.82</v>
      </c>
      <c r="I10" s="5" t="s">
        <v>5</v>
      </c>
      <c r="J10" s="4">
        <f t="shared" si="0"/>
        <v>6.1099999999999994</v>
      </c>
      <c r="K10" s="4">
        <f t="shared" si="1"/>
        <v>43.36</v>
      </c>
      <c r="L10" s="1">
        <f t="shared" si="2"/>
        <v>17.579999999999998</v>
      </c>
      <c r="M10" s="1">
        <v>60.94</v>
      </c>
      <c r="N10" s="1">
        <v>28.61</v>
      </c>
      <c r="O10" s="80" t="s">
        <v>5</v>
      </c>
      <c r="P10" s="79"/>
    </row>
    <row r="11" spans="2:18" x14ac:dyDescent="0.35">
      <c r="B11" s="39">
        <v>5</v>
      </c>
      <c r="C11" s="81"/>
      <c r="D11" s="81"/>
      <c r="E11" s="1" t="s">
        <v>7</v>
      </c>
      <c r="F11" s="1">
        <v>105</v>
      </c>
      <c r="G11" s="1">
        <v>34.450000000000003</v>
      </c>
      <c r="H11" s="1">
        <v>2.82</v>
      </c>
      <c r="I11" s="5" t="s">
        <v>5</v>
      </c>
      <c r="J11" s="4">
        <f t="shared" si="0"/>
        <v>6.0899999999999963</v>
      </c>
      <c r="K11" s="4">
        <f t="shared" si="1"/>
        <v>43.36</v>
      </c>
      <c r="L11" s="1">
        <f t="shared" si="2"/>
        <v>17.579999999999998</v>
      </c>
      <c r="M11" s="1">
        <v>60.94</v>
      </c>
      <c r="N11" s="1">
        <v>28.61</v>
      </c>
      <c r="O11" s="78">
        <v>1</v>
      </c>
      <c r="P11" s="79"/>
    </row>
    <row r="12" spans="2:18" x14ac:dyDescent="0.35">
      <c r="B12" s="39">
        <v>6</v>
      </c>
      <c r="C12" s="81"/>
      <c r="D12" s="81"/>
      <c r="E12" s="1" t="s">
        <v>7</v>
      </c>
      <c r="F12" s="1">
        <v>106</v>
      </c>
      <c r="G12" s="1">
        <v>34.47</v>
      </c>
      <c r="H12" s="1">
        <v>2.82</v>
      </c>
      <c r="I12" s="5" t="s">
        <v>5</v>
      </c>
      <c r="J12" s="4">
        <f t="shared" si="0"/>
        <v>6.07</v>
      </c>
      <c r="K12" s="4">
        <f t="shared" si="1"/>
        <v>43.36</v>
      </c>
      <c r="L12" s="1">
        <f t="shared" si="2"/>
        <v>17.579999999999998</v>
      </c>
      <c r="M12" s="1">
        <v>60.94</v>
      </c>
      <c r="N12" s="1">
        <v>28.61</v>
      </c>
      <c r="O12" s="80" t="s">
        <v>5</v>
      </c>
      <c r="P12" s="79"/>
    </row>
    <row r="13" spans="2:18" x14ac:dyDescent="0.35">
      <c r="B13" s="39">
        <v>7</v>
      </c>
      <c r="C13" s="81"/>
      <c r="D13" s="81"/>
      <c r="E13" s="1" t="s">
        <v>7</v>
      </c>
      <c r="F13" s="1">
        <v>107</v>
      </c>
      <c r="G13" s="1">
        <v>34.47</v>
      </c>
      <c r="H13" s="1">
        <v>2.82</v>
      </c>
      <c r="I13" s="5" t="s">
        <v>5</v>
      </c>
      <c r="J13" s="4">
        <f t="shared" si="0"/>
        <v>6.07</v>
      </c>
      <c r="K13" s="4">
        <f t="shared" si="1"/>
        <v>43.36</v>
      </c>
      <c r="L13" s="1">
        <f t="shared" si="2"/>
        <v>17.579999999999998</v>
      </c>
      <c r="M13" s="1">
        <v>60.94</v>
      </c>
      <c r="N13" s="1">
        <v>28.61</v>
      </c>
      <c r="O13" s="78">
        <v>1</v>
      </c>
      <c r="P13" s="79"/>
    </row>
    <row r="14" spans="2:18" x14ac:dyDescent="0.35">
      <c r="B14" s="39">
        <v>8</v>
      </c>
      <c r="C14" s="81"/>
      <c r="D14" s="81"/>
      <c r="E14" s="1" t="s">
        <v>7</v>
      </c>
      <c r="F14" s="1">
        <v>108</v>
      </c>
      <c r="G14" s="1">
        <v>34.450000000000003</v>
      </c>
      <c r="H14" s="1">
        <v>2.82</v>
      </c>
      <c r="I14" s="5" t="s">
        <v>5</v>
      </c>
      <c r="J14" s="4">
        <f t="shared" si="0"/>
        <v>6.0899999999999963</v>
      </c>
      <c r="K14" s="4">
        <f t="shared" si="1"/>
        <v>43.36</v>
      </c>
      <c r="L14" s="1">
        <f t="shared" si="2"/>
        <v>17.579999999999998</v>
      </c>
      <c r="M14" s="1">
        <v>60.94</v>
      </c>
      <c r="N14" s="1">
        <v>28.61</v>
      </c>
      <c r="O14" s="80" t="s">
        <v>5</v>
      </c>
      <c r="P14" s="79"/>
    </row>
    <row r="15" spans="2:18" x14ac:dyDescent="0.35">
      <c r="B15" s="39">
        <v>9</v>
      </c>
      <c r="C15" s="81"/>
      <c r="D15" s="81"/>
      <c r="E15" s="1" t="s">
        <v>7</v>
      </c>
      <c r="F15" s="1">
        <v>109</v>
      </c>
      <c r="G15" s="1">
        <v>34.450000000000003</v>
      </c>
      <c r="H15" s="1">
        <v>2.82</v>
      </c>
      <c r="I15" s="5" t="s">
        <v>5</v>
      </c>
      <c r="J15" s="4">
        <f t="shared" si="0"/>
        <v>6.0899999999999963</v>
      </c>
      <c r="K15" s="4">
        <f t="shared" si="1"/>
        <v>43.36</v>
      </c>
      <c r="L15" s="1">
        <f t="shared" si="2"/>
        <v>17.579999999999998</v>
      </c>
      <c r="M15" s="1">
        <v>60.94</v>
      </c>
      <c r="N15" s="1">
        <v>28.61</v>
      </c>
      <c r="O15" s="78">
        <v>1</v>
      </c>
      <c r="P15" s="79"/>
    </row>
    <row r="16" spans="2:18" x14ac:dyDescent="0.35">
      <c r="B16" s="39">
        <v>10</v>
      </c>
      <c r="C16" s="81"/>
      <c r="D16" s="81"/>
      <c r="E16" s="1" t="s">
        <v>7</v>
      </c>
      <c r="F16" s="1">
        <v>110</v>
      </c>
      <c r="G16" s="1">
        <v>34.51</v>
      </c>
      <c r="H16" s="1">
        <v>2.82</v>
      </c>
      <c r="I16" s="5" t="s">
        <v>5</v>
      </c>
      <c r="J16" s="4">
        <f t="shared" si="0"/>
        <v>6.0300000000000011</v>
      </c>
      <c r="K16" s="4">
        <f t="shared" si="1"/>
        <v>43.36</v>
      </c>
      <c r="L16" s="1">
        <f t="shared" si="2"/>
        <v>17.579999999999998</v>
      </c>
      <c r="M16" s="1">
        <v>60.94</v>
      </c>
      <c r="N16" s="1">
        <v>28.61</v>
      </c>
      <c r="O16" s="80" t="s">
        <v>5</v>
      </c>
      <c r="P16" s="79"/>
    </row>
    <row r="17" spans="2:16" x14ac:dyDescent="0.35">
      <c r="B17" s="39">
        <v>11</v>
      </c>
      <c r="C17" s="81"/>
      <c r="D17" s="81"/>
      <c r="E17" s="1" t="s">
        <v>7</v>
      </c>
      <c r="F17" s="1">
        <v>111</v>
      </c>
      <c r="G17" s="1">
        <v>36.53</v>
      </c>
      <c r="H17" s="1">
        <v>2.82</v>
      </c>
      <c r="I17" s="5" t="s">
        <v>5</v>
      </c>
      <c r="J17" s="4">
        <f>45.53-(G17+H17)</f>
        <v>6.18</v>
      </c>
      <c r="K17" s="4">
        <f t="shared" si="1"/>
        <v>45.53</v>
      </c>
      <c r="L17" s="1">
        <f t="shared" si="2"/>
        <v>17.36</v>
      </c>
      <c r="M17" s="1">
        <v>62.89</v>
      </c>
      <c r="N17" s="1">
        <v>29.54</v>
      </c>
      <c r="O17" s="78">
        <v>1</v>
      </c>
      <c r="P17" s="79"/>
    </row>
    <row r="18" spans="2:16" x14ac:dyDescent="0.35">
      <c r="B18" s="39">
        <v>12</v>
      </c>
      <c r="C18" s="81"/>
      <c r="D18" s="81"/>
      <c r="E18" s="1" t="s">
        <v>7</v>
      </c>
      <c r="F18" s="36">
        <v>112</v>
      </c>
      <c r="G18" s="1">
        <v>34.43</v>
      </c>
      <c r="H18" s="1">
        <v>2.82</v>
      </c>
      <c r="I18" s="5" t="s">
        <v>5</v>
      </c>
      <c r="J18" s="4">
        <f t="shared" si="0"/>
        <v>6.1099999999999994</v>
      </c>
      <c r="K18" s="4">
        <f t="shared" si="1"/>
        <v>43.36</v>
      </c>
      <c r="L18" s="1">
        <f t="shared" si="2"/>
        <v>17.579999999999998</v>
      </c>
      <c r="M18" s="1">
        <v>60.94</v>
      </c>
      <c r="N18" s="1">
        <v>28.61</v>
      </c>
      <c r="O18" s="80" t="s">
        <v>5</v>
      </c>
      <c r="P18" s="79"/>
    </row>
    <row r="19" spans="2:16" x14ac:dyDescent="0.35">
      <c r="B19" s="39">
        <v>13</v>
      </c>
      <c r="C19" s="81"/>
      <c r="D19" s="81"/>
      <c r="E19" s="1" t="s">
        <v>7</v>
      </c>
      <c r="F19" s="36">
        <v>113</v>
      </c>
      <c r="G19" s="1">
        <v>34.409999999999997</v>
      </c>
      <c r="H19" s="1">
        <v>2.82</v>
      </c>
      <c r="I19" s="5" t="s">
        <v>5</v>
      </c>
      <c r="J19" s="4">
        <f t="shared" si="0"/>
        <v>6.1300000000000026</v>
      </c>
      <c r="K19" s="4">
        <f t="shared" si="1"/>
        <v>43.36</v>
      </c>
      <c r="L19" s="1">
        <f t="shared" si="2"/>
        <v>17.579999999999998</v>
      </c>
      <c r="M19" s="1">
        <v>60.94</v>
      </c>
      <c r="N19" s="1">
        <v>28.61</v>
      </c>
      <c r="O19" s="78">
        <v>1</v>
      </c>
      <c r="P19" s="79"/>
    </row>
    <row r="20" spans="2:16" x14ac:dyDescent="0.35">
      <c r="B20" s="39">
        <v>14</v>
      </c>
      <c r="C20" s="81"/>
      <c r="D20" s="81"/>
      <c r="E20" s="1" t="s">
        <v>7</v>
      </c>
      <c r="F20" s="36">
        <v>114</v>
      </c>
      <c r="G20" s="36">
        <v>34.479999999999997</v>
      </c>
      <c r="H20" s="1">
        <v>2.82</v>
      </c>
      <c r="I20" s="5" t="s">
        <v>5</v>
      </c>
      <c r="J20" s="4">
        <f t="shared" si="0"/>
        <v>6.0600000000000023</v>
      </c>
      <c r="K20" s="4">
        <f t="shared" si="1"/>
        <v>43.36</v>
      </c>
      <c r="L20" s="1">
        <f t="shared" si="2"/>
        <v>17.579999999999998</v>
      </c>
      <c r="M20" s="1">
        <v>60.94</v>
      </c>
      <c r="N20" s="1">
        <v>28.61</v>
      </c>
      <c r="O20" s="80" t="s">
        <v>5</v>
      </c>
      <c r="P20" s="79"/>
    </row>
    <row r="21" spans="2:16" x14ac:dyDescent="0.35">
      <c r="B21" s="39">
        <v>15</v>
      </c>
      <c r="C21" s="81"/>
      <c r="D21" s="81"/>
      <c r="E21" s="1" t="s">
        <v>7</v>
      </c>
      <c r="F21" s="1">
        <v>115</v>
      </c>
      <c r="G21" s="1">
        <v>36.26</v>
      </c>
      <c r="H21" s="1">
        <v>2.82</v>
      </c>
      <c r="I21" s="5" t="s">
        <v>5</v>
      </c>
      <c r="J21" s="4">
        <f>45.26-(G21+H21)</f>
        <v>6.18</v>
      </c>
      <c r="K21" s="4">
        <f t="shared" si="1"/>
        <v>45.26</v>
      </c>
      <c r="L21" s="1">
        <f t="shared" si="2"/>
        <v>17.630000000000003</v>
      </c>
      <c r="M21" s="1">
        <v>62.89</v>
      </c>
      <c r="N21" s="1">
        <v>29.54</v>
      </c>
      <c r="O21" s="78">
        <v>1</v>
      </c>
      <c r="P21" s="79"/>
    </row>
    <row r="22" spans="2:16" x14ac:dyDescent="0.35">
      <c r="B22" s="39">
        <v>16</v>
      </c>
      <c r="C22" s="81"/>
      <c r="D22" s="81"/>
      <c r="E22" s="1" t="s">
        <v>7</v>
      </c>
      <c r="F22" s="1">
        <v>116</v>
      </c>
      <c r="G22" s="1">
        <v>34.450000000000003</v>
      </c>
      <c r="H22" s="1">
        <v>2.82</v>
      </c>
      <c r="I22" s="5" t="s">
        <v>5</v>
      </c>
      <c r="J22" s="4">
        <f t="shared" si="0"/>
        <v>6.0899999999999963</v>
      </c>
      <c r="K22" s="4">
        <f t="shared" si="1"/>
        <v>43.36</v>
      </c>
      <c r="L22" s="1">
        <f t="shared" si="2"/>
        <v>17.579999999999998</v>
      </c>
      <c r="M22" s="1">
        <v>60.94</v>
      </c>
      <c r="N22" s="1">
        <v>28.61</v>
      </c>
      <c r="O22" s="80" t="s">
        <v>5</v>
      </c>
      <c r="P22" s="79"/>
    </row>
    <row r="23" spans="2:16" x14ac:dyDescent="0.35">
      <c r="B23" s="39">
        <v>17</v>
      </c>
      <c r="C23" s="81"/>
      <c r="D23" s="81">
        <v>2</v>
      </c>
      <c r="E23" s="1" t="s">
        <v>7</v>
      </c>
      <c r="F23" s="1">
        <v>201</v>
      </c>
      <c r="G23" s="1">
        <v>34.450000000000003</v>
      </c>
      <c r="H23" s="1">
        <v>2.82</v>
      </c>
      <c r="I23" s="5" t="s">
        <v>5</v>
      </c>
      <c r="J23" s="4">
        <f>43.36-(G23+H23)</f>
        <v>6.0899999999999963</v>
      </c>
      <c r="K23" s="4">
        <f t="shared" si="1"/>
        <v>43.36</v>
      </c>
      <c r="L23" s="1">
        <f t="shared" si="2"/>
        <v>17.579999999999998</v>
      </c>
      <c r="M23" s="1">
        <v>60.94</v>
      </c>
      <c r="N23" s="1">
        <v>28.61</v>
      </c>
      <c r="O23" s="78">
        <v>1</v>
      </c>
      <c r="P23" s="79"/>
    </row>
    <row r="24" spans="2:16" x14ac:dyDescent="0.35">
      <c r="B24" s="39">
        <v>18</v>
      </c>
      <c r="C24" s="81"/>
      <c r="D24" s="81"/>
      <c r="E24" s="1" t="s">
        <v>7</v>
      </c>
      <c r="F24" s="1">
        <v>202</v>
      </c>
      <c r="G24" s="1">
        <v>34.47</v>
      </c>
      <c r="H24" s="1">
        <v>2.82</v>
      </c>
      <c r="I24" s="5" t="s">
        <v>5</v>
      </c>
      <c r="J24" s="4">
        <f t="shared" si="0"/>
        <v>6.07</v>
      </c>
      <c r="K24" s="4">
        <f t="shared" si="1"/>
        <v>43.36</v>
      </c>
      <c r="L24" s="1">
        <f t="shared" si="2"/>
        <v>17.579999999999998</v>
      </c>
      <c r="M24" s="1">
        <v>60.94</v>
      </c>
      <c r="N24" s="1">
        <v>28.61</v>
      </c>
      <c r="O24" s="80" t="s">
        <v>5</v>
      </c>
      <c r="P24" s="79"/>
    </row>
    <row r="25" spans="2:16" x14ac:dyDescent="0.35">
      <c r="B25" s="39">
        <v>19</v>
      </c>
      <c r="C25" s="81"/>
      <c r="D25" s="81"/>
      <c r="E25" s="1" t="s">
        <v>7</v>
      </c>
      <c r="F25" s="1">
        <v>203</v>
      </c>
      <c r="G25" s="1">
        <v>34.47</v>
      </c>
      <c r="H25" s="1">
        <v>2.82</v>
      </c>
      <c r="I25" s="5" t="s">
        <v>5</v>
      </c>
      <c r="J25" s="4">
        <f t="shared" si="0"/>
        <v>6.07</v>
      </c>
      <c r="K25" s="4">
        <f t="shared" si="1"/>
        <v>43.36</v>
      </c>
      <c r="L25" s="1">
        <f t="shared" si="2"/>
        <v>17.579999999999998</v>
      </c>
      <c r="M25" s="1">
        <v>60.94</v>
      </c>
      <c r="N25" s="1">
        <v>28.61</v>
      </c>
      <c r="O25" s="78">
        <v>1</v>
      </c>
      <c r="P25" s="79"/>
    </row>
    <row r="26" spans="2:16" x14ac:dyDescent="0.35">
      <c r="B26" s="39">
        <v>20</v>
      </c>
      <c r="C26" s="81"/>
      <c r="D26" s="81"/>
      <c r="E26" s="1" t="s">
        <v>7</v>
      </c>
      <c r="F26" s="1">
        <v>204</v>
      </c>
      <c r="G26" s="1">
        <v>34.43</v>
      </c>
      <c r="H26" s="1">
        <v>2.82</v>
      </c>
      <c r="I26" s="5" t="s">
        <v>5</v>
      </c>
      <c r="J26" s="4">
        <f t="shared" si="0"/>
        <v>6.1099999999999994</v>
      </c>
      <c r="K26" s="4">
        <f t="shared" si="1"/>
        <v>43.36</v>
      </c>
      <c r="L26" s="1">
        <f t="shared" si="2"/>
        <v>17.579999999999998</v>
      </c>
      <c r="M26" s="1">
        <v>60.94</v>
      </c>
      <c r="N26" s="1">
        <v>28.61</v>
      </c>
      <c r="O26" s="80" t="s">
        <v>5</v>
      </c>
      <c r="P26" s="79"/>
    </row>
    <row r="27" spans="2:16" x14ac:dyDescent="0.35">
      <c r="B27" s="39">
        <v>21</v>
      </c>
      <c r="C27" s="81"/>
      <c r="D27" s="81"/>
      <c r="E27" s="1" t="s">
        <v>7</v>
      </c>
      <c r="F27" s="1">
        <v>205</v>
      </c>
      <c r="G27" s="1">
        <v>34.450000000000003</v>
      </c>
      <c r="H27" s="1">
        <v>2.82</v>
      </c>
      <c r="I27" s="5" t="s">
        <v>5</v>
      </c>
      <c r="J27" s="4">
        <f t="shared" si="0"/>
        <v>6.0899999999999963</v>
      </c>
      <c r="K27" s="4">
        <f t="shared" si="1"/>
        <v>43.36</v>
      </c>
      <c r="L27" s="1">
        <f t="shared" si="2"/>
        <v>17.579999999999998</v>
      </c>
      <c r="M27" s="1">
        <v>60.94</v>
      </c>
      <c r="N27" s="1">
        <v>28.61</v>
      </c>
      <c r="O27" s="78">
        <v>1</v>
      </c>
      <c r="P27" s="79"/>
    </row>
    <row r="28" spans="2:16" x14ac:dyDescent="0.35">
      <c r="B28" s="39">
        <v>22</v>
      </c>
      <c r="C28" s="81"/>
      <c r="D28" s="81"/>
      <c r="E28" s="1" t="s">
        <v>7</v>
      </c>
      <c r="F28" s="1">
        <v>206</v>
      </c>
      <c r="G28" s="1">
        <v>34.47</v>
      </c>
      <c r="H28" s="1">
        <v>2.82</v>
      </c>
      <c r="I28" s="5" t="s">
        <v>5</v>
      </c>
      <c r="J28" s="4">
        <f t="shared" si="0"/>
        <v>6.07</v>
      </c>
      <c r="K28" s="4">
        <f t="shared" si="1"/>
        <v>43.36</v>
      </c>
      <c r="L28" s="1">
        <f t="shared" si="2"/>
        <v>17.579999999999998</v>
      </c>
      <c r="M28" s="1">
        <v>60.94</v>
      </c>
      <c r="N28" s="1">
        <v>28.61</v>
      </c>
      <c r="O28" s="80" t="s">
        <v>5</v>
      </c>
      <c r="P28" s="79"/>
    </row>
    <row r="29" spans="2:16" x14ac:dyDescent="0.35">
      <c r="B29" s="39">
        <v>23</v>
      </c>
      <c r="C29" s="81"/>
      <c r="D29" s="81"/>
      <c r="E29" s="1" t="s">
        <v>7</v>
      </c>
      <c r="F29" s="1">
        <v>207</v>
      </c>
      <c r="G29" s="1">
        <v>34.47</v>
      </c>
      <c r="H29" s="1">
        <v>2.82</v>
      </c>
      <c r="I29" s="5" t="s">
        <v>5</v>
      </c>
      <c r="J29" s="4">
        <f t="shared" si="0"/>
        <v>6.07</v>
      </c>
      <c r="K29" s="4">
        <f t="shared" si="1"/>
        <v>43.36</v>
      </c>
      <c r="L29" s="1">
        <f t="shared" si="2"/>
        <v>17.579999999999998</v>
      </c>
      <c r="M29" s="1">
        <v>60.94</v>
      </c>
      <c r="N29" s="1">
        <v>28.61</v>
      </c>
      <c r="O29" s="78">
        <v>1</v>
      </c>
      <c r="P29" s="79"/>
    </row>
    <row r="30" spans="2:16" x14ac:dyDescent="0.35">
      <c r="B30" s="39">
        <v>24</v>
      </c>
      <c r="C30" s="81"/>
      <c r="D30" s="81"/>
      <c r="E30" s="1" t="s">
        <v>7</v>
      </c>
      <c r="F30" s="1">
        <v>208</v>
      </c>
      <c r="G30" s="1">
        <v>34.450000000000003</v>
      </c>
      <c r="H30" s="1">
        <v>2.82</v>
      </c>
      <c r="I30" s="5" t="s">
        <v>5</v>
      </c>
      <c r="J30" s="4">
        <f t="shared" si="0"/>
        <v>6.0899999999999963</v>
      </c>
      <c r="K30" s="4">
        <f t="shared" si="1"/>
        <v>43.36</v>
      </c>
      <c r="L30" s="1">
        <f t="shared" si="2"/>
        <v>17.579999999999998</v>
      </c>
      <c r="M30" s="1">
        <v>60.94</v>
      </c>
      <c r="N30" s="1">
        <v>28.61</v>
      </c>
      <c r="O30" s="80" t="s">
        <v>5</v>
      </c>
      <c r="P30" s="79"/>
    </row>
    <row r="31" spans="2:16" x14ac:dyDescent="0.35">
      <c r="B31" s="39">
        <v>25</v>
      </c>
      <c r="C31" s="81"/>
      <c r="D31" s="81"/>
      <c r="E31" s="1" t="s">
        <v>7</v>
      </c>
      <c r="F31" s="1">
        <v>209</v>
      </c>
      <c r="G31" s="1">
        <v>34.450000000000003</v>
      </c>
      <c r="H31" s="1">
        <v>2.82</v>
      </c>
      <c r="I31" s="5" t="s">
        <v>5</v>
      </c>
      <c r="J31" s="4">
        <f t="shared" si="0"/>
        <v>6.0899999999999963</v>
      </c>
      <c r="K31" s="4">
        <f t="shared" si="1"/>
        <v>43.36</v>
      </c>
      <c r="L31" s="1">
        <f t="shared" si="2"/>
        <v>17.579999999999998</v>
      </c>
      <c r="M31" s="1">
        <v>60.94</v>
      </c>
      <c r="N31" s="1">
        <v>28.61</v>
      </c>
      <c r="O31" s="78">
        <v>1</v>
      </c>
      <c r="P31" s="79"/>
    </row>
    <row r="32" spans="2:16" x14ac:dyDescent="0.35">
      <c r="B32" s="39">
        <v>26</v>
      </c>
      <c r="C32" s="81"/>
      <c r="D32" s="81"/>
      <c r="E32" s="1" t="s">
        <v>7</v>
      </c>
      <c r="F32" s="1">
        <v>210</v>
      </c>
      <c r="G32" s="1">
        <v>34.51</v>
      </c>
      <c r="H32" s="1">
        <v>2.82</v>
      </c>
      <c r="I32" s="5" t="s">
        <v>5</v>
      </c>
      <c r="J32" s="4">
        <f t="shared" si="0"/>
        <v>6.0300000000000011</v>
      </c>
      <c r="K32" s="4">
        <f t="shared" si="1"/>
        <v>43.36</v>
      </c>
      <c r="L32" s="1">
        <f t="shared" si="2"/>
        <v>17.579999999999998</v>
      </c>
      <c r="M32" s="1">
        <v>60.94</v>
      </c>
      <c r="N32" s="1">
        <v>28.61</v>
      </c>
      <c r="O32" s="80" t="s">
        <v>5</v>
      </c>
      <c r="P32" s="79"/>
    </row>
    <row r="33" spans="2:16" x14ac:dyDescent="0.35">
      <c r="B33" s="39">
        <v>27</v>
      </c>
      <c r="C33" s="81"/>
      <c r="D33" s="81"/>
      <c r="E33" s="1" t="s">
        <v>7</v>
      </c>
      <c r="F33" s="1">
        <v>211</v>
      </c>
      <c r="G33" s="1">
        <v>36.53</v>
      </c>
      <c r="H33" s="1">
        <v>2.82</v>
      </c>
      <c r="I33" s="5" t="s">
        <v>5</v>
      </c>
      <c r="J33" s="4">
        <f>45.53-(G33+H33)</f>
        <v>6.18</v>
      </c>
      <c r="K33" s="4">
        <f t="shared" si="1"/>
        <v>45.53</v>
      </c>
      <c r="L33" s="1">
        <f t="shared" si="2"/>
        <v>17.36</v>
      </c>
      <c r="M33" s="1">
        <v>62.89</v>
      </c>
      <c r="N33" s="1">
        <v>29.54</v>
      </c>
      <c r="O33" s="78">
        <v>1</v>
      </c>
      <c r="P33" s="79"/>
    </row>
    <row r="34" spans="2:16" x14ac:dyDescent="0.35">
      <c r="B34" s="39">
        <v>28</v>
      </c>
      <c r="C34" s="81"/>
      <c r="D34" s="81"/>
      <c r="E34" s="1" t="s">
        <v>7</v>
      </c>
      <c r="F34" s="1">
        <v>212</v>
      </c>
      <c r="G34" s="1">
        <v>34.43</v>
      </c>
      <c r="H34" s="1">
        <v>2.82</v>
      </c>
      <c r="I34" s="5" t="s">
        <v>5</v>
      </c>
      <c r="J34" s="4">
        <f t="shared" si="0"/>
        <v>6.1099999999999994</v>
      </c>
      <c r="K34" s="4">
        <f t="shared" si="1"/>
        <v>43.36</v>
      </c>
      <c r="L34" s="1">
        <f t="shared" si="2"/>
        <v>17.579999999999998</v>
      </c>
      <c r="M34" s="1">
        <v>60.94</v>
      </c>
      <c r="N34" s="1">
        <v>28.61</v>
      </c>
      <c r="O34" s="80" t="s">
        <v>5</v>
      </c>
      <c r="P34" s="79"/>
    </row>
    <row r="35" spans="2:16" x14ac:dyDescent="0.35">
      <c r="B35" s="39">
        <v>29</v>
      </c>
      <c r="C35" s="81"/>
      <c r="D35" s="81"/>
      <c r="E35" s="1" t="s">
        <v>7</v>
      </c>
      <c r="F35" s="1">
        <v>213</v>
      </c>
      <c r="G35" s="1">
        <v>34.409999999999997</v>
      </c>
      <c r="H35" s="1">
        <v>2.82</v>
      </c>
      <c r="I35" s="5" t="s">
        <v>5</v>
      </c>
      <c r="J35" s="4">
        <f t="shared" si="0"/>
        <v>6.1300000000000026</v>
      </c>
      <c r="K35" s="4">
        <f t="shared" si="1"/>
        <v>43.36</v>
      </c>
      <c r="L35" s="1">
        <f t="shared" si="2"/>
        <v>17.579999999999998</v>
      </c>
      <c r="M35" s="1">
        <v>60.94</v>
      </c>
      <c r="N35" s="1">
        <v>28.61</v>
      </c>
      <c r="O35" s="78">
        <v>1</v>
      </c>
      <c r="P35" s="79"/>
    </row>
    <row r="36" spans="2:16" x14ac:dyDescent="0.35">
      <c r="B36" s="39">
        <v>30</v>
      </c>
      <c r="C36" s="81"/>
      <c r="D36" s="81"/>
      <c r="E36" s="1" t="s">
        <v>7</v>
      </c>
      <c r="F36" s="1">
        <v>214</v>
      </c>
      <c r="G36" s="36">
        <v>34.479999999999997</v>
      </c>
      <c r="H36" s="1">
        <v>2.82</v>
      </c>
      <c r="I36" s="5" t="s">
        <v>5</v>
      </c>
      <c r="J36" s="4">
        <f t="shared" si="0"/>
        <v>6.0600000000000023</v>
      </c>
      <c r="K36" s="4">
        <f t="shared" si="1"/>
        <v>43.36</v>
      </c>
      <c r="L36" s="1">
        <f t="shared" si="2"/>
        <v>17.579999999999998</v>
      </c>
      <c r="M36" s="1">
        <v>60.94</v>
      </c>
      <c r="N36" s="1">
        <v>28.61</v>
      </c>
      <c r="O36" s="80" t="s">
        <v>5</v>
      </c>
      <c r="P36" s="79"/>
    </row>
    <row r="37" spans="2:16" x14ac:dyDescent="0.35">
      <c r="B37" s="39">
        <v>31</v>
      </c>
      <c r="C37" s="81"/>
      <c r="D37" s="81"/>
      <c r="E37" s="1" t="s">
        <v>7</v>
      </c>
      <c r="F37" s="1">
        <v>215</v>
      </c>
      <c r="G37" s="1">
        <v>36.26</v>
      </c>
      <c r="H37" s="1">
        <v>2.82</v>
      </c>
      <c r="I37" s="5" t="s">
        <v>5</v>
      </c>
      <c r="J37" s="4">
        <f>45.26-(G37+H37)</f>
        <v>6.18</v>
      </c>
      <c r="K37" s="4">
        <f t="shared" si="1"/>
        <v>45.26</v>
      </c>
      <c r="L37" s="1">
        <f t="shared" si="2"/>
        <v>17.630000000000003</v>
      </c>
      <c r="M37" s="1">
        <v>62.89</v>
      </c>
      <c r="N37" s="1">
        <v>29.54</v>
      </c>
      <c r="O37" s="78">
        <v>1</v>
      </c>
      <c r="P37" s="79"/>
    </row>
    <row r="38" spans="2:16" x14ac:dyDescent="0.35">
      <c r="B38" s="39">
        <v>32</v>
      </c>
      <c r="C38" s="81"/>
      <c r="D38" s="81"/>
      <c r="E38" s="1" t="s">
        <v>7</v>
      </c>
      <c r="F38" s="1">
        <v>216</v>
      </c>
      <c r="G38" s="1">
        <v>34.450000000000003</v>
      </c>
      <c r="H38" s="1">
        <v>2.82</v>
      </c>
      <c r="I38" s="5" t="s">
        <v>5</v>
      </c>
      <c r="J38" s="4">
        <f t="shared" si="0"/>
        <v>6.0899999999999963</v>
      </c>
      <c r="K38" s="4">
        <f t="shared" si="1"/>
        <v>43.36</v>
      </c>
      <c r="L38" s="1">
        <f t="shared" si="2"/>
        <v>17.579999999999998</v>
      </c>
      <c r="M38" s="1">
        <v>60.94</v>
      </c>
      <c r="N38" s="1">
        <v>28.61</v>
      </c>
      <c r="O38" s="80" t="s">
        <v>5</v>
      </c>
      <c r="P38" s="79"/>
    </row>
    <row r="39" spans="2:16" x14ac:dyDescent="0.35">
      <c r="B39" s="39">
        <v>33</v>
      </c>
      <c r="C39" s="81"/>
      <c r="D39" s="81">
        <v>3</v>
      </c>
      <c r="E39" s="1" t="s">
        <v>7</v>
      </c>
      <c r="F39" s="1">
        <v>301</v>
      </c>
      <c r="G39" s="1">
        <v>34.450000000000003</v>
      </c>
      <c r="H39" s="1">
        <v>2.82</v>
      </c>
      <c r="I39" s="5" t="s">
        <v>5</v>
      </c>
      <c r="J39" s="4">
        <f>43.36-(G39+H39)</f>
        <v>6.0899999999999963</v>
      </c>
      <c r="K39" s="4">
        <f t="shared" si="1"/>
        <v>43.36</v>
      </c>
      <c r="L39" s="1">
        <f t="shared" si="2"/>
        <v>17.579999999999998</v>
      </c>
      <c r="M39" s="1">
        <v>60.94</v>
      </c>
      <c r="N39" s="1">
        <v>28.61</v>
      </c>
      <c r="O39" s="78">
        <v>1</v>
      </c>
      <c r="P39" s="79"/>
    </row>
    <row r="40" spans="2:16" x14ac:dyDescent="0.35">
      <c r="B40" s="39">
        <v>34</v>
      </c>
      <c r="C40" s="81"/>
      <c r="D40" s="81"/>
      <c r="E40" s="1" t="s">
        <v>7</v>
      </c>
      <c r="F40" s="1">
        <v>302</v>
      </c>
      <c r="G40" s="1">
        <v>34.47</v>
      </c>
      <c r="H40" s="1">
        <v>2.82</v>
      </c>
      <c r="I40" s="5" t="s">
        <v>5</v>
      </c>
      <c r="J40" s="4">
        <f t="shared" si="0"/>
        <v>6.07</v>
      </c>
      <c r="K40" s="4">
        <f t="shared" si="1"/>
        <v>43.36</v>
      </c>
      <c r="L40" s="1">
        <f t="shared" si="2"/>
        <v>17.579999999999998</v>
      </c>
      <c r="M40" s="1">
        <v>60.94</v>
      </c>
      <c r="N40" s="1">
        <v>28.61</v>
      </c>
      <c r="O40" s="80" t="s">
        <v>5</v>
      </c>
      <c r="P40" s="79"/>
    </row>
    <row r="41" spans="2:16" x14ac:dyDescent="0.35">
      <c r="B41" s="39">
        <v>35</v>
      </c>
      <c r="C41" s="81"/>
      <c r="D41" s="81"/>
      <c r="E41" s="1" t="s">
        <v>7</v>
      </c>
      <c r="F41" s="1">
        <v>303</v>
      </c>
      <c r="G41" s="1">
        <v>34.47</v>
      </c>
      <c r="H41" s="1">
        <v>2.82</v>
      </c>
      <c r="I41" s="5" t="s">
        <v>5</v>
      </c>
      <c r="J41" s="4">
        <f t="shared" si="0"/>
        <v>6.07</v>
      </c>
      <c r="K41" s="4">
        <f t="shared" si="1"/>
        <v>43.36</v>
      </c>
      <c r="L41" s="1">
        <f t="shared" si="2"/>
        <v>17.579999999999998</v>
      </c>
      <c r="M41" s="1">
        <v>60.94</v>
      </c>
      <c r="N41" s="1">
        <v>28.61</v>
      </c>
      <c r="O41" s="78">
        <v>1</v>
      </c>
      <c r="P41" s="79"/>
    </row>
    <row r="42" spans="2:16" x14ac:dyDescent="0.35">
      <c r="B42" s="39">
        <v>36</v>
      </c>
      <c r="C42" s="81"/>
      <c r="D42" s="81"/>
      <c r="E42" s="1" t="s">
        <v>7</v>
      </c>
      <c r="F42" s="1">
        <v>304</v>
      </c>
      <c r="G42" s="1">
        <v>34.43</v>
      </c>
      <c r="H42" s="1">
        <v>2.82</v>
      </c>
      <c r="I42" s="5" t="s">
        <v>5</v>
      </c>
      <c r="J42" s="4">
        <f t="shared" si="0"/>
        <v>6.1099999999999994</v>
      </c>
      <c r="K42" s="4">
        <f t="shared" si="1"/>
        <v>43.36</v>
      </c>
      <c r="L42" s="1">
        <f t="shared" si="2"/>
        <v>17.579999999999998</v>
      </c>
      <c r="M42" s="1">
        <v>60.94</v>
      </c>
      <c r="N42" s="1">
        <v>28.61</v>
      </c>
      <c r="O42" s="80" t="s">
        <v>5</v>
      </c>
      <c r="P42" s="79"/>
    </row>
    <row r="43" spans="2:16" x14ac:dyDescent="0.35">
      <c r="B43" s="39">
        <v>37</v>
      </c>
      <c r="C43" s="81"/>
      <c r="D43" s="81"/>
      <c r="E43" s="1" t="s">
        <v>7</v>
      </c>
      <c r="F43" s="1">
        <v>305</v>
      </c>
      <c r="G43" s="1">
        <v>34.450000000000003</v>
      </c>
      <c r="H43" s="1">
        <v>2.82</v>
      </c>
      <c r="I43" s="5" t="s">
        <v>5</v>
      </c>
      <c r="J43" s="4">
        <f t="shared" si="0"/>
        <v>6.0899999999999963</v>
      </c>
      <c r="K43" s="4">
        <f t="shared" si="1"/>
        <v>43.36</v>
      </c>
      <c r="L43" s="1">
        <f t="shared" si="2"/>
        <v>17.579999999999998</v>
      </c>
      <c r="M43" s="1">
        <v>60.94</v>
      </c>
      <c r="N43" s="1">
        <v>28.61</v>
      </c>
      <c r="O43" s="78">
        <v>1</v>
      </c>
      <c r="P43" s="79"/>
    </row>
    <row r="44" spans="2:16" x14ac:dyDescent="0.35">
      <c r="B44" s="39">
        <v>38</v>
      </c>
      <c r="C44" s="81"/>
      <c r="D44" s="81"/>
      <c r="E44" s="1" t="s">
        <v>7</v>
      </c>
      <c r="F44" s="1">
        <v>306</v>
      </c>
      <c r="G44" s="1">
        <v>34.47</v>
      </c>
      <c r="H44" s="1">
        <v>2.82</v>
      </c>
      <c r="I44" s="5" t="s">
        <v>5</v>
      </c>
      <c r="J44" s="4">
        <f t="shared" si="0"/>
        <v>6.07</v>
      </c>
      <c r="K44" s="4">
        <f t="shared" si="1"/>
        <v>43.36</v>
      </c>
      <c r="L44" s="1">
        <f t="shared" si="2"/>
        <v>17.579999999999998</v>
      </c>
      <c r="M44" s="1">
        <v>60.94</v>
      </c>
      <c r="N44" s="1">
        <v>28.61</v>
      </c>
      <c r="O44" s="80" t="s">
        <v>5</v>
      </c>
      <c r="P44" s="79"/>
    </row>
    <row r="45" spans="2:16" x14ac:dyDescent="0.35">
      <c r="B45" s="39">
        <v>39</v>
      </c>
      <c r="C45" s="81"/>
      <c r="D45" s="81"/>
      <c r="E45" s="1" t="s">
        <v>7</v>
      </c>
      <c r="F45" s="1">
        <v>307</v>
      </c>
      <c r="G45" s="1">
        <v>34.47</v>
      </c>
      <c r="H45" s="1">
        <v>2.82</v>
      </c>
      <c r="I45" s="5" t="s">
        <v>5</v>
      </c>
      <c r="J45" s="4">
        <f t="shared" si="0"/>
        <v>6.07</v>
      </c>
      <c r="K45" s="4">
        <f t="shared" si="1"/>
        <v>43.36</v>
      </c>
      <c r="L45" s="1">
        <f t="shared" si="2"/>
        <v>17.579999999999998</v>
      </c>
      <c r="M45" s="1">
        <v>60.94</v>
      </c>
      <c r="N45" s="1">
        <v>28.61</v>
      </c>
      <c r="O45" s="78">
        <v>1</v>
      </c>
      <c r="P45" s="79"/>
    </row>
    <row r="46" spans="2:16" x14ac:dyDescent="0.35">
      <c r="B46" s="39">
        <v>40</v>
      </c>
      <c r="C46" s="81"/>
      <c r="D46" s="81"/>
      <c r="E46" s="1" t="s">
        <v>7</v>
      </c>
      <c r="F46" s="1">
        <v>308</v>
      </c>
      <c r="G46" s="1">
        <v>34.450000000000003</v>
      </c>
      <c r="H46" s="1">
        <v>2.82</v>
      </c>
      <c r="I46" s="5" t="s">
        <v>5</v>
      </c>
      <c r="J46" s="4">
        <f t="shared" si="0"/>
        <v>6.0899999999999963</v>
      </c>
      <c r="K46" s="4">
        <f t="shared" si="1"/>
        <v>43.36</v>
      </c>
      <c r="L46" s="1">
        <f t="shared" si="2"/>
        <v>17.579999999999998</v>
      </c>
      <c r="M46" s="1">
        <v>60.94</v>
      </c>
      <c r="N46" s="1">
        <v>28.61</v>
      </c>
      <c r="O46" s="80" t="s">
        <v>5</v>
      </c>
      <c r="P46" s="79"/>
    </row>
    <row r="47" spans="2:16" x14ac:dyDescent="0.35">
      <c r="B47" s="39">
        <v>41</v>
      </c>
      <c r="C47" s="81"/>
      <c r="D47" s="81"/>
      <c r="E47" s="1" t="s">
        <v>7</v>
      </c>
      <c r="F47" s="1">
        <v>309</v>
      </c>
      <c r="G47" s="1">
        <v>34.450000000000003</v>
      </c>
      <c r="H47" s="1">
        <v>2.82</v>
      </c>
      <c r="I47" s="5" t="s">
        <v>5</v>
      </c>
      <c r="J47" s="4">
        <f t="shared" si="0"/>
        <v>6.0899999999999963</v>
      </c>
      <c r="K47" s="4">
        <f t="shared" si="1"/>
        <v>43.36</v>
      </c>
      <c r="L47" s="1">
        <f t="shared" si="2"/>
        <v>17.579999999999998</v>
      </c>
      <c r="M47" s="1">
        <v>60.94</v>
      </c>
      <c r="N47" s="1">
        <v>28.61</v>
      </c>
      <c r="O47" s="78">
        <v>1</v>
      </c>
      <c r="P47" s="79"/>
    </row>
    <row r="48" spans="2:16" x14ac:dyDescent="0.35">
      <c r="B48" s="39">
        <v>42</v>
      </c>
      <c r="C48" s="81"/>
      <c r="D48" s="81"/>
      <c r="E48" s="1" t="s">
        <v>7</v>
      </c>
      <c r="F48" s="1">
        <v>310</v>
      </c>
      <c r="G48" s="1">
        <v>34.51</v>
      </c>
      <c r="H48" s="1">
        <v>2.82</v>
      </c>
      <c r="I48" s="5" t="s">
        <v>5</v>
      </c>
      <c r="J48" s="4">
        <f t="shared" si="0"/>
        <v>6.0300000000000011</v>
      </c>
      <c r="K48" s="4">
        <f t="shared" si="1"/>
        <v>43.36</v>
      </c>
      <c r="L48" s="1">
        <f t="shared" si="2"/>
        <v>17.579999999999998</v>
      </c>
      <c r="M48" s="1">
        <v>60.94</v>
      </c>
      <c r="N48" s="1">
        <v>28.61</v>
      </c>
      <c r="O48" s="80" t="s">
        <v>5</v>
      </c>
      <c r="P48" s="79"/>
    </row>
    <row r="49" spans="2:16" x14ac:dyDescent="0.35">
      <c r="B49" s="39">
        <v>43</v>
      </c>
      <c r="C49" s="81"/>
      <c r="D49" s="81"/>
      <c r="E49" s="1" t="s">
        <v>7</v>
      </c>
      <c r="F49" s="1">
        <v>311</v>
      </c>
      <c r="G49" s="1">
        <v>36.53</v>
      </c>
      <c r="H49" s="1">
        <v>2.82</v>
      </c>
      <c r="I49" s="5" t="s">
        <v>5</v>
      </c>
      <c r="J49" s="4">
        <f>45.53-(G49+H49)</f>
        <v>6.18</v>
      </c>
      <c r="K49" s="4">
        <f t="shared" si="1"/>
        <v>45.53</v>
      </c>
      <c r="L49" s="1">
        <f t="shared" si="2"/>
        <v>17.36</v>
      </c>
      <c r="M49" s="1">
        <v>62.89</v>
      </c>
      <c r="N49" s="1">
        <v>29.54</v>
      </c>
      <c r="O49" s="78">
        <v>1</v>
      </c>
      <c r="P49" s="79"/>
    </row>
    <row r="50" spans="2:16" x14ac:dyDescent="0.35">
      <c r="B50" s="39">
        <v>44</v>
      </c>
      <c r="C50" s="81"/>
      <c r="D50" s="81"/>
      <c r="E50" s="1" t="s">
        <v>7</v>
      </c>
      <c r="F50" s="1">
        <v>312</v>
      </c>
      <c r="G50" s="1">
        <v>34.43</v>
      </c>
      <c r="H50" s="1">
        <v>2.82</v>
      </c>
      <c r="I50" s="5" t="s">
        <v>5</v>
      </c>
      <c r="J50" s="4">
        <f t="shared" si="0"/>
        <v>6.1099999999999994</v>
      </c>
      <c r="K50" s="4">
        <f t="shared" si="1"/>
        <v>43.36</v>
      </c>
      <c r="L50" s="1">
        <f t="shared" si="2"/>
        <v>17.579999999999998</v>
      </c>
      <c r="M50" s="1">
        <v>60.94</v>
      </c>
      <c r="N50" s="1">
        <v>28.61</v>
      </c>
      <c r="O50" s="80" t="s">
        <v>5</v>
      </c>
      <c r="P50" s="79"/>
    </row>
    <row r="51" spans="2:16" x14ac:dyDescent="0.35">
      <c r="B51" s="39">
        <v>45</v>
      </c>
      <c r="C51" s="81"/>
      <c r="D51" s="81"/>
      <c r="E51" s="1" t="s">
        <v>7</v>
      </c>
      <c r="F51" s="1">
        <v>313</v>
      </c>
      <c r="G51" s="1">
        <v>34.409999999999997</v>
      </c>
      <c r="H51" s="1">
        <v>2.82</v>
      </c>
      <c r="I51" s="5" t="s">
        <v>5</v>
      </c>
      <c r="J51" s="4">
        <f t="shared" si="0"/>
        <v>6.1300000000000026</v>
      </c>
      <c r="K51" s="4">
        <f t="shared" si="1"/>
        <v>43.36</v>
      </c>
      <c r="L51" s="1">
        <f t="shared" si="2"/>
        <v>17.579999999999998</v>
      </c>
      <c r="M51" s="1">
        <v>60.94</v>
      </c>
      <c r="N51" s="1">
        <v>28.61</v>
      </c>
      <c r="O51" s="78">
        <v>1</v>
      </c>
      <c r="P51" s="79"/>
    </row>
    <row r="52" spans="2:16" x14ac:dyDescent="0.35">
      <c r="B52" s="39">
        <v>46</v>
      </c>
      <c r="C52" s="81"/>
      <c r="D52" s="81"/>
      <c r="E52" s="1" t="s">
        <v>7</v>
      </c>
      <c r="F52" s="1">
        <v>314</v>
      </c>
      <c r="G52" s="36">
        <v>34.479999999999997</v>
      </c>
      <c r="H52" s="1">
        <v>2.82</v>
      </c>
      <c r="I52" s="5" t="s">
        <v>5</v>
      </c>
      <c r="J52" s="4">
        <f t="shared" si="0"/>
        <v>6.0600000000000023</v>
      </c>
      <c r="K52" s="4">
        <f t="shared" si="1"/>
        <v>43.36</v>
      </c>
      <c r="L52" s="1">
        <f t="shared" si="2"/>
        <v>17.579999999999998</v>
      </c>
      <c r="M52" s="1">
        <v>60.94</v>
      </c>
      <c r="N52" s="1">
        <v>28.61</v>
      </c>
      <c r="O52" s="80" t="s">
        <v>5</v>
      </c>
      <c r="P52" s="79"/>
    </row>
    <row r="53" spans="2:16" x14ac:dyDescent="0.35">
      <c r="B53" s="39">
        <v>47</v>
      </c>
      <c r="C53" s="81"/>
      <c r="D53" s="81"/>
      <c r="E53" s="1" t="s">
        <v>7</v>
      </c>
      <c r="F53" s="1">
        <v>315</v>
      </c>
      <c r="G53" s="1">
        <v>36.26</v>
      </c>
      <c r="H53" s="1">
        <v>2.82</v>
      </c>
      <c r="I53" s="5" t="s">
        <v>5</v>
      </c>
      <c r="J53" s="4">
        <f>45.26-(G53+H53)</f>
        <v>6.18</v>
      </c>
      <c r="K53" s="4">
        <f t="shared" si="1"/>
        <v>45.26</v>
      </c>
      <c r="L53" s="1">
        <f t="shared" si="2"/>
        <v>17.630000000000003</v>
      </c>
      <c r="M53" s="1">
        <v>62.89</v>
      </c>
      <c r="N53" s="1">
        <v>29.54</v>
      </c>
      <c r="O53" s="78">
        <v>1</v>
      </c>
      <c r="P53" s="79"/>
    </row>
    <row r="54" spans="2:16" x14ac:dyDescent="0.35">
      <c r="B54" s="39">
        <v>48</v>
      </c>
      <c r="C54" s="81"/>
      <c r="D54" s="81"/>
      <c r="E54" s="1" t="s">
        <v>7</v>
      </c>
      <c r="F54" s="1">
        <v>316</v>
      </c>
      <c r="G54" s="1">
        <v>34.450000000000003</v>
      </c>
      <c r="H54" s="1">
        <v>2.82</v>
      </c>
      <c r="I54" s="5" t="s">
        <v>5</v>
      </c>
      <c r="J54" s="4">
        <f t="shared" si="0"/>
        <v>6.0899999999999963</v>
      </c>
      <c r="K54" s="4">
        <f t="shared" si="1"/>
        <v>43.36</v>
      </c>
      <c r="L54" s="1">
        <f t="shared" si="2"/>
        <v>17.579999999999998</v>
      </c>
      <c r="M54" s="1">
        <v>60.94</v>
      </c>
      <c r="N54" s="1">
        <v>28.61</v>
      </c>
      <c r="O54" s="80" t="s">
        <v>5</v>
      </c>
      <c r="P54" s="79"/>
    </row>
    <row r="55" spans="2:16" x14ac:dyDescent="0.35">
      <c r="B55" s="39">
        <v>49</v>
      </c>
      <c r="C55" s="81"/>
      <c r="D55" s="81">
        <v>4</v>
      </c>
      <c r="E55" s="1" t="s">
        <v>7</v>
      </c>
      <c r="F55" s="1">
        <v>401</v>
      </c>
      <c r="G55" s="1">
        <v>34.450000000000003</v>
      </c>
      <c r="H55" s="1">
        <v>2.82</v>
      </c>
      <c r="I55" s="5" t="s">
        <v>5</v>
      </c>
      <c r="J55" s="4">
        <f>43.36-(G55+H55)</f>
        <v>6.0899999999999963</v>
      </c>
      <c r="K55" s="4">
        <f t="shared" si="1"/>
        <v>43.36</v>
      </c>
      <c r="L55" s="1">
        <f t="shared" si="2"/>
        <v>17.579999999999998</v>
      </c>
      <c r="M55" s="1">
        <v>60.94</v>
      </c>
      <c r="N55" s="1">
        <v>28.61</v>
      </c>
      <c r="O55" s="78">
        <v>1</v>
      </c>
      <c r="P55" s="79"/>
    </row>
    <row r="56" spans="2:16" x14ac:dyDescent="0.35">
      <c r="B56" s="39">
        <v>50</v>
      </c>
      <c r="C56" s="81"/>
      <c r="D56" s="81"/>
      <c r="E56" s="1" t="s">
        <v>7</v>
      </c>
      <c r="F56" s="1">
        <v>402</v>
      </c>
      <c r="G56" s="1">
        <v>34.47</v>
      </c>
      <c r="H56" s="1">
        <v>2.82</v>
      </c>
      <c r="I56" s="5" t="s">
        <v>5</v>
      </c>
      <c r="J56" s="4">
        <f t="shared" si="0"/>
        <v>6.07</v>
      </c>
      <c r="K56" s="4">
        <f t="shared" si="1"/>
        <v>43.36</v>
      </c>
      <c r="L56" s="1">
        <f t="shared" si="2"/>
        <v>17.579999999999998</v>
      </c>
      <c r="M56" s="1">
        <v>60.94</v>
      </c>
      <c r="N56" s="1">
        <v>28.61</v>
      </c>
      <c r="O56" s="80" t="s">
        <v>5</v>
      </c>
      <c r="P56" s="79"/>
    </row>
    <row r="57" spans="2:16" x14ac:dyDescent="0.35">
      <c r="B57" s="39">
        <v>51</v>
      </c>
      <c r="C57" s="81"/>
      <c r="D57" s="81"/>
      <c r="E57" s="1" t="s">
        <v>7</v>
      </c>
      <c r="F57" s="1">
        <v>403</v>
      </c>
      <c r="G57" s="1">
        <v>34.47</v>
      </c>
      <c r="H57" s="1">
        <v>2.82</v>
      </c>
      <c r="I57" s="5" t="s">
        <v>5</v>
      </c>
      <c r="J57" s="4">
        <f t="shared" si="0"/>
        <v>6.07</v>
      </c>
      <c r="K57" s="4">
        <f t="shared" si="1"/>
        <v>43.36</v>
      </c>
      <c r="L57" s="1">
        <f t="shared" si="2"/>
        <v>17.579999999999998</v>
      </c>
      <c r="M57" s="1">
        <v>60.94</v>
      </c>
      <c r="N57" s="1">
        <v>28.61</v>
      </c>
      <c r="O57" s="78">
        <v>1</v>
      </c>
      <c r="P57" s="79"/>
    </row>
    <row r="58" spans="2:16" x14ac:dyDescent="0.35">
      <c r="B58" s="39">
        <v>52</v>
      </c>
      <c r="C58" s="81"/>
      <c r="D58" s="81"/>
      <c r="E58" s="1" t="s">
        <v>7</v>
      </c>
      <c r="F58" s="1">
        <v>404</v>
      </c>
      <c r="G58" s="1">
        <v>34.43</v>
      </c>
      <c r="H58" s="1">
        <v>2.82</v>
      </c>
      <c r="I58" s="5" t="s">
        <v>5</v>
      </c>
      <c r="J58" s="4">
        <f t="shared" si="0"/>
        <v>6.1099999999999994</v>
      </c>
      <c r="K58" s="4">
        <f t="shared" si="1"/>
        <v>43.36</v>
      </c>
      <c r="L58" s="1">
        <f t="shared" si="2"/>
        <v>17.579999999999998</v>
      </c>
      <c r="M58" s="1">
        <v>60.94</v>
      </c>
      <c r="N58" s="1">
        <v>28.61</v>
      </c>
      <c r="O58" s="80" t="s">
        <v>5</v>
      </c>
      <c r="P58" s="79"/>
    </row>
    <row r="59" spans="2:16" x14ac:dyDescent="0.35">
      <c r="B59" s="39">
        <v>53</v>
      </c>
      <c r="C59" s="81"/>
      <c r="D59" s="81"/>
      <c r="E59" s="1" t="s">
        <v>7</v>
      </c>
      <c r="F59" s="1">
        <v>405</v>
      </c>
      <c r="G59" s="1">
        <v>34.450000000000003</v>
      </c>
      <c r="H59" s="1">
        <v>2.82</v>
      </c>
      <c r="I59" s="5" t="s">
        <v>5</v>
      </c>
      <c r="J59" s="4">
        <f t="shared" si="0"/>
        <v>6.0899999999999963</v>
      </c>
      <c r="K59" s="4">
        <f t="shared" si="1"/>
        <v>43.36</v>
      </c>
      <c r="L59" s="1">
        <f t="shared" si="2"/>
        <v>17.579999999999998</v>
      </c>
      <c r="M59" s="1">
        <v>60.94</v>
      </c>
      <c r="N59" s="1">
        <v>28.61</v>
      </c>
      <c r="O59" s="78">
        <v>1</v>
      </c>
      <c r="P59" s="79"/>
    </row>
    <row r="60" spans="2:16" x14ac:dyDescent="0.35">
      <c r="B60" s="39">
        <v>54</v>
      </c>
      <c r="C60" s="81"/>
      <c r="D60" s="81"/>
      <c r="E60" s="1" t="s">
        <v>7</v>
      </c>
      <c r="F60" s="1">
        <v>406</v>
      </c>
      <c r="G60" s="1">
        <v>34.47</v>
      </c>
      <c r="H60" s="1">
        <v>2.82</v>
      </c>
      <c r="I60" s="5" t="s">
        <v>5</v>
      </c>
      <c r="J60" s="4">
        <f t="shared" si="0"/>
        <v>6.07</v>
      </c>
      <c r="K60" s="4">
        <f t="shared" si="1"/>
        <v>43.36</v>
      </c>
      <c r="L60" s="1">
        <f t="shared" si="2"/>
        <v>17.579999999999998</v>
      </c>
      <c r="M60" s="1">
        <v>60.94</v>
      </c>
      <c r="N60" s="1">
        <v>28.61</v>
      </c>
      <c r="O60" s="80" t="s">
        <v>5</v>
      </c>
      <c r="P60" s="79"/>
    </row>
    <row r="61" spans="2:16" x14ac:dyDescent="0.35">
      <c r="B61" s="39">
        <v>55</v>
      </c>
      <c r="C61" s="81"/>
      <c r="D61" s="81"/>
      <c r="E61" s="1" t="s">
        <v>7</v>
      </c>
      <c r="F61" s="1">
        <v>407</v>
      </c>
      <c r="G61" s="1">
        <v>34.47</v>
      </c>
      <c r="H61" s="1">
        <v>2.82</v>
      </c>
      <c r="I61" s="5" t="s">
        <v>5</v>
      </c>
      <c r="J61" s="4">
        <f t="shared" si="0"/>
        <v>6.07</v>
      </c>
      <c r="K61" s="4">
        <f t="shared" si="1"/>
        <v>43.36</v>
      </c>
      <c r="L61" s="1">
        <f t="shared" si="2"/>
        <v>17.579999999999998</v>
      </c>
      <c r="M61" s="1">
        <v>60.94</v>
      </c>
      <c r="N61" s="1">
        <v>28.61</v>
      </c>
      <c r="O61" s="78">
        <v>1</v>
      </c>
      <c r="P61" s="79"/>
    </row>
    <row r="62" spans="2:16" x14ac:dyDescent="0.35">
      <c r="B62" s="39">
        <v>56</v>
      </c>
      <c r="C62" s="81"/>
      <c r="D62" s="81"/>
      <c r="E62" s="1" t="s">
        <v>7</v>
      </c>
      <c r="F62" s="1">
        <v>408</v>
      </c>
      <c r="G62" s="1">
        <v>34.450000000000003</v>
      </c>
      <c r="H62" s="1">
        <v>2.82</v>
      </c>
      <c r="I62" s="5" t="s">
        <v>5</v>
      </c>
      <c r="J62" s="4">
        <f t="shared" si="0"/>
        <v>6.0899999999999963</v>
      </c>
      <c r="K62" s="4">
        <f t="shared" si="1"/>
        <v>43.36</v>
      </c>
      <c r="L62" s="1">
        <f t="shared" si="2"/>
        <v>17.579999999999998</v>
      </c>
      <c r="M62" s="1">
        <v>60.94</v>
      </c>
      <c r="N62" s="1">
        <v>28.61</v>
      </c>
      <c r="O62" s="80" t="s">
        <v>5</v>
      </c>
      <c r="P62" s="79"/>
    </row>
    <row r="63" spans="2:16" x14ac:dyDescent="0.35">
      <c r="B63" s="39">
        <v>57</v>
      </c>
      <c r="C63" s="81"/>
      <c r="D63" s="81"/>
      <c r="E63" s="1" t="s">
        <v>7</v>
      </c>
      <c r="F63" s="1">
        <v>409</v>
      </c>
      <c r="G63" s="1">
        <v>34.450000000000003</v>
      </c>
      <c r="H63" s="1">
        <v>2.82</v>
      </c>
      <c r="I63" s="5" t="s">
        <v>5</v>
      </c>
      <c r="J63" s="4">
        <f t="shared" si="0"/>
        <v>6.0899999999999963</v>
      </c>
      <c r="K63" s="4">
        <f t="shared" si="1"/>
        <v>43.36</v>
      </c>
      <c r="L63" s="1">
        <f t="shared" si="2"/>
        <v>17.579999999999998</v>
      </c>
      <c r="M63" s="1">
        <v>60.94</v>
      </c>
      <c r="N63" s="1">
        <v>28.61</v>
      </c>
      <c r="O63" s="78">
        <v>1</v>
      </c>
      <c r="P63" s="79"/>
    </row>
    <row r="64" spans="2:16" x14ac:dyDescent="0.35">
      <c r="B64" s="39">
        <v>58</v>
      </c>
      <c r="C64" s="81"/>
      <c r="D64" s="81"/>
      <c r="E64" s="1" t="s">
        <v>7</v>
      </c>
      <c r="F64" s="1">
        <v>410</v>
      </c>
      <c r="G64" s="1">
        <v>34.51</v>
      </c>
      <c r="H64" s="1">
        <v>2.82</v>
      </c>
      <c r="I64" s="5" t="s">
        <v>5</v>
      </c>
      <c r="J64" s="4">
        <f t="shared" si="0"/>
        <v>6.0300000000000011</v>
      </c>
      <c r="K64" s="4">
        <f t="shared" si="1"/>
        <v>43.36</v>
      </c>
      <c r="L64" s="1">
        <f t="shared" si="2"/>
        <v>17.579999999999998</v>
      </c>
      <c r="M64" s="1">
        <v>60.94</v>
      </c>
      <c r="N64" s="1">
        <v>28.61</v>
      </c>
      <c r="O64" s="80" t="s">
        <v>5</v>
      </c>
      <c r="P64" s="79"/>
    </row>
    <row r="65" spans="2:16" x14ac:dyDescent="0.35">
      <c r="B65" s="39">
        <v>59</v>
      </c>
      <c r="C65" s="81"/>
      <c r="D65" s="81"/>
      <c r="E65" s="1" t="s">
        <v>7</v>
      </c>
      <c r="F65" s="1">
        <v>411</v>
      </c>
      <c r="G65" s="1">
        <v>36.53</v>
      </c>
      <c r="H65" s="1">
        <v>2.82</v>
      </c>
      <c r="I65" s="5" t="s">
        <v>5</v>
      </c>
      <c r="J65" s="4">
        <f>45.53-(G65+H65)</f>
        <v>6.18</v>
      </c>
      <c r="K65" s="4">
        <f t="shared" si="1"/>
        <v>45.53</v>
      </c>
      <c r="L65" s="1">
        <f t="shared" si="2"/>
        <v>17.36</v>
      </c>
      <c r="M65" s="1">
        <v>62.89</v>
      </c>
      <c r="N65" s="1">
        <v>29.54</v>
      </c>
      <c r="O65" s="78">
        <v>1</v>
      </c>
      <c r="P65" s="79"/>
    </row>
    <row r="66" spans="2:16" x14ac:dyDescent="0.35">
      <c r="B66" s="39">
        <v>60</v>
      </c>
      <c r="C66" s="81"/>
      <c r="D66" s="81"/>
      <c r="E66" s="1" t="s">
        <v>7</v>
      </c>
      <c r="F66" s="1">
        <v>412</v>
      </c>
      <c r="G66" s="1">
        <v>34.43</v>
      </c>
      <c r="H66" s="1">
        <v>2.82</v>
      </c>
      <c r="I66" s="5" t="s">
        <v>5</v>
      </c>
      <c r="J66" s="4">
        <f t="shared" si="0"/>
        <v>6.1099999999999994</v>
      </c>
      <c r="K66" s="4">
        <f t="shared" si="1"/>
        <v>43.36</v>
      </c>
      <c r="L66" s="1">
        <f t="shared" si="2"/>
        <v>17.579999999999998</v>
      </c>
      <c r="M66" s="1">
        <v>60.94</v>
      </c>
      <c r="N66" s="1">
        <v>28.61</v>
      </c>
      <c r="O66" s="80" t="s">
        <v>5</v>
      </c>
      <c r="P66" s="79"/>
    </row>
    <row r="67" spans="2:16" x14ac:dyDescent="0.35">
      <c r="B67" s="39">
        <v>61</v>
      </c>
      <c r="C67" s="81"/>
      <c r="D67" s="81"/>
      <c r="E67" s="1" t="s">
        <v>7</v>
      </c>
      <c r="F67" s="1">
        <v>413</v>
      </c>
      <c r="G67" s="1">
        <v>34.409999999999997</v>
      </c>
      <c r="H67" s="1">
        <v>2.82</v>
      </c>
      <c r="I67" s="5" t="s">
        <v>5</v>
      </c>
      <c r="J67" s="4">
        <f t="shared" si="0"/>
        <v>6.1300000000000026</v>
      </c>
      <c r="K67" s="4">
        <f t="shared" si="1"/>
        <v>43.36</v>
      </c>
      <c r="L67" s="1">
        <f t="shared" si="2"/>
        <v>17.579999999999998</v>
      </c>
      <c r="M67" s="1">
        <v>60.94</v>
      </c>
      <c r="N67" s="1">
        <v>28.61</v>
      </c>
      <c r="O67" s="78">
        <v>1</v>
      </c>
      <c r="P67" s="79"/>
    </row>
    <row r="68" spans="2:16" x14ac:dyDescent="0.35">
      <c r="B68" s="39">
        <v>62</v>
      </c>
      <c r="C68" s="81"/>
      <c r="D68" s="81"/>
      <c r="E68" s="1" t="s">
        <v>7</v>
      </c>
      <c r="F68" s="1">
        <v>414</v>
      </c>
      <c r="G68" s="36">
        <v>34.479999999999997</v>
      </c>
      <c r="H68" s="1">
        <v>2.82</v>
      </c>
      <c r="I68" s="5" t="s">
        <v>5</v>
      </c>
      <c r="J68" s="4">
        <f t="shared" si="0"/>
        <v>6.0600000000000023</v>
      </c>
      <c r="K68" s="4">
        <f t="shared" si="1"/>
        <v>43.36</v>
      </c>
      <c r="L68" s="1">
        <f t="shared" si="2"/>
        <v>17.579999999999998</v>
      </c>
      <c r="M68" s="1">
        <v>60.94</v>
      </c>
      <c r="N68" s="1">
        <v>28.61</v>
      </c>
      <c r="O68" s="80" t="s">
        <v>5</v>
      </c>
      <c r="P68" s="79"/>
    </row>
    <row r="69" spans="2:16" x14ac:dyDescent="0.35">
      <c r="B69" s="39">
        <v>63</v>
      </c>
      <c r="C69" s="81"/>
      <c r="D69" s="81"/>
      <c r="E69" s="1" t="s">
        <v>7</v>
      </c>
      <c r="F69" s="1">
        <v>415</v>
      </c>
      <c r="G69" s="1">
        <v>36.26</v>
      </c>
      <c r="H69" s="1">
        <v>2.82</v>
      </c>
      <c r="I69" s="5" t="s">
        <v>5</v>
      </c>
      <c r="J69" s="4">
        <f>45.26-(G69+H69)</f>
        <v>6.18</v>
      </c>
      <c r="K69" s="4">
        <f t="shared" si="1"/>
        <v>45.26</v>
      </c>
      <c r="L69" s="1">
        <f t="shared" si="2"/>
        <v>17.630000000000003</v>
      </c>
      <c r="M69" s="1">
        <v>62.89</v>
      </c>
      <c r="N69" s="1">
        <v>29.54</v>
      </c>
      <c r="O69" s="78">
        <v>1</v>
      </c>
      <c r="P69" s="79"/>
    </row>
    <row r="70" spans="2:16" x14ac:dyDescent="0.35">
      <c r="B70" s="39">
        <v>64</v>
      </c>
      <c r="C70" s="81"/>
      <c r="D70" s="81"/>
      <c r="E70" s="1" t="s">
        <v>7</v>
      </c>
      <c r="F70" s="1">
        <v>416</v>
      </c>
      <c r="G70" s="1">
        <v>34.450000000000003</v>
      </c>
      <c r="H70" s="1">
        <v>2.82</v>
      </c>
      <c r="I70" s="5" t="s">
        <v>5</v>
      </c>
      <c r="J70" s="4">
        <f t="shared" si="0"/>
        <v>6.0899999999999963</v>
      </c>
      <c r="K70" s="4">
        <f t="shared" si="1"/>
        <v>43.36</v>
      </c>
      <c r="L70" s="1">
        <f t="shared" si="2"/>
        <v>17.579999999999998</v>
      </c>
      <c r="M70" s="1">
        <v>60.94</v>
      </c>
      <c r="N70" s="1">
        <v>28.61</v>
      </c>
      <c r="O70" s="80" t="s">
        <v>5</v>
      </c>
      <c r="P70" s="79"/>
    </row>
    <row r="71" spans="2:16" x14ac:dyDescent="0.35">
      <c r="B71" s="39">
        <v>65</v>
      </c>
      <c r="C71" s="81"/>
      <c r="D71" s="81">
        <v>5</v>
      </c>
      <c r="E71" s="1" t="s">
        <v>7</v>
      </c>
      <c r="F71" s="1">
        <v>501</v>
      </c>
      <c r="G71" s="1">
        <v>34.450000000000003</v>
      </c>
      <c r="H71" s="1">
        <v>2.82</v>
      </c>
      <c r="I71" s="5" t="s">
        <v>5</v>
      </c>
      <c r="J71" s="4">
        <f>43.36-(G71+H71)</f>
        <v>6.0899999999999963</v>
      </c>
      <c r="K71" s="4">
        <f t="shared" si="1"/>
        <v>43.36</v>
      </c>
      <c r="L71" s="1">
        <f t="shared" si="2"/>
        <v>17.579999999999998</v>
      </c>
      <c r="M71" s="1">
        <v>60.94</v>
      </c>
      <c r="N71" s="1">
        <v>28.61</v>
      </c>
      <c r="O71" s="78">
        <v>1</v>
      </c>
      <c r="P71" s="79"/>
    </row>
    <row r="72" spans="2:16" x14ac:dyDescent="0.35">
      <c r="B72" s="39">
        <v>66</v>
      </c>
      <c r="C72" s="81"/>
      <c r="D72" s="81"/>
      <c r="E72" s="1" t="s">
        <v>7</v>
      </c>
      <c r="F72" s="1">
        <v>502</v>
      </c>
      <c r="G72" s="1">
        <v>34.47</v>
      </c>
      <c r="H72" s="1">
        <v>2.82</v>
      </c>
      <c r="I72" s="5" t="s">
        <v>5</v>
      </c>
      <c r="J72" s="4">
        <f t="shared" si="0"/>
        <v>6.07</v>
      </c>
      <c r="K72" s="4">
        <f t="shared" ref="K72:K118" si="3">G72+H72+J72</f>
        <v>43.36</v>
      </c>
      <c r="L72" s="1">
        <f t="shared" ref="L72:L118" si="4">M72-K72</f>
        <v>17.579999999999998</v>
      </c>
      <c r="M72" s="1">
        <v>60.94</v>
      </c>
      <c r="N72" s="1">
        <v>28.61</v>
      </c>
      <c r="O72" s="80" t="s">
        <v>5</v>
      </c>
      <c r="P72" s="79"/>
    </row>
    <row r="73" spans="2:16" x14ac:dyDescent="0.35">
      <c r="B73" s="39">
        <v>67</v>
      </c>
      <c r="C73" s="81"/>
      <c r="D73" s="81"/>
      <c r="E73" s="1" t="s">
        <v>7</v>
      </c>
      <c r="F73" s="1">
        <v>503</v>
      </c>
      <c r="G73" s="1">
        <v>34.47</v>
      </c>
      <c r="H73" s="1">
        <v>2.82</v>
      </c>
      <c r="I73" s="5" t="s">
        <v>5</v>
      </c>
      <c r="J73" s="4">
        <f t="shared" ref="J73:J86" si="5">43.36-(G73+H73)</f>
        <v>6.07</v>
      </c>
      <c r="K73" s="4">
        <f t="shared" si="3"/>
        <v>43.36</v>
      </c>
      <c r="L73" s="1">
        <f t="shared" si="4"/>
        <v>17.579999999999998</v>
      </c>
      <c r="M73" s="1">
        <v>60.94</v>
      </c>
      <c r="N73" s="1">
        <v>28.61</v>
      </c>
      <c r="O73" s="78">
        <v>1</v>
      </c>
      <c r="P73" s="79"/>
    </row>
    <row r="74" spans="2:16" x14ac:dyDescent="0.35">
      <c r="B74" s="39">
        <v>68</v>
      </c>
      <c r="C74" s="81"/>
      <c r="D74" s="81"/>
      <c r="E74" s="1" t="s">
        <v>7</v>
      </c>
      <c r="F74" s="1">
        <v>504</v>
      </c>
      <c r="G74" s="1">
        <v>34.43</v>
      </c>
      <c r="H74" s="1">
        <v>2.82</v>
      </c>
      <c r="I74" s="5" t="s">
        <v>5</v>
      </c>
      <c r="J74" s="4">
        <f t="shared" si="5"/>
        <v>6.1099999999999994</v>
      </c>
      <c r="K74" s="4">
        <f t="shared" si="3"/>
        <v>43.36</v>
      </c>
      <c r="L74" s="1">
        <f t="shared" si="4"/>
        <v>17.579999999999998</v>
      </c>
      <c r="M74" s="1">
        <v>60.94</v>
      </c>
      <c r="N74" s="1">
        <v>28.61</v>
      </c>
      <c r="O74" s="80" t="s">
        <v>5</v>
      </c>
      <c r="P74" s="79"/>
    </row>
    <row r="75" spans="2:16" x14ac:dyDescent="0.35">
      <c r="B75" s="39">
        <v>69</v>
      </c>
      <c r="C75" s="81"/>
      <c r="D75" s="81"/>
      <c r="E75" s="1" t="s">
        <v>7</v>
      </c>
      <c r="F75" s="1">
        <v>505</v>
      </c>
      <c r="G75" s="1">
        <v>34.450000000000003</v>
      </c>
      <c r="H75" s="1">
        <v>2.82</v>
      </c>
      <c r="I75" s="5" t="s">
        <v>5</v>
      </c>
      <c r="J75" s="4">
        <f t="shared" si="5"/>
        <v>6.0899999999999963</v>
      </c>
      <c r="K75" s="4">
        <f t="shared" si="3"/>
        <v>43.36</v>
      </c>
      <c r="L75" s="1">
        <f t="shared" si="4"/>
        <v>17.579999999999998</v>
      </c>
      <c r="M75" s="1">
        <v>60.94</v>
      </c>
      <c r="N75" s="1">
        <v>28.61</v>
      </c>
      <c r="O75" s="78">
        <v>1</v>
      </c>
      <c r="P75" s="79"/>
    </row>
    <row r="76" spans="2:16" x14ac:dyDescent="0.35">
      <c r="B76" s="39">
        <v>70</v>
      </c>
      <c r="C76" s="81"/>
      <c r="D76" s="81"/>
      <c r="E76" s="1" t="s">
        <v>7</v>
      </c>
      <c r="F76" s="1">
        <v>506</v>
      </c>
      <c r="G76" s="1">
        <v>34.47</v>
      </c>
      <c r="H76" s="1">
        <v>2.82</v>
      </c>
      <c r="I76" s="5" t="s">
        <v>5</v>
      </c>
      <c r="J76" s="4">
        <f t="shared" si="5"/>
        <v>6.07</v>
      </c>
      <c r="K76" s="4">
        <f t="shared" si="3"/>
        <v>43.36</v>
      </c>
      <c r="L76" s="1">
        <f t="shared" si="4"/>
        <v>17.579999999999998</v>
      </c>
      <c r="M76" s="1">
        <v>60.94</v>
      </c>
      <c r="N76" s="1">
        <v>28.61</v>
      </c>
      <c r="O76" s="80" t="s">
        <v>5</v>
      </c>
      <c r="P76" s="79"/>
    </row>
    <row r="77" spans="2:16" x14ac:dyDescent="0.35">
      <c r="B77" s="39">
        <v>71</v>
      </c>
      <c r="C77" s="81"/>
      <c r="D77" s="81"/>
      <c r="E77" s="1" t="s">
        <v>7</v>
      </c>
      <c r="F77" s="1">
        <v>507</v>
      </c>
      <c r="G77" s="1">
        <v>34.47</v>
      </c>
      <c r="H77" s="1">
        <v>2.82</v>
      </c>
      <c r="I77" s="5" t="s">
        <v>5</v>
      </c>
      <c r="J77" s="4">
        <f t="shared" si="5"/>
        <v>6.07</v>
      </c>
      <c r="K77" s="4">
        <f t="shared" si="3"/>
        <v>43.36</v>
      </c>
      <c r="L77" s="1">
        <f t="shared" si="4"/>
        <v>17.579999999999998</v>
      </c>
      <c r="M77" s="1">
        <v>60.94</v>
      </c>
      <c r="N77" s="1">
        <v>28.61</v>
      </c>
      <c r="O77" s="78">
        <v>1</v>
      </c>
      <c r="P77" s="79"/>
    </row>
    <row r="78" spans="2:16" x14ac:dyDescent="0.35">
      <c r="B78" s="39">
        <v>72</v>
      </c>
      <c r="C78" s="81"/>
      <c r="D78" s="81"/>
      <c r="E78" s="1" t="s">
        <v>7</v>
      </c>
      <c r="F78" s="1">
        <v>508</v>
      </c>
      <c r="G78" s="1">
        <v>34.450000000000003</v>
      </c>
      <c r="H78" s="1">
        <v>2.82</v>
      </c>
      <c r="I78" s="5" t="s">
        <v>5</v>
      </c>
      <c r="J78" s="4">
        <f t="shared" si="5"/>
        <v>6.0899999999999963</v>
      </c>
      <c r="K78" s="4">
        <f t="shared" si="3"/>
        <v>43.36</v>
      </c>
      <c r="L78" s="1">
        <f t="shared" si="4"/>
        <v>17.579999999999998</v>
      </c>
      <c r="M78" s="1">
        <v>60.94</v>
      </c>
      <c r="N78" s="1">
        <v>28.61</v>
      </c>
      <c r="O78" s="80" t="s">
        <v>5</v>
      </c>
      <c r="P78" s="79"/>
    </row>
    <row r="79" spans="2:16" x14ac:dyDescent="0.35">
      <c r="B79" s="39">
        <v>73</v>
      </c>
      <c r="C79" s="81"/>
      <c r="D79" s="81"/>
      <c r="E79" s="1" t="s">
        <v>7</v>
      </c>
      <c r="F79" s="1">
        <v>509</v>
      </c>
      <c r="G79" s="1">
        <v>34.450000000000003</v>
      </c>
      <c r="H79" s="1">
        <v>2.82</v>
      </c>
      <c r="I79" s="5" t="s">
        <v>5</v>
      </c>
      <c r="J79" s="4">
        <f t="shared" si="5"/>
        <v>6.0899999999999963</v>
      </c>
      <c r="K79" s="4">
        <f t="shared" si="3"/>
        <v>43.36</v>
      </c>
      <c r="L79" s="1">
        <f t="shared" si="4"/>
        <v>17.579999999999998</v>
      </c>
      <c r="M79" s="1">
        <v>60.94</v>
      </c>
      <c r="N79" s="1">
        <v>28.61</v>
      </c>
      <c r="O79" s="78">
        <v>1</v>
      </c>
      <c r="P79" s="79"/>
    </row>
    <row r="80" spans="2:16" x14ac:dyDescent="0.35">
      <c r="B80" s="39">
        <v>74</v>
      </c>
      <c r="C80" s="81"/>
      <c r="D80" s="81"/>
      <c r="E80" s="1" t="s">
        <v>7</v>
      </c>
      <c r="F80" s="1">
        <v>510</v>
      </c>
      <c r="G80" s="1">
        <v>34.51</v>
      </c>
      <c r="H80" s="1">
        <v>2.82</v>
      </c>
      <c r="I80" s="5" t="s">
        <v>5</v>
      </c>
      <c r="J80" s="4">
        <f t="shared" si="5"/>
        <v>6.0300000000000011</v>
      </c>
      <c r="K80" s="4">
        <f t="shared" si="3"/>
        <v>43.36</v>
      </c>
      <c r="L80" s="1">
        <f t="shared" si="4"/>
        <v>17.579999999999998</v>
      </c>
      <c r="M80" s="1">
        <v>60.94</v>
      </c>
      <c r="N80" s="1">
        <v>28.61</v>
      </c>
      <c r="O80" s="80" t="s">
        <v>5</v>
      </c>
      <c r="P80" s="79"/>
    </row>
    <row r="81" spans="2:16" x14ac:dyDescent="0.35">
      <c r="B81" s="39">
        <v>75</v>
      </c>
      <c r="C81" s="81"/>
      <c r="D81" s="81"/>
      <c r="E81" s="1" t="s">
        <v>7</v>
      </c>
      <c r="F81" s="1">
        <v>511</v>
      </c>
      <c r="G81" s="1">
        <v>36.53</v>
      </c>
      <c r="H81" s="1">
        <v>2.82</v>
      </c>
      <c r="I81" s="5" t="s">
        <v>5</v>
      </c>
      <c r="J81" s="4">
        <f>45.53-(G81+H81)</f>
        <v>6.18</v>
      </c>
      <c r="K81" s="4">
        <f t="shared" si="3"/>
        <v>45.53</v>
      </c>
      <c r="L81" s="1">
        <f t="shared" si="4"/>
        <v>17.36</v>
      </c>
      <c r="M81" s="1">
        <v>62.89</v>
      </c>
      <c r="N81" s="1">
        <v>29.54</v>
      </c>
      <c r="O81" s="78">
        <v>1</v>
      </c>
      <c r="P81" s="79"/>
    </row>
    <row r="82" spans="2:16" x14ac:dyDescent="0.35">
      <c r="B82" s="39">
        <v>76</v>
      </c>
      <c r="C82" s="81"/>
      <c r="D82" s="81"/>
      <c r="E82" s="1" t="s">
        <v>7</v>
      </c>
      <c r="F82" s="1">
        <v>512</v>
      </c>
      <c r="G82" s="1">
        <v>34.43</v>
      </c>
      <c r="H82" s="1">
        <v>2.82</v>
      </c>
      <c r="I82" s="5" t="s">
        <v>5</v>
      </c>
      <c r="J82" s="4">
        <f t="shared" si="5"/>
        <v>6.1099999999999994</v>
      </c>
      <c r="K82" s="4">
        <f t="shared" si="3"/>
        <v>43.36</v>
      </c>
      <c r="L82" s="1">
        <f t="shared" si="4"/>
        <v>17.579999999999998</v>
      </c>
      <c r="M82" s="1">
        <v>60.94</v>
      </c>
      <c r="N82" s="1">
        <v>28.61</v>
      </c>
      <c r="O82" s="80" t="s">
        <v>5</v>
      </c>
      <c r="P82" s="79"/>
    </row>
    <row r="83" spans="2:16" x14ac:dyDescent="0.35">
      <c r="B83" s="39">
        <v>77</v>
      </c>
      <c r="C83" s="81"/>
      <c r="D83" s="81"/>
      <c r="E83" s="1" t="s">
        <v>7</v>
      </c>
      <c r="F83" s="1">
        <v>513</v>
      </c>
      <c r="G83" s="1">
        <v>34.409999999999997</v>
      </c>
      <c r="H83" s="1">
        <v>2.82</v>
      </c>
      <c r="I83" s="5" t="s">
        <v>5</v>
      </c>
      <c r="J83" s="4">
        <f t="shared" si="5"/>
        <v>6.1300000000000026</v>
      </c>
      <c r="K83" s="4">
        <f t="shared" si="3"/>
        <v>43.36</v>
      </c>
      <c r="L83" s="1">
        <f t="shared" si="4"/>
        <v>17.579999999999998</v>
      </c>
      <c r="M83" s="1">
        <v>60.94</v>
      </c>
      <c r="N83" s="1">
        <v>28.61</v>
      </c>
      <c r="O83" s="78">
        <v>1</v>
      </c>
      <c r="P83" s="79"/>
    </row>
    <row r="84" spans="2:16" x14ac:dyDescent="0.35">
      <c r="B84" s="39">
        <v>78</v>
      </c>
      <c r="C84" s="81"/>
      <c r="D84" s="81"/>
      <c r="E84" s="1" t="s">
        <v>7</v>
      </c>
      <c r="F84" s="1">
        <v>514</v>
      </c>
      <c r="G84" s="36">
        <v>34.479999999999997</v>
      </c>
      <c r="H84" s="1">
        <v>2.82</v>
      </c>
      <c r="I84" s="5" t="s">
        <v>5</v>
      </c>
      <c r="J84" s="4">
        <f t="shared" si="5"/>
        <v>6.0600000000000023</v>
      </c>
      <c r="K84" s="4">
        <f t="shared" si="3"/>
        <v>43.36</v>
      </c>
      <c r="L84" s="1">
        <f t="shared" si="4"/>
        <v>17.579999999999998</v>
      </c>
      <c r="M84" s="1">
        <v>60.94</v>
      </c>
      <c r="N84" s="1">
        <v>28.61</v>
      </c>
      <c r="O84" s="80" t="s">
        <v>5</v>
      </c>
      <c r="P84" s="79"/>
    </row>
    <row r="85" spans="2:16" x14ac:dyDescent="0.35">
      <c r="B85" s="39">
        <v>79</v>
      </c>
      <c r="C85" s="81"/>
      <c r="D85" s="81"/>
      <c r="E85" s="1" t="s">
        <v>7</v>
      </c>
      <c r="F85" s="1">
        <v>515</v>
      </c>
      <c r="G85" s="1">
        <v>36.26</v>
      </c>
      <c r="H85" s="1">
        <v>2.82</v>
      </c>
      <c r="I85" s="5" t="s">
        <v>5</v>
      </c>
      <c r="J85" s="4">
        <f>45.26-(G85+H85)</f>
        <v>6.18</v>
      </c>
      <c r="K85" s="4">
        <f t="shared" si="3"/>
        <v>45.26</v>
      </c>
      <c r="L85" s="1">
        <f t="shared" si="4"/>
        <v>17.630000000000003</v>
      </c>
      <c r="M85" s="1">
        <v>62.89</v>
      </c>
      <c r="N85" s="1">
        <v>29.54</v>
      </c>
      <c r="O85" s="78">
        <v>1</v>
      </c>
      <c r="P85" s="79"/>
    </row>
    <row r="86" spans="2:16" x14ac:dyDescent="0.35">
      <c r="B86" s="39">
        <v>80</v>
      </c>
      <c r="C86" s="81"/>
      <c r="D86" s="81"/>
      <c r="E86" s="1" t="s">
        <v>7</v>
      </c>
      <c r="F86" s="1">
        <v>516</v>
      </c>
      <c r="G86" s="1">
        <v>34.450000000000003</v>
      </c>
      <c r="H86" s="1">
        <v>2.82</v>
      </c>
      <c r="I86" s="5" t="s">
        <v>5</v>
      </c>
      <c r="J86" s="4">
        <f t="shared" si="5"/>
        <v>6.0899999999999963</v>
      </c>
      <c r="K86" s="4">
        <f t="shared" si="3"/>
        <v>43.36</v>
      </c>
      <c r="L86" s="1">
        <f t="shared" si="4"/>
        <v>17.579999999999998</v>
      </c>
      <c r="M86" s="1">
        <v>60.94</v>
      </c>
      <c r="N86" s="1">
        <v>28.61</v>
      </c>
      <c r="O86" s="80" t="s">
        <v>5</v>
      </c>
      <c r="P86" s="79"/>
    </row>
    <row r="87" spans="2:16" x14ac:dyDescent="0.35">
      <c r="B87" s="39">
        <v>81</v>
      </c>
      <c r="C87" s="81"/>
      <c r="D87" s="81">
        <v>6</v>
      </c>
      <c r="E87" s="1" t="s">
        <v>7</v>
      </c>
      <c r="F87" s="1">
        <v>601</v>
      </c>
      <c r="G87" s="1">
        <v>34.450000000000003</v>
      </c>
      <c r="H87" s="1">
        <v>2.82</v>
      </c>
      <c r="I87" s="5" t="s">
        <v>5</v>
      </c>
      <c r="J87" s="4">
        <f>43.36-(G87+H87)</f>
        <v>6.0899999999999963</v>
      </c>
      <c r="K87" s="4">
        <f t="shared" si="3"/>
        <v>43.36</v>
      </c>
      <c r="L87" s="1">
        <f t="shared" si="4"/>
        <v>17.579999999999998</v>
      </c>
      <c r="M87" s="1">
        <v>60.94</v>
      </c>
      <c r="N87" s="1">
        <v>28.61</v>
      </c>
      <c r="O87" s="78">
        <v>1</v>
      </c>
      <c r="P87" s="79"/>
    </row>
    <row r="88" spans="2:16" x14ac:dyDescent="0.35">
      <c r="B88" s="39">
        <v>82</v>
      </c>
      <c r="C88" s="81"/>
      <c r="D88" s="81"/>
      <c r="E88" s="1" t="s">
        <v>7</v>
      </c>
      <c r="F88" s="1">
        <v>602</v>
      </c>
      <c r="G88" s="1">
        <v>34.47</v>
      </c>
      <c r="H88" s="1">
        <v>2.82</v>
      </c>
      <c r="I88" s="5" t="s">
        <v>5</v>
      </c>
      <c r="J88" s="4">
        <f t="shared" ref="J88:J102" si="6">43.36-(G88+H88)</f>
        <v>6.07</v>
      </c>
      <c r="K88" s="4">
        <f t="shared" si="3"/>
        <v>43.36</v>
      </c>
      <c r="L88" s="1">
        <f t="shared" si="4"/>
        <v>17.579999999999998</v>
      </c>
      <c r="M88" s="1">
        <v>60.94</v>
      </c>
      <c r="N88" s="1">
        <v>28.61</v>
      </c>
      <c r="O88" s="80" t="s">
        <v>5</v>
      </c>
      <c r="P88" s="79"/>
    </row>
    <row r="89" spans="2:16" x14ac:dyDescent="0.35">
      <c r="B89" s="39">
        <v>83</v>
      </c>
      <c r="C89" s="81"/>
      <c r="D89" s="81"/>
      <c r="E89" s="1" t="s">
        <v>7</v>
      </c>
      <c r="F89" s="1">
        <v>603</v>
      </c>
      <c r="G89" s="1">
        <v>34.47</v>
      </c>
      <c r="H89" s="1">
        <v>2.82</v>
      </c>
      <c r="I89" s="5" t="s">
        <v>5</v>
      </c>
      <c r="J89" s="4">
        <f t="shared" si="6"/>
        <v>6.07</v>
      </c>
      <c r="K89" s="4">
        <f t="shared" si="3"/>
        <v>43.36</v>
      </c>
      <c r="L89" s="1">
        <f t="shared" si="4"/>
        <v>17.579999999999998</v>
      </c>
      <c r="M89" s="1">
        <v>60.94</v>
      </c>
      <c r="N89" s="1">
        <v>28.61</v>
      </c>
      <c r="O89" s="78">
        <v>1</v>
      </c>
      <c r="P89" s="79"/>
    </row>
    <row r="90" spans="2:16" x14ac:dyDescent="0.35">
      <c r="B90" s="39">
        <v>84</v>
      </c>
      <c r="C90" s="81"/>
      <c r="D90" s="81"/>
      <c r="E90" s="1" t="s">
        <v>7</v>
      </c>
      <c r="F90" s="1">
        <v>604</v>
      </c>
      <c r="G90" s="1">
        <v>34.43</v>
      </c>
      <c r="H90" s="1">
        <v>2.82</v>
      </c>
      <c r="I90" s="5" t="s">
        <v>5</v>
      </c>
      <c r="J90" s="4">
        <f t="shared" si="6"/>
        <v>6.1099999999999994</v>
      </c>
      <c r="K90" s="4">
        <f t="shared" si="3"/>
        <v>43.36</v>
      </c>
      <c r="L90" s="1">
        <f t="shared" si="4"/>
        <v>17.579999999999998</v>
      </c>
      <c r="M90" s="1">
        <v>60.94</v>
      </c>
      <c r="N90" s="1">
        <v>28.61</v>
      </c>
      <c r="O90" s="80" t="s">
        <v>5</v>
      </c>
      <c r="P90" s="79"/>
    </row>
    <row r="91" spans="2:16" x14ac:dyDescent="0.35">
      <c r="B91" s="39">
        <v>85</v>
      </c>
      <c r="C91" s="81"/>
      <c r="D91" s="81"/>
      <c r="E91" s="1" t="s">
        <v>7</v>
      </c>
      <c r="F91" s="1">
        <v>605</v>
      </c>
      <c r="G91" s="1">
        <v>34.450000000000003</v>
      </c>
      <c r="H91" s="1">
        <v>2.82</v>
      </c>
      <c r="I91" s="5" t="s">
        <v>5</v>
      </c>
      <c r="J91" s="4">
        <f t="shared" si="6"/>
        <v>6.0899999999999963</v>
      </c>
      <c r="K91" s="4">
        <f t="shared" si="3"/>
        <v>43.36</v>
      </c>
      <c r="L91" s="1">
        <f t="shared" si="4"/>
        <v>17.579999999999998</v>
      </c>
      <c r="M91" s="1">
        <v>60.94</v>
      </c>
      <c r="N91" s="1">
        <v>28.61</v>
      </c>
      <c r="O91" s="78">
        <v>1</v>
      </c>
      <c r="P91" s="79"/>
    </row>
    <row r="92" spans="2:16" x14ac:dyDescent="0.35">
      <c r="B92" s="39">
        <v>86</v>
      </c>
      <c r="C92" s="81"/>
      <c r="D92" s="81"/>
      <c r="E92" s="1" t="s">
        <v>7</v>
      </c>
      <c r="F92" s="1">
        <v>606</v>
      </c>
      <c r="G92" s="1">
        <v>34.47</v>
      </c>
      <c r="H92" s="1">
        <v>2.82</v>
      </c>
      <c r="I92" s="5" t="s">
        <v>5</v>
      </c>
      <c r="J92" s="4">
        <f t="shared" si="6"/>
        <v>6.07</v>
      </c>
      <c r="K92" s="4">
        <f t="shared" si="3"/>
        <v>43.36</v>
      </c>
      <c r="L92" s="1">
        <f t="shared" si="4"/>
        <v>17.579999999999998</v>
      </c>
      <c r="M92" s="1">
        <v>60.94</v>
      </c>
      <c r="N92" s="1">
        <v>28.61</v>
      </c>
      <c r="O92" s="80" t="s">
        <v>5</v>
      </c>
      <c r="P92" s="79"/>
    </row>
    <row r="93" spans="2:16" x14ac:dyDescent="0.35">
      <c r="B93" s="39">
        <v>87</v>
      </c>
      <c r="C93" s="81"/>
      <c r="D93" s="81"/>
      <c r="E93" s="1" t="s">
        <v>7</v>
      </c>
      <c r="F93" s="1">
        <v>607</v>
      </c>
      <c r="G93" s="1">
        <v>34.47</v>
      </c>
      <c r="H93" s="1">
        <v>2.82</v>
      </c>
      <c r="I93" s="5" t="s">
        <v>5</v>
      </c>
      <c r="J93" s="4">
        <f t="shared" si="6"/>
        <v>6.07</v>
      </c>
      <c r="K93" s="4">
        <f t="shared" si="3"/>
        <v>43.36</v>
      </c>
      <c r="L93" s="1">
        <f t="shared" si="4"/>
        <v>17.579999999999998</v>
      </c>
      <c r="M93" s="1">
        <v>60.94</v>
      </c>
      <c r="N93" s="1">
        <v>28.61</v>
      </c>
      <c r="O93" s="78">
        <v>1</v>
      </c>
      <c r="P93" s="79"/>
    </row>
    <row r="94" spans="2:16" x14ac:dyDescent="0.35">
      <c r="B94" s="39">
        <v>88</v>
      </c>
      <c r="C94" s="81"/>
      <c r="D94" s="81"/>
      <c r="E94" s="1" t="s">
        <v>7</v>
      </c>
      <c r="F94" s="1">
        <v>608</v>
      </c>
      <c r="G94" s="1">
        <v>34.450000000000003</v>
      </c>
      <c r="H94" s="1">
        <v>2.82</v>
      </c>
      <c r="I94" s="5" t="s">
        <v>5</v>
      </c>
      <c r="J94" s="4">
        <f t="shared" si="6"/>
        <v>6.0899999999999963</v>
      </c>
      <c r="K94" s="4">
        <f t="shared" si="3"/>
        <v>43.36</v>
      </c>
      <c r="L94" s="1">
        <f t="shared" si="4"/>
        <v>17.579999999999998</v>
      </c>
      <c r="M94" s="1">
        <v>60.94</v>
      </c>
      <c r="N94" s="1">
        <v>28.61</v>
      </c>
      <c r="O94" s="80" t="s">
        <v>5</v>
      </c>
      <c r="P94" s="79"/>
    </row>
    <row r="95" spans="2:16" x14ac:dyDescent="0.35">
      <c r="B95" s="39">
        <v>89</v>
      </c>
      <c r="C95" s="81"/>
      <c r="D95" s="81"/>
      <c r="E95" s="1" t="s">
        <v>7</v>
      </c>
      <c r="F95" s="1">
        <v>609</v>
      </c>
      <c r="G95" s="1">
        <v>34.450000000000003</v>
      </c>
      <c r="H95" s="1">
        <v>2.82</v>
      </c>
      <c r="I95" s="5" t="s">
        <v>5</v>
      </c>
      <c r="J95" s="4">
        <f t="shared" si="6"/>
        <v>6.0899999999999963</v>
      </c>
      <c r="K95" s="4">
        <f t="shared" si="3"/>
        <v>43.36</v>
      </c>
      <c r="L95" s="1">
        <f t="shared" si="4"/>
        <v>17.579999999999998</v>
      </c>
      <c r="M95" s="1">
        <v>60.94</v>
      </c>
      <c r="N95" s="1">
        <v>28.61</v>
      </c>
      <c r="O95" s="78">
        <v>1</v>
      </c>
      <c r="P95" s="79"/>
    </row>
    <row r="96" spans="2:16" x14ac:dyDescent="0.35">
      <c r="B96" s="39">
        <v>90</v>
      </c>
      <c r="C96" s="81"/>
      <c r="D96" s="81"/>
      <c r="E96" s="1" t="s">
        <v>7</v>
      </c>
      <c r="F96" s="1">
        <v>610</v>
      </c>
      <c r="G96" s="1">
        <v>34.51</v>
      </c>
      <c r="H96" s="1">
        <v>2.82</v>
      </c>
      <c r="I96" s="5" t="s">
        <v>5</v>
      </c>
      <c r="J96" s="4">
        <f t="shared" si="6"/>
        <v>6.0300000000000011</v>
      </c>
      <c r="K96" s="4">
        <f t="shared" si="3"/>
        <v>43.36</v>
      </c>
      <c r="L96" s="1">
        <f t="shared" si="4"/>
        <v>17.579999999999998</v>
      </c>
      <c r="M96" s="1">
        <v>60.94</v>
      </c>
      <c r="N96" s="1">
        <v>28.61</v>
      </c>
      <c r="O96" s="80" t="s">
        <v>5</v>
      </c>
      <c r="P96" s="79"/>
    </row>
    <row r="97" spans="2:16" x14ac:dyDescent="0.35">
      <c r="B97" s="39">
        <v>91</v>
      </c>
      <c r="C97" s="81"/>
      <c r="D97" s="81"/>
      <c r="E97" s="1" t="s">
        <v>7</v>
      </c>
      <c r="F97" s="1">
        <v>611</v>
      </c>
      <c r="G97" s="1">
        <v>36.53</v>
      </c>
      <c r="H97" s="1">
        <v>2.82</v>
      </c>
      <c r="I97" s="5" t="s">
        <v>5</v>
      </c>
      <c r="J97" s="4">
        <f>45.53-(G97+H97)</f>
        <v>6.18</v>
      </c>
      <c r="K97" s="4">
        <f t="shared" si="3"/>
        <v>45.53</v>
      </c>
      <c r="L97" s="1">
        <f t="shared" si="4"/>
        <v>17.36</v>
      </c>
      <c r="M97" s="1">
        <v>62.89</v>
      </c>
      <c r="N97" s="1">
        <v>29.54</v>
      </c>
      <c r="O97" s="78">
        <v>1</v>
      </c>
      <c r="P97" s="79"/>
    </row>
    <row r="98" spans="2:16" x14ac:dyDescent="0.35">
      <c r="B98" s="39">
        <v>92</v>
      </c>
      <c r="C98" s="81"/>
      <c r="D98" s="81"/>
      <c r="E98" s="1" t="s">
        <v>7</v>
      </c>
      <c r="F98" s="1">
        <v>612</v>
      </c>
      <c r="G98" s="1">
        <v>34.43</v>
      </c>
      <c r="H98" s="1">
        <v>2.82</v>
      </c>
      <c r="I98" s="5" t="s">
        <v>5</v>
      </c>
      <c r="J98" s="4">
        <f t="shared" si="6"/>
        <v>6.1099999999999994</v>
      </c>
      <c r="K98" s="4">
        <f t="shared" si="3"/>
        <v>43.36</v>
      </c>
      <c r="L98" s="1">
        <f t="shared" si="4"/>
        <v>17.579999999999998</v>
      </c>
      <c r="M98" s="1">
        <v>60.94</v>
      </c>
      <c r="N98" s="1">
        <v>28.61</v>
      </c>
      <c r="O98" s="80" t="s">
        <v>5</v>
      </c>
      <c r="P98" s="79"/>
    </row>
    <row r="99" spans="2:16" x14ac:dyDescent="0.35">
      <c r="B99" s="39">
        <v>93</v>
      </c>
      <c r="C99" s="81"/>
      <c r="D99" s="81"/>
      <c r="E99" s="1" t="s">
        <v>7</v>
      </c>
      <c r="F99" s="1">
        <v>613</v>
      </c>
      <c r="G99" s="1">
        <v>34.409999999999997</v>
      </c>
      <c r="H99" s="1">
        <v>2.82</v>
      </c>
      <c r="I99" s="5" t="s">
        <v>5</v>
      </c>
      <c r="J99" s="4">
        <f t="shared" si="6"/>
        <v>6.1300000000000026</v>
      </c>
      <c r="K99" s="4">
        <f t="shared" si="3"/>
        <v>43.36</v>
      </c>
      <c r="L99" s="1">
        <f t="shared" si="4"/>
        <v>17.579999999999998</v>
      </c>
      <c r="M99" s="1">
        <v>60.94</v>
      </c>
      <c r="N99" s="1">
        <v>28.61</v>
      </c>
      <c r="O99" s="78">
        <v>1</v>
      </c>
      <c r="P99" s="79"/>
    </row>
    <row r="100" spans="2:16" x14ac:dyDescent="0.35">
      <c r="B100" s="39">
        <v>94</v>
      </c>
      <c r="C100" s="81"/>
      <c r="D100" s="81"/>
      <c r="E100" s="1" t="s">
        <v>7</v>
      </c>
      <c r="F100" s="1">
        <v>614</v>
      </c>
      <c r="G100" s="36">
        <v>34.479999999999997</v>
      </c>
      <c r="H100" s="1">
        <v>2.82</v>
      </c>
      <c r="I100" s="5" t="s">
        <v>5</v>
      </c>
      <c r="J100" s="4">
        <f t="shared" si="6"/>
        <v>6.0600000000000023</v>
      </c>
      <c r="K100" s="4">
        <f t="shared" si="3"/>
        <v>43.36</v>
      </c>
      <c r="L100" s="1">
        <f t="shared" si="4"/>
        <v>17.579999999999998</v>
      </c>
      <c r="M100" s="1">
        <v>60.94</v>
      </c>
      <c r="N100" s="1">
        <v>28.61</v>
      </c>
      <c r="O100" s="80" t="s">
        <v>5</v>
      </c>
      <c r="P100" s="79"/>
    </row>
    <row r="101" spans="2:16" x14ac:dyDescent="0.35">
      <c r="B101" s="39">
        <v>95</v>
      </c>
      <c r="C101" s="81"/>
      <c r="D101" s="81"/>
      <c r="E101" s="1" t="s">
        <v>7</v>
      </c>
      <c r="F101" s="1">
        <v>615</v>
      </c>
      <c r="G101" s="1">
        <v>36.26</v>
      </c>
      <c r="H101" s="1">
        <v>2.82</v>
      </c>
      <c r="I101" s="5" t="s">
        <v>5</v>
      </c>
      <c r="J101" s="4">
        <f>45.26-(G101+H101)</f>
        <v>6.18</v>
      </c>
      <c r="K101" s="4">
        <f t="shared" si="3"/>
        <v>45.26</v>
      </c>
      <c r="L101" s="1">
        <f t="shared" si="4"/>
        <v>17.630000000000003</v>
      </c>
      <c r="M101" s="1">
        <v>62.89</v>
      </c>
      <c r="N101" s="1">
        <v>29.54</v>
      </c>
      <c r="O101" s="78">
        <v>1</v>
      </c>
      <c r="P101" s="79"/>
    </row>
    <row r="102" spans="2:16" x14ac:dyDescent="0.35">
      <c r="B102" s="39">
        <v>96</v>
      </c>
      <c r="C102" s="81"/>
      <c r="D102" s="81"/>
      <c r="E102" s="1" t="s">
        <v>7</v>
      </c>
      <c r="F102" s="1">
        <v>616</v>
      </c>
      <c r="G102" s="1">
        <v>34.450000000000003</v>
      </c>
      <c r="H102" s="1">
        <v>2.82</v>
      </c>
      <c r="I102" s="5" t="s">
        <v>5</v>
      </c>
      <c r="J102" s="4">
        <f t="shared" si="6"/>
        <v>6.0899999999999963</v>
      </c>
      <c r="K102" s="4">
        <f t="shared" si="3"/>
        <v>43.36</v>
      </c>
      <c r="L102" s="1">
        <f t="shared" si="4"/>
        <v>17.579999999999998</v>
      </c>
      <c r="M102" s="1">
        <v>60.94</v>
      </c>
      <c r="N102" s="1">
        <v>28.61</v>
      </c>
      <c r="O102" s="80" t="s">
        <v>5</v>
      </c>
      <c r="P102" s="79"/>
    </row>
    <row r="103" spans="2:16" x14ac:dyDescent="0.35">
      <c r="B103" s="39">
        <v>97</v>
      </c>
      <c r="C103" s="81"/>
      <c r="D103" s="81">
        <v>7</v>
      </c>
      <c r="E103" s="1" t="s">
        <v>7</v>
      </c>
      <c r="F103" s="1">
        <v>701</v>
      </c>
      <c r="G103" s="1">
        <v>34.450000000000003</v>
      </c>
      <c r="H103" s="1">
        <v>2.82</v>
      </c>
      <c r="I103" s="5" t="s">
        <v>5</v>
      </c>
      <c r="J103" s="4">
        <f>43.36-(G103+H103)</f>
        <v>6.0899999999999963</v>
      </c>
      <c r="K103" s="4">
        <f t="shared" si="3"/>
        <v>43.36</v>
      </c>
      <c r="L103" s="1">
        <f t="shared" si="4"/>
        <v>17.579999999999998</v>
      </c>
      <c r="M103" s="1">
        <v>60.94</v>
      </c>
      <c r="N103" s="1">
        <v>28.61</v>
      </c>
      <c r="O103" s="78">
        <v>1</v>
      </c>
      <c r="P103" s="79"/>
    </row>
    <row r="104" spans="2:16" x14ac:dyDescent="0.35">
      <c r="B104" s="39">
        <v>98</v>
      </c>
      <c r="C104" s="81"/>
      <c r="D104" s="81"/>
      <c r="E104" s="1" t="s">
        <v>7</v>
      </c>
      <c r="F104" s="1">
        <v>702</v>
      </c>
      <c r="G104" s="1">
        <v>34.47</v>
      </c>
      <c r="H104" s="1">
        <v>2.82</v>
      </c>
      <c r="I104" s="5" t="s">
        <v>5</v>
      </c>
      <c r="J104" s="4">
        <f t="shared" ref="J104:J118" si="7">43.36-(G104+H104)</f>
        <v>6.07</v>
      </c>
      <c r="K104" s="4">
        <f t="shared" si="3"/>
        <v>43.36</v>
      </c>
      <c r="L104" s="1">
        <f t="shared" si="4"/>
        <v>17.579999999999998</v>
      </c>
      <c r="M104" s="1">
        <v>60.94</v>
      </c>
      <c r="N104" s="1">
        <v>28.61</v>
      </c>
      <c r="O104" s="80" t="s">
        <v>5</v>
      </c>
      <c r="P104" s="79"/>
    </row>
    <row r="105" spans="2:16" x14ac:dyDescent="0.35">
      <c r="B105" s="39">
        <v>99</v>
      </c>
      <c r="C105" s="81"/>
      <c r="D105" s="81"/>
      <c r="E105" s="1" t="s">
        <v>7</v>
      </c>
      <c r="F105" s="1">
        <v>703</v>
      </c>
      <c r="G105" s="1">
        <v>34.47</v>
      </c>
      <c r="H105" s="1">
        <v>2.82</v>
      </c>
      <c r="I105" s="5" t="s">
        <v>5</v>
      </c>
      <c r="J105" s="4">
        <f t="shared" si="7"/>
        <v>6.07</v>
      </c>
      <c r="K105" s="4">
        <f t="shared" si="3"/>
        <v>43.36</v>
      </c>
      <c r="L105" s="1">
        <f t="shared" si="4"/>
        <v>17.579999999999998</v>
      </c>
      <c r="M105" s="1">
        <v>60.94</v>
      </c>
      <c r="N105" s="1">
        <v>28.61</v>
      </c>
      <c r="O105" s="78">
        <v>1</v>
      </c>
      <c r="P105" s="79"/>
    </row>
    <row r="106" spans="2:16" x14ac:dyDescent="0.35">
      <c r="B106" s="39">
        <v>100</v>
      </c>
      <c r="C106" s="81"/>
      <c r="D106" s="81"/>
      <c r="E106" s="1" t="s">
        <v>7</v>
      </c>
      <c r="F106" s="1">
        <v>704</v>
      </c>
      <c r="G106" s="1">
        <v>34.43</v>
      </c>
      <c r="H106" s="1">
        <v>2.82</v>
      </c>
      <c r="I106" s="5" t="s">
        <v>5</v>
      </c>
      <c r="J106" s="4">
        <f t="shared" si="7"/>
        <v>6.1099999999999994</v>
      </c>
      <c r="K106" s="4">
        <f t="shared" si="3"/>
        <v>43.36</v>
      </c>
      <c r="L106" s="1">
        <f t="shared" si="4"/>
        <v>17.579999999999998</v>
      </c>
      <c r="M106" s="1">
        <v>60.94</v>
      </c>
      <c r="N106" s="1">
        <v>28.61</v>
      </c>
      <c r="O106" s="80" t="s">
        <v>5</v>
      </c>
      <c r="P106" s="79"/>
    </row>
    <row r="107" spans="2:16" x14ac:dyDescent="0.35">
      <c r="B107" s="39">
        <v>101</v>
      </c>
      <c r="C107" s="81"/>
      <c r="D107" s="81"/>
      <c r="E107" s="1" t="s">
        <v>7</v>
      </c>
      <c r="F107" s="1">
        <v>705</v>
      </c>
      <c r="G107" s="1">
        <v>34.450000000000003</v>
      </c>
      <c r="H107" s="1">
        <v>2.82</v>
      </c>
      <c r="I107" s="5" t="s">
        <v>5</v>
      </c>
      <c r="J107" s="4">
        <f t="shared" si="7"/>
        <v>6.0899999999999963</v>
      </c>
      <c r="K107" s="4">
        <f t="shared" si="3"/>
        <v>43.36</v>
      </c>
      <c r="L107" s="1">
        <f t="shared" si="4"/>
        <v>17.579999999999998</v>
      </c>
      <c r="M107" s="1">
        <v>60.94</v>
      </c>
      <c r="N107" s="1">
        <v>28.61</v>
      </c>
      <c r="O107" s="78">
        <v>1</v>
      </c>
      <c r="P107" s="79"/>
    </row>
    <row r="108" spans="2:16" x14ac:dyDescent="0.35">
      <c r="B108" s="39">
        <v>102</v>
      </c>
      <c r="C108" s="81"/>
      <c r="D108" s="81"/>
      <c r="E108" s="1" t="s">
        <v>7</v>
      </c>
      <c r="F108" s="1">
        <v>706</v>
      </c>
      <c r="G108" s="1">
        <v>34.47</v>
      </c>
      <c r="H108" s="1">
        <v>2.82</v>
      </c>
      <c r="I108" s="5" t="s">
        <v>5</v>
      </c>
      <c r="J108" s="4">
        <f t="shared" si="7"/>
        <v>6.07</v>
      </c>
      <c r="K108" s="4">
        <f t="shared" si="3"/>
        <v>43.36</v>
      </c>
      <c r="L108" s="1">
        <f t="shared" si="4"/>
        <v>17.579999999999998</v>
      </c>
      <c r="M108" s="1">
        <v>60.94</v>
      </c>
      <c r="N108" s="1">
        <v>28.61</v>
      </c>
      <c r="O108" s="80" t="s">
        <v>5</v>
      </c>
      <c r="P108" s="79"/>
    </row>
    <row r="109" spans="2:16" x14ac:dyDescent="0.35">
      <c r="B109" s="39">
        <v>103</v>
      </c>
      <c r="C109" s="81"/>
      <c r="D109" s="81"/>
      <c r="E109" s="1" t="s">
        <v>7</v>
      </c>
      <c r="F109" s="1">
        <v>707</v>
      </c>
      <c r="G109" s="1">
        <v>34.47</v>
      </c>
      <c r="H109" s="1">
        <v>2.82</v>
      </c>
      <c r="I109" s="5" t="s">
        <v>5</v>
      </c>
      <c r="J109" s="4">
        <f t="shared" si="7"/>
        <v>6.07</v>
      </c>
      <c r="K109" s="4">
        <f t="shared" si="3"/>
        <v>43.36</v>
      </c>
      <c r="L109" s="1">
        <f t="shared" si="4"/>
        <v>17.579999999999998</v>
      </c>
      <c r="M109" s="1">
        <v>60.94</v>
      </c>
      <c r="N109" s="1">
        <v>28.61</v>
      </c>
      <c r="O109" s="78">
        <v>1</v>
      </c>
      <c r="P109" s="79"/>
    </row>
    <row r="110" spans="2:16" x14ac:dyDescent="0.35">
      <c r="B110" s="39">
        <v>104</v>
      </c>
      <c r="C110" s="81"/>
      <c r="D110" s="81"/>
      <c r="E110" s="1" t="s">
        <v>7</v>
      </c>
      <c r="F110" s="1">
        <v>708</v>
      </c>
      <c r="G110" s="1">
        <v>34.450000000000003</v>
      </c>
      <c r="H110" s="1">
        <v>2.82</v>
      </c>
      <c r="I110" s="5" t="s">
        <v>5</v>
      </c>
      <c r="J110" s="4">
        <f t="shared" si="7"/>
        <v>6.0899999999999963</v>
      </c>
      <c r="K110" s="4">
        <f t="shared" si="3"/>
        <v>43.36</v>
      </c>
      <c r="L110" s="1">
        <f t="shared" si="4"/>
        <v>17.579999999999998</v>
      </c>
      <c r="M110" s="1">
        <v>60.94</v>
      </c>
      <c r="N110" s="1">
        <v>28.61</v>
      </c>
      <c r="O110" s="80" t="s">
        <v>5</v>
      </c>
      <c r="P110" s="79"/>
    </row>
    <row r="111" spans="2:16" x14ac:dyDescent="0.35">
      <c r="B111" s="39">
        <v>105</v>
      </c>
      <c r="C111" s="81"/>
      <c r="D111" s="81"/>
      <c r="E111" s="1" t="s">
        <v>7</v>
      </c>
      <c r="F111" s="1">
        <v>709</v>
      </c>
      <c r="G111" s="1">
        <v>34.450000000000003</v>
      </c>
      <c r="H111" s="1">
        <v>2.82</v>
      </c>
      <c r="I111" s="5" t="s">
        <v>5</v>
      </c>
      <c r="J111" s="4">
        <f t="shared" si="7"/>
        <v>6.0899999999999963</v>
      </c>
      <c r="K111" s="4">
        <f t="shared" si="3"/>
        <v>43.36</v>
      </c>
      <c r="L111" s="1">
        <f t="shared" si="4"/>
        <v>17.579999999999998</v>
      </c>
      <c r="M111" s="1">
        <v>60.94</v>
      </c>
      <c r="N111" s="1">
        <v>28.61</v>
      </c>
      <c r="O111" s="78">
        <v>1</v>
      </c>
      <c r="P111" s="79"/>
    </row>
    <row r="112" spans="2:16" x14ac:dyDescent="0.35">
      <c r="B112" s="39">
        <v>106</v>
      </c>
      <c r="C112" s="81"/>
      <c r="D112" s="81"/>
      <c r="E112" s="1" t="s">
        <v>7</v>
      </c>
      <c r="F112" s="1">
        <v>710</v>
      </c>
      <c r="G112" s="1">
        <v>34.51</v>
      </c>
      <c r="H112" s="1">
        <v>2.82</v>
      </c>
      <c r="I112" s="5" t="s">
        <v>5</v>
      </c>
      <c r="J112" s="4">
        <f t="shared" si="7"/>
        <v>6.0300000000000011</v>
      </c>
      <c r="K112" s="4">
        <f t="shared" si="3"/>
        <v>43.36</v>
      </c>
      <c r="L112" s="1">
        <f t="shared" si="4"/>
        <v>17.579999999999998</v>
      </c>
      <c r="M112" s="1">
        <v>60.94</v>
      </c>
      <c r="N112" s="1">
        <v>28.61</v>
      </c>
      <c r="O112" s="80" t="s">
        <v>5</v>
      </c>
      <c r="P112" s="79"/>
    </row>
    <row r="113" spans="2:16" x14ac:dyDescent="0.35">
      <c r="B113" s="39">
        <v>107</v>
      </c>
      <c r="C113" s="81"/>
      <c r="D113" s="81"/>
      <c r="E113" s="1" t="s">
        <v>7</v>
      </c>
      <c r="F113" s="1">
        <v>711</v>
      </c>
      <c r="G113" s="1">
        <v>36.53</v>
      </c>
      <c r="H113" s="1">
        <v>2.82</v>
      </c>
      <c r="I113" s="5" t="s">
        <v>5</v>
      </c>
      <c r="J113" s="4">
        <f>45.53-(G113+H113)</f>
        <v>6.18</v>
      </c>
      <c r="K113" s="4">
        <f t="shared" si="3"/>
        <v>45.53</v>
      </c>
      <c r="L113" s="1">
        <f t="shared" si="4"/>
        <v>17.36</v>
      </c>
      <c r="M113" s="1">
        <v>62.89</v>
      </c>
      <c r="N113" s="1">
        <v>29.54</v>
      </c>
      <c r="O113" s="78">
        <v>1</v>
      </c>
      <c r="P113" s="79"/>
    </row>
    <row r="114" spans="2:16" x14ac:dyDescent="0.35">
      <c r="B114" s="39">
        <v>108</v>
      </c>
      <c r="C114" s="81"/>
      <c r="D114" s="81"/>
      <c r="E114" s="1" t="s">
        <v>7</v>
      </c>
      <c r="F114" s="1">
        <v>712</v>
      </c>
      <c r="G114" s="1">
        <v>34.43</v>
      </c>
      <c r="H114" s="1">
        <v>2.82</v>
      </c>
      <c r="I114" s="5" t="s">
        <v>5</v>
      </c>
      <c r="J114" s="4">
        <f t="shared" si="7"/>
        <v>6.1099999999999994</v>
      </c>
      <c r="K114" s="4">
        <f t="shared" si="3"/>
        <v>43.36</v>
      </c>
      <c r="L114" s="1">
        <f t="shared" si="4"/>
        <v>17.579999999999998</v>
      </c>
      <c r="M114" s="1">
        <v>60.94</v>
      </c>
      <c r="N114" s="1">
        <v>28.61</v>
      </c>
      <c r="O114" s="80" t="s">
        <v>5</v>
      </c>
      <c r="P114" s="79"/>
    </row>
    <row r="115" spans="2:16" x14ac:dyDescent="0.35">
      <c r="B115" s="39">
        <v>109</v>
      </c>
      <c r="C115" s="81"/>
      <c r="D115" s="81"/>
      <c r="E115" s="1" t="s">
        <v>7</v>
      </c>
      <c r="F115" s="1">
        <v>713</v>
      </c>
      <c r="G115" s="1">
        <v>34.409999999999997</v>
      </c>
      <c r="H115" s="1">
        <v>2.82</v>
      </c>
      <c r="I115" s="5" t="s">
        <v>5</v>
      </c>
      <c r="J115" s="4">
        <f t="shared" si="7"/>
        <v>6.1300000000000026</v>
      </c>
      <c r="K115" s="4">
        <f t="shared" si="3"/>
        <v>43.36</v>
      </c>
      <c r="L115" s="1">
        <f t="shared" si="4"/>
        <v>17.579999999999998</v>
      </c>
      <c r="M115" s="1">
        <v>60.94</v>
      </c>
      <c r="N115" s="1">
        <v>28.61</v>
      </c>
      <c r="O115" s="78">
        <v>1</v>
      </c>
      <c r="P115" s="79"/>
    </row>
    <row r="116" spans="2:16" x14ac:dyDescent="0.35">
      <c r="B116" s="39">
        <v>110</v>
      </c>
      <c r="C116" s="81"/>
      <c r="D116" s="81"/>
      <c r="E116" s="1" t="s">
        <v>7</v>
      </c>
      <c r="F116" s="1">
        <v>714</v>
      </c>
      <c r="G116" s="36">
        <v>34.479999999999997</v>
      </c>
      <c r="H116" s="1">
        <v>2.82</v>
      </c>
      <c r="I116" s="5" t="s">
        <v>5</v>
      </c>
      <c r="J116" s="4">
        <f t="shared" si="7"/>
        <v>6.0600000000000023</v>
      </c>
      <c r="K116" s="4">
        <f t="shared" si="3"/>
        <v>43.36</v>
      </c>
      <c r="L116" s="1">
        <f t="shared" si="4"/>
        <v>17.579999999999998</v>
      </c>
      <c r="M116" s="1">
        <v>60.94</v>
      </c>
      <c r="N116" s="1">
        <v>28.61</v>
      </c>
      <c r="O116" s="80" t="s">
        <v>5</v>
      </c>
      <c r="P116" s="79"/>
    </row>
    <row r="117" spans="2:16" x14ac:dyDescent="0.35">
      <c r="B117" s="39">
        <v>111</v>
      </c>
      <c r="C117" s="81"/>
      <c r="D117" s="81"/>
      <c r="E117" s="1" t="s">
        <v>7</v>
      </c>
      <c r="F117" s="1">
        <v>715</v>
      </c>
      <c r="G117" s="1">
        <v>36.26</v>
      </c>
      <c r="H117" s="1">
        <v>2.82</v>
      </c>
      <c r="I117" s="5" t="s">
        <v>5</v>
      </c>
      <c r="J117" s="4">
        <f>45.26-(G117+H117)</f>
        <v>6.18</v>
      </c>
      <c r="K117" s="4">
        <f t="shared" si="3"/>
        <v>45.26</v>
      </c>
      <c r="L117" s="1">
        <f t="shared" si="4"/>
        <v>17.630000000000003</v>
      </c>
      <c r="M117" s="1">
        <v>62.89</v>
      </c>
      <c r="N117" s="1">
        <v>29.54</v>
      </c>
      <c r="O117" s="78">
        <v>1</v>
      </c>
      <c r="P117" s="79"/>
    </row>
    <row r="118" spans="2:16" x14ac:dyDescent="0.35">
      <c r="B118" s="39">
        <v>112</v>
      </c>
      <c r="C118" s="81"/>
      <c r="D118" s="81"/>
      <c r="E118" s="1" t="s">
        <v>7</v>
      </c>
      <c r="F118" s="1">
        <v>716</v>
      </c>
      <c r="G118" s="1">
        <v>34.450000000000003</v>
      </c>
      <c r="H118" s="1">
        <v>2.82</v>
      </c>
      <c r="I118" s="5" t="s">
        <v>5</v>
      </c>
      <c r="J118" s="4">
        <f t="shared" si="7"/>
        <v>6.0899999999999963</v>
      </c>
      <c r="K118" s="4">
        <f t="shared" si="3"/>
        <v>43.36</v>
      </c>
      <c r="L118" s="1">
        <f t="shared" si="4"/>
        <v>17.579999999999998</v>
      </c>
      <c r="M118" s="1">
        <v>60.94</v>
      </c>
      <c r="N118" s="1">
        <v>28.61</v>
      </c>
      <c r="O118" s="80" t="s">
        <v>5</v>
      </c>
      <c r="P118" s="79"/>
    </row>
    <row r="119" spans="2:16" x14ac:dyDescent="0.35">
      <c r="B119" s="84" t="s">
        <v>32</v>
      </c>
      <c r="C119" s="85"/>
      <c r="D119" s="85"/>
      <c r="E119" s="85"/>
      <c r="F119" s="1"/>
      <c r="G119" s="7">
        <f>SUM(G7:G118)</f>
        <v>3886.2599999999961</v>
      </c>
      <c r="H119" s="7">
        <f>SUM(H7:H118)</f>
        <v>315.83999999999941</v>
      </c>
      <c r="I119" s="5" t="s">
        <v>5</v>
      </c>
      <c r="J119" s="7">
        <f>SUM(J7:J118)</f>
        <v>682.71</v>
      </c>
      <c r="K119" s="7">
        <f>SUM(K7:K118)</f>
        <v>4884.8099999999995</v>
      </c>
      <c r="L119" s="7">
        <f>SUM(L7:L118)</f>
        <v>1967.7699999999975</v>
      </c>
      <c r="M119" s="7">
        <f>SUM(M7:M118)</f>
        <v>6852.5799999999881</v>
      </c>
      <c r="N119" s="7">
        <f>SUM(N7:N118)</f>
        <v>3217.3400000000011</v>
      </c>
      <c r="O119" s="95">
        <f>SUM(O7:P118)</f>
        <v>56</v>
      </c>
      <c r="P119" s="96"/>
    </row>
    <row r="120" spans="2:16" ht="15" thickBot="1" x14ac:dyDescent="0.4">
      <c r="B120" s="82" t="s">
        <v>8</v>
      </c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40"/>
      <c r="O120" s="40"/>
      <c r="P120" s="41"/>
    </row>
    <row r="121" spans="2:16" x14ac:dyDescent="0.35">
      <c r="B121" t="s">
        <v>22</v>
      </c>
    </row>
    <row r="122" spans="2:16" x14ac:dyDescent="0.35">
      <c r="B122" s="2" t="s">
        <v>25</v>
      </c>
      <c r="C122" s="3" t="s">
        <v>23</v>
      </c>
    </row>
    <row r="123" spans="2:16" x14ac:dyDescent="0.35">
      <c r="B123" s="2" t="s">
        <v>25</v>
      </c>
      <c r="C123" s="3" t="s">
        <v>24</v>
      </c>
    </row>
    <row r="124" spans="2:16" x14ac:dyDescent="0.35">
      <c r="B124" s="2" t="s">
        <v>25</v>
      </c>
      <c r="C124" s="3" t="s">
        <v>26</v>
      </c>
    </row>
    <row r="125" spans="2:16" x14ac:dyDescent="0.35">
      <c r="B125" s="2" t="s">
        <v>25</v>
      </c>
      <c r="C125" s="3" t="s">
        <v>27</v>
      </c>
    </row>
    <row r="126" spans="2:16" x14ac:dyDescent="0.35">
      <c r="B126" s="2" t="s">
        <v>25</v>
      </c>
      <c r="C126" s="3" t="s">
        <v>28</v>
      </c>
    </row>
    <row r="127" spans="2:16" x14ac:dyDescent="0.35">
      <c r="B127" s="2" t="s">
        <v>25</v>
      </c>
      <c r="C127" s="3" t="s">
        <v>29</v>
      </c>
    </row>
  </sheetData>
  <mergeCells count="141">
    <mergeCell ref="B2:P2"/>
    <mergeCell ref="B3:P3"/>
    <mergeCell ref="D23:D38"/>
    <mergeCell ref="D39:D54"/>
    <mergeCell ref="D55:D70"/>
    <mergeCell ref="D71:D86"/>
    <mergeCell ref="D87:D102"/>
    <mergeCell ref="D103:D118"/>
    <mergeCell ref="O116:P116"/>
    <mergeCell ref="O117:P117"/>
    <mergeCell ref="O118:P118"/>
    <mergeCell ref="O101:P101"/>
    <mergeCell ref="O102:P102"/>
    <mergeCell ref="O103:P103"/>
    <mergeCell ref="O104:P104"/>
    <mergeCell ref="O105:P105"/>
    <mergeCell ref="O96:P96"/>
    <mergeCell ref="O97:P97"/>
    <mergeCell ref="O98:P98"/>
    <mergeCell ref="O99:P99"/>
    <mergeCell ref="O100:P100"/>
    <mergeCell ref="O91:P91"/>
    <mergeCell ref="O92:P92"/>
    <mergeCell ref="O93:P93"/>
    <mergeCell ref="O94:P94"/>
    <mergeCell ref="O95:P95"/>
    <mergeCell ref="O119:P119"/>
    <mergeCell ref="O111:P111"/>
    <mergeCell ref="O112:P112"/>
    <mergeCell ref="O113:P113"/>
    <mergeCell ref="O114:P114"/>
    <mergeCell ref="O115:P115"/>
    <mergeCell ref="O106:P106"/>
    <mergeCell ref="O107:P107"/>
    <mergeCell ref="O108:P108"/>
    <mergeCell ref="O109:P109"/>
    <mergeCell ref="O110:P110"/>
    <mergeCell ref="O86:P86"/>
    <mergeCell ref="O87:P87"/>
    <mergeCell ref="O88:P88"/>
    <mergeCell ref="O89:P89"/>
    <mergeCell ref="O90:P90"/>
    <mergeCell ref="O81:P81"/>
    <mergeCell ref="O82:P82"/>
    <mergeCell ref="O83:P83"/>
    <mergeCell ref="O84:P84"/>
    <mergeCell ref="O85:P85"/>
    <mergeCell ref="O76:P76"/>
    <mergeCell ref="O77:P77"/>
    <mergeCell ref="O78:P78"/>
    <mergeCell ref="O79:P79"/>
    <mergeCell ref="O80:P80"/>
    <mergeCell ref="O71:P71"/>
    <mergeCell ref="O72:P72"/>
    <mergeCell ref="O73:P73"/>
    <mergeCell ref="O74:P74"/>
    <mergeCell ref="O75:P75"/>
    <mergeCell ref="O66:P66"/>
    <mergeCell ref="O67:P67"/>
    <mergeCell ref="O68:P68"/>
    <mergeCell ref="O69:P69"/>
    <mergeCell ref="O70:P70"/>
    <mergeCell ref="O61:P61"/>
    <mergeCell ref="O62:P62"/>
    <mergeCell ref="O63:P63"/>
    <mergeCell ref="O64:P64"/>
    <mergeCell ref="O65:P65"/>
    <mergeCell ref="O56:P56"/>
    <mergeCell ref="O57:P57"/>
    <mergeCell ref="O58:P58"/>
    <mergeCell ref="O59:P59"/>
    <mergeCell ref="O60:P60"/>
    <mergeCell ref="O51:P51"/>
    <mergeCell ref="O52:P52"/>
    <mergeCell ref="O53:P53"/>
    <mergeCell ref="O54:P54"/>
    <mergeCell ref="O55:P55"/>
    <mergeCell ref="O46:P46"/>
    <mergeCell ref="O47:P47"/>
    <mergeCell ref="O48:P48"/>
    <mergeCell ref="O49:P49"/>
    <mergeCell ref="O50:P50"/>
    <mergeCell ref="O41:P41"/>
    <mergeCell ref="O42:P42"/>
    <mergeCell ref="O43:P43"/>
    <mergeCell ref="O44:P44"/>
    <mergeCell ref="O45:P45"/>
    <mergeCell ref="O36:P36"/>
    <mergeCell ref="O37:P37"/>
    <mergeCell ref="O38:P38"/>
    <mergeCell ref="O39:P39"/>
    <mergeCell ref="O40:P40"/>
    <mergeCell ref="O31:P31"/>
    <mergeCell ref="O32:P32"/>
    <mergeCell ref="O33:P33"/>
    <mergeCell ref="O34:P34"/>
    <mergeCell ref="O35:P35"/>
    <mergeCell ref="O26:P26"/>
    <mergeCell ref="O27:P27"/>
    <mergeCell ref="O28:P28"/>
    <mergeCell ref="O29:P29"/>
    <mergeCell ref="O30:P30"/>
    <mergeCell ref="O21:P21"/>
    <mergeCell ref="O22:P22"/>
    <mergeCell ref="O23:P23"/>
    <mergeCell ref="O24:P24"/>
    <mergeCell ref="O25:P25"/>
    <mergeCell ref="B4:D4"/>
    <mergeCell ref="E4:P4"/>
    <mergeCell ref="B5:B6"/>
    <mergeCell ref="C5:C6"/>
    <mergeCell ref="D5:D6"/>
    <mergeCell ref="E5:E6"/>
    <mergeCell ref="F5:F6"/>
    <mergeCell ref="G5:G6"/>
    <mergeCell ref="N5:N6"/>
    <mergeCell ref="O5:P5"/>
    <mergeCell ref="O7:P7"/>
    <mergeCell ref="O8:P8"/>
    <mergeCell ref="O9:P9"/>
    <mergeCell ref="O10:P10"/>
    <mergeCell ref="C7:C118"/>
    <mergeCell ref="D7:D22"/>
    <mergeCell ref="B120:M120"/>
    <mergeCell ref="B119:E119"/>
    <mergeCell ref="H5:H6"/>
    <mergeCell ref="I5:I6"/>
    <mergeCell ref="J5:J6"/>
    <mergeCell ref="K5:K6"/>
    <mergeCell ref="L5:L6"/>
    <mergeCell ref="M5:M6"/>
    <mergeCell ref="O16:P16"/>
    <mergeCell ref="O17:P17"/>
    <mergeCell ref="O18:P18"/>
    <mergeCell ref="O19:P19"/>
    <mergeCell ref="O20:P20"/>
    <mergeCell ref="O11:P11"/>
    <mergeCell ref="O12:P12"/>
    <mergeCell ref="O13:P13"/>
    <mergeCell ref="O14:P14"/>
    <mergeCell ref="O15:P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tabSelected="1" topLeftCell="A16" workbookViewId="0">
      <selection activeCell="B28" sqref="B28"/>
    </sheetView>
  </sheetViews>
  <sheetFormatPr defaultColWidth="8.90625" defaultRowHeight="14.5" x14ac:dyDescent="0.35"/>
  <cols>
    <col min="1" max="1" width="8.90625" style="103"/>
    <col min="2" max="2" width="89" style="103" customWidth="1"/>
    <col min="3" max="3" width="22.81640625" style="103" bestFit="1" customWidth="1"/>
    <col min="4" max="4" width="41.1796875" style="103" customWidth="1"/>
    <col min="5" max="16384" width="8.90625" style="103"/>
  </cols>
  <sheetData>
    <row r="2" spans="2:4" ht="15" thickBot="1" x14ac:dyDescent="0.4"/>
    <row r="3" spans="2:4" ht="25" thickBot="1" x14ac:dyDescent="0.4">
      <c r="B3" s="104" t="s">
        <v>37</v>
      </c>
      <c r="C3" s="105"/>
      <c r="D3" s="106"/>
    </row>
    <row r="4" spans="2:4" ht="25" thickBot="1" x14ac:dyDescent="0.4">
      <c r="B4" s="107" t="s">
        <v>54</v>
      </c>
      <c r="C4" s="108"/>
      <c r="D4" s="109"/>
    </row>
    <row r="5" spans="2:4" ht="24.5" x14ac:dyDescent="0.45">
      <c r="B5" s="110" t="s">
        <v>38</v>
      </c>
      <c r="C5" s="111" t="s">
        <v>39</v>
      </c>
      <c r="D5" s="112" t="s">
        <v>40</v>
      </c>
    </row>
    <row r="6" spans="2:4" ht="25.5" x14ac:dyDescent="0.5">
      <c r="B6" s="113" t="s">
        <v>41</v>
      </c>
      <c r="C6" s="114">
        <f>'[1]UDS abstract'!$I$34</f>
        <v>34636</v>
      </c>
      <c r="D6" s="115" t="s">
        <v>42</v>
      </c>
    </row>
    <row r="7" spans="2:4" ht="25.5" x14ac:dyDescent="0.5">
      <c r="B7" s="113" t="s">
        <v>43</v>
      </c>
      <c r="C7" s="114">
        <f>'[1]UDS abstract'!$I$33</f>
        <v>58620</v>
      </c>
      <c r="D7" s="115">
        <v>112</v>
      </c>
    </row>
    <row r="8" spans="2:4" ht="24.5" x14ac:dyDescent="0.45">
      <c r="B8" s="116" t="s">
        <v>44</v>
      </c>
      <c r="C8" s="117">
        <f>SUM(C6:C7)</f>
        <v>93256</v>
      </c>
      <c r="D8" s="118"/>
    </row>
    <row r="9" spans="2:4" ht="26" thickBot="1" x14ac:dyDescent="0.55000000000000004">
      <c r="B9" s="119"/>
      <c r="C9" s="120"/>
      <c r="D9" s="121"/>
    </row>
    <row r="10" spans="2:4" ht="25.5" x14ac:dyDescent="0.35">
      <c r="B10" s="122" t="s">
        <v>45</v>
      </c>
      <c r="C10" s="123">
        <v>1572298.2</v>
      </c>
      <c r="D10" s="124"/>
    </row>
    <row r="11" spans="2:4" ht="25.5" x14ac:dyDescent="0.5">
      <c r="B11" s="125" t="s">
        <v>46</v>
      </c>
      <c r="C11" s="125">
        <f>'[1]UDS abstract'!$F$42</f>
        <v>-157318.63</v>
      </c>
      <c r="D11" s="115"/>
    </row>
    <row r="12" spans="2:4" ht="25.5" x14ac:dyDescent="0.5">
      <c r="B12" s="125" t="s">
        <v>47</v>
      </c>
      <c r="C12" s="125">
        <f>'[1]UDS abstract'!$F$43</f>
        <v>-900</v>
      </c>
      <c r="D12" s="115"/>
    </row>
    <row r="13" spans="2:4" ht="25.5" x14ac:dyDescent="0.5">
      <c r="B13" s="125" t="s">
        <v>48</v>
      </c>
      <c r="C13" s="125">
        <f>'[1]UDS abstract'!$F$44</f>
        <v>-17139</v>
      </c>
      <c r="D13" s="115"/>
    </row>
    <row r="14" spans="2:4" ht="24.5" x14ac:dyDescent="0.45">
      <c r="B14" s="126" t="s">
        <v>49</v>
      </c>
      <c r="C14" s="127">
        <f>SUM(C10:C13)</f>
        <v>1396940.5699999998</v>
      </c>
      <c r="D14" s="128"/>
    </row>
    <row r="15" spans="2:4" ht="51" x14ac:dyDescent="0.5">
      <c r="B15" s="125" t="s">
        <v>50</v>
      </c>
      <c r="C15" s="129">
        <f>-'[1]UDS abstract'!$L$28</f>
        <v>-1025102.752</v>
      </c>
      <c r="D15" s="115">
        <v>1434</v>
      </c>
    </row>
    <row r="16" spans="2:4" ht="25.5" x14ac:dyDescent="0.5">
      <c r="B16" s="125" t="s">
        <v>51</v>
      </c>
      <c r="C16" s="125">
        <f>-'[1]UDS abstract'!$L$30</f>
        <v>-190413</v>
      </c>
      <c r="D16" s="115">
        <v>350</v>
      </c>
    </row>
    <row r="17" spans="2:4" ht="25.5" x14ac:dyDescent="0.5">
      <c r="B17" s="125" t="s">
        <v>52</v>
      </c>
      <c r="C17" s="129">
        <f>-'[1]UDS abstract'!$L$35-4553</f>
        <v>-88168.817999999927</v>
      </c>
      <c r="D17" s="115">
        <v>134</v>
      </c>
    </row>
    <row r="18" spans="2:4" ht="25" thickBot="1" x14ac:dyDescent="0.5">
      <c r="B18" s="130" t="s">
        <v>53</v>
      </c>
      <c r="C18" s="131">
        <f>SUM(C14:C17)</f>
        <v>93255.999999999927</v>
      </c>
      <c r="D18" s="132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T 27</vt:lpstr>
      <vt:lpstr>New T 8</vt:lpstr>
      <vt:lpstr>UDS Abstruct.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Shweta P N</dc:creator>
  <cp:lastModifiedBy>Manikandan K</cp:lastModifiedBy>
  <cp:lastPrinted>2025-11-10T08:51:16Z</cp:lastPrinted>
  <dcterms:created xsi:type="dcterms:W3CDTF">2025-09-27T11:36:17Z</dcterms:created>
  <dcterms:modified xsi:type="dcterms:W3CDTF">2025-12-10T07:44:01Z</dcterms:modified>
</cp:coreProperties>
</file>