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020"/>
  </bookViews>
  <sheets>
    <sheet name="Carpet area" sheetId="3" r:id="rId1"/>
    <sheet name="Abstract area" sheetId="2" r:id="rId2"/>
  </sheets>
  <definedNames>
    <definedName name="_xlnm._FilterDatabase" localSheetId="0" hidden="1">'Carpet area'!$A$3:$O$141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0" i="3"/>
  <c r="O125" s="1"/>
  <c r="O133" s="1"/>
  <c r="N13" i="2"/>
  <c r="N11"/>
  <c r="M10"/>
  <c r="L10"/>
  <c r="K10"/>
  <c r="J10"/>
  <c r="I10"/>
  <c r="G10"/>
  <c r="F10"/>
  <c r="Q9"/>
  <c r="P9"/>
  <c r="O9"/>
  <c r="N10" s="1"/>
  <c r="N9"/>
  <c r="N133" i="3"/>
  <c r="N120"/>
  <c r="M120"/>
  <c r="K120"/>
  <c r="I120"/>
  <c r="G120"/>
  <c r="F120"/>
  <c r="J119"/>
  <c r="L119" s="1"/>
  <c r="J118"/>
  <c r="L118" s="1"/>
  <c r="J117"/>
  <c r="L117" s="1"/>
  <c r="J116"/>
  <c r="L116" s="1"/>
  <c r="J115"/>
  <c r="L115" s="1"/>
  <c r="J114"/>
  <c r="L114" s="1"/>
  <c r="J113"/>
  <c r="L113" s="1"/>
  <c r="J112"/>
  <c r="L112" s="1"/>
  <c r="J111"/>
  <c r="L111" s="1"/>
  <c r="J110"/>
  <c r="L110" s="1"/>
  <c r="J109"/>
  <c r="L109" s="1"/>
  <c r="J108"/>
  <c r="L108" s="1"/>
  <c r="J107"/>
  <c r="L107" s="1"/>
  <c r="J106"/>
  <c r="L106" s="1"/>
  <c r="J105"/>
  <c r="L105" s="1"/>
  <c r="J104"/>
  <c r="L104" s="1"/>
  <c r="J103"/>
  <c r="L103" s="1"/>
  <c r="J102"/>
  <c r="L102" s="1"/>
  <c r="J101"/>
  <c r="L101" s="1"/>
  <c r="J100"/>
  <c r="L100" s="1"/>
  <c r="J99"/>
  <c r="L99" s="1"/>
  <c r="J98"/>
  <c r="L98" s="1"/>
  <c r="J97"/>
  <c r="L97" s="1"/>
  <c r="J96"/>
  <c r="L96" s="1"/>
  <c r="J95"/>
  <c r="L95" s="1"/>
  <c r="J94"/>
  <c r="L94" s="1"/>
  <c r="J93"/>
  <c r="L93" s="1"/>
  <c r="J92"/>
  <c r="L92" s="1"/>
  <c r="J91"/>
  <c r="L91" s="1"/>
  <c r="J90"/>
  <c r="L90" s="1"/>
  <c r="J89"/>
  <c r="L89" s="1"/>
  <c r="J88"/>
  <c r="L88" s="1"/>
  <c r="J87"/>
  <c r="L87" s="1"/>
  <c r="J86"/>
  <c r="L86" s="1"/>
  <c r="J85"/>
  <c r="L85" s="1"/>
  <c r="J84"/>
  <c r="L84" s="1"/>
  <c r="J83"/>
  <c r="L83" s="1"/>
  <c r="J82"/>
  <c r="L82" s="1"/>
  <c r="J81"/>
  <c r="L81" s="1"/>
  <c r="J80"/>
  <c r="L80" s="1"/>
  <c r="J79"/>
  <c r="L79" s="1"/>
  <c r="J78"/>
  <c r="L78" s="1"/>
  <c r="J77"/>
  <c r="L77" s="1"/>
  <c r="J76"/>
  <c r="L76" s="1"/>
  <c r="J75"/>
  <c r="L75" s="1"/>
  <c r="J74"/>
  <c r="L74" s="1"/>
  <c r="J73"/>
  <c r="L73" s="1"/>
  <c r="J72"/>
  <c r="L72" s="1"/>
  <c r="J71"/>
  <c r="L71" s="1"/>
  <c r="J70"/>
  <c r="L70" s="1"/>
  <c r="J69"/>
  <c r="L69" s="1"/>
  <c r="J68"/>
  <c r="L68" s="1"/>
  <c r="J67"/>
  <c r="L67" s="1"/>
  <c r="J66"/>
  <c r="L66" s="1"/>
  <c r="J65"/>
  <c r="L65" s="1"/>
  <c r="J64"/>
  <c r="L64" s="1"/>
  <c r="J63"/>
  <c r="L63" s="1"/>
  <c r="J62"/>
  <c r="L62" s="1"/>
  <c r="J61"/>
  <c r="A6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J60"/>
  <c r="L60" s="1"/>
  <c r="N55"/>
  <c r="M55"/>
  <c r="K55"/>
  <c r="I55"/>
  <c r="G55"/>
  <c r="F55"/>
  <c r="J54"/>
  <c r="L54" s="1"/>
  <c r="J53"/>
  <c r="L53" s="1"/>
  <c r="J52"/>
  <c r="L52" s="1"/>
  <c r="J51"/>
  <c r="L51" s="1"/>
  <c r="J50"/>
  <c r="L50" s="1"/>
  <c r="J49"/>
  <c r="L49" s="1"/>
  <c r="J48"/>
  <c r="L48" s="1"/>
  <c r="J47"/>
  <c r="L47" s="1"/>
  <c r="J46"/>
  <c r="L46" s="1"/>
  <c r="J45"/>
  <c r="L45" s="1"/>
  <c r="J44"/>
  <c r="L44" s="1"/>
  <c r="J43"/>
  <c r="L43" s="1"/>
  <c r="J42"/>
  <c r="L42" s="1"/>
  <c r="J41"/>
  <c r="L41" s="1"/>
  <c r="J40"/>
  <c r="L40" s="1"/>
  <c r="J39"/>
  <c r="L39" s="1"/>
  <c r="J38"/>
  <c r="L38" s="1"/>
  <c r="J37"/>
  <c r="L37" s="1"/>
  <c r="J36"/>
  <c r="L36" s="1"/>
  <c r="J35"/>
  <c r="L35" s="1"/>
  <c r="J34"/>
  <c r="L34" s="1"/>
  <c r="J33"/>
  <c r="L33" s="1"/>
  <c r="J32"/>
  <c r="L32" s="1"/>
  <c r="J31"/>
  <c r="L31" s="1"/>
  <c r="J30"/>
  <c r="L30" s="1"/>
  <c r="J29"/>
  <c r="L29" s="1"/>
  <c r="L28"/>
  <c r="J28"/>
  <c r="J27"/>
  <c r="L27" s="1"/>
  <c r="J26"/>
  <c r="L26" s="1"/>
  <c r="J25"/>
  <c r="L25" s="1"/>
  <c r="J24"/>
  <c r="L24" s="1"/>
  <c r="J23"/>
  <c r="L23" s="1"/>
  <c r="J22"/>
  <c r="L22" s="1"/>
  <c r="J21"/>
  <c r="L21" s="1"/>
  <c r="J20"/>
  <c r="L20" s="1"/>
  <c r="J19"/>
  <c r="L19" s="1"/>
  <c r="J18"/>
  <c r="L18" s="1"/>
  <c r="J17"/>
  <c r="L17" s="1"/>
  <c r="J16"/>
  <c r="L16" s="1"/>
  <c r="J15"/>
  <c r="L15" s="1"/>
  <c r="J14"/>
  <c r="L14" s="1"/>
  <c r="J13"/>
  <c r="L13" s="1"/>
  <c r="J12"/>
  <c r="L12" s="1"/>
  <c r="J11"/>
  <c r="L11" s="1"/>
  <c r="J10"/>
  <c r="L10" s="1"/>
  <c r="J9"/>
  <c r="L9" s="1"/>
  <c r="J8"/>
  <c r="L8" s="1"/>
  <c r="J7"/>
  <c r="L7" s="1"/>
  <c r="J6"/>
  <c r="L6" s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J5"/>
  <c r="J55" l="1"/>
  <c r="N134"/>
  <c r="M121"/>
  <c r="M123" s="1"/>
  <c r="L5"/>
  <c r="L55" s="1"/>
  <c r="J120"/>
  <c r="L61"/>
  <c r="L120" s="1"/>
</calcChain>
</file>

<file path=xl/sharedStrings.xml><?xml version="1.0" encoding="utf-8"?>
<sst xmlns="http://schemas.openxmlformats.org/spreadsheetml/2006/main" count="526" uniqueCount="120">
  <si>
    <t>Site Address : Proposed construction of group housing development with 2 blocks: Block A:Stilt Floor part/ Ground Floor part + 1st Floor + 2nd Floor + 3rd floor part to 5th floor part residential building with 50 Dwelling units (Kids play area at GF, Yoga, Meditation &amp; Indoor Games at 1st Floor, Gym, Association room and Creche at 2nd Floor with Height – 18.30m) and Block B: Stilt Floor + 4 floors + 5th floor part Residential building with 60 Dwelling Units (Height- 18.30m) totally 110 Dwelling units with affordable housing @ 9.0m wide Approved Layout Road &amp; 7.20m wide Approved Layout Road, Mangadu, Chennai comprised in S.No.482/6A2, 482/7A4A2 &amp; 482/7B2 of Mangadu-B Village,Kunrathur Taluk within the limits of Mangadu Municipality</t>
  </si>
  <si>
    <r>
      <rPr>
        <b/>
        <sz val="11"/>
        <rFont val="Calibri"/>
        <charset val="134"/>
      </rPr>
      <t>SI.No.</t>
    </r>
  </si>
  <si>
    <r>
      <rPr>
        <b/>
        <sz val="11"/>
        <rFont val="Calibri"/>
        <charset val="134"/>
      </rPr>
      <t>Block</t>
    </r>
  </si>
  <si>
    <t>`</t>
  </si>
  <si>
    <r>
      <rPr>
        <b/>
        <sz val="11"/>
        <rFont val="Calibri"/>
        <charset val="134"/>
      </rPr>
      <t>Type</t>
    </r>
  </si>
  <si>
    <r>
      <rPr>
        <b/>
        <sz val="11"/>
        <rFont val="Calibri"/>
        <charset val="134"/>
      </rPr>
      <t>Apartment No.</t>
    </r>
  </si>
  <si>
    <r>
      <rPr>
        <b/>
        <sz val="11"/>
        <rFont val="Calibri"/>
        <charset val="134"/>
      </rPr>
      <t xml:space="preserve">(a) Carpet Area (as per Sec 2(k) of the RERA Act)
</t>
    </r>
    <r>
      <rPr>
        <b/>
        <sz val="11"/>
        <rFont val="Calibri"/>
        <charset val="134"/>
      </rPr>
      <t>(sq.m)</t>
    </r>
  </si>
  <si>
    <r>
      <rPr>
        <b/>
        <sz val="11"/>
        <rFont val="Calibri"/>
        <charset val="134"/>
      </rPr>
      <t>(b) Exclusive Balcony (sq.m)</t>
    </r>
  </si>
  <si>
    <r>
      <rPr>
        <b/>
        <sz val="11"/>
        <rFont val="Calibri"/>
        <charset val="134"/>
      </rPr>
      <t xml:space="preserve">(c) Exclusive
</t>
    </r>
    <r>
      <rPr>
        <b/>
        <sz val="11"/>
        <rFont val="Calibri"/>
        <charset val="134"/>
      </rPr>
      <t xml:space="preserve">Verandah/Utility
</t>
    </r>
    <r>
      <rPr>
        <b/>
        <sz val="11"/>
        <rFont val="Calibri"/>
        <charset val="134"/>
      </rPr>
      <t>/ Service/ Open Terrace (sq.m)</t>
    </r>
  </si>
  <si>
    <r>
      <rPr>
        <b/>
        <sz val="11"/>
        <rFont val="Times New Roman"/>
        <charset val="134"/>
      </rPr>
      <t xml:space="preserve">(d)
</t>
    </r>
    <r>
      <rPr>
        <b/>
        <sz val="11"/>
        <rFont val="Calibri"/>
        <charset val="134"/>
      </rPr>
      <t>Area of External walls (sq.m)</t>
    </r>
  </si>
  <si>
    <r>
      <rPr>
        <b/>
        <sz val="11"/>
        <rFont val="Times New Roman"/>
        <charset val="134"/>
      </rPr>
      <t xml:space="preserve">e = (a + b + c+ d) </t>
    </r>
    <r>
      <rPr>
        <b/>
        <sz val="11"/>
        <rFont val="Calibri"/>
        <charset val="134"/>
      </rPr>
      <t xml:space="preserve">Floor area of the apartment
</t>
    </r>
    <r>
      <rPr>
        <b/>
        <sz val="11"/>
        <rFont val="Calibri"/>
        <charset val="134"/>
      </rPr>
      <t>(sq.m)</t>
    </r>
  </si>
  <si>
    <r>
      <rPr>
        <b/>
        <sz val="11"/>
        <rFont val="Calibri"/>
        <charset val="134"/>
      </rPr>
      <t xml:space="preserve">(f) Proportionate Common Area
</t>
    </r>
    <r>
      <rPr>
        <b/>
        <sz val="11"/>
        <rFont val="Calibri"/>
        <charset val="134"/>
      </rPr>
      <t>(sq.m)</t>
    </r>
  </si>
  <si>
    <r>
      <rPr>
        <b/>
        <sz val="11"/>
        <rFont val="Times New Roman"/>
        <charset val="134"/>
      </rPr>
      <t xml:space="preserve">g = (e + f) </t>
    </r>
    <r>
      <rPr>
        <b/>
        <sz val="11"/>
        <rFont val="Calibri"/>
        <charset val="134"/>
      </rPr>
      <t xml:space="preserve">Gross Area of the apartment
</t>
    </r>
    <r>
      <rPr>
        <b/>
        <sz val="11"/>
        <rFont val="Calibri"/>
        <charset val="134"/>
      </rPr>
      <t>(sq.m)</t>
    </r>
  </si>
  <si>
    <r>
      <rPr>
        <b/>
        <sz val="11"/>
        <rFont val="Times New Roman"/>
        <charset val="134"/>
      </rPr>
      <t xml:space="preserve">(h)
</t>
    </r>
    <r>
      <rPr>
        <b/>
        <sz val="11"/>
        <rFont val="Calibri"/>
        <charset val="134"/>
      </rPr>
      <t>UDS land Area (sq.m)</t>
    </r>
  </si>
  <si>
    <r>
      <rPr>
        <b/>
        <sz val="11"/>
        <rFont val="Calibri"/>
        <charset val="134"/>
      </rPr>
      <t xml:space="preserve">(i)
</t>
    </r>
    <r>
      <rPr>
        <b/>
        <sz val="11"/>
        <rFont val="Calibri"/>
        <charset val="134"/>
      </rPr>
      <t>Car Parking (Nos.)</t>
    </r>
  </si>
  <si>
    <r>
      <rPr>
        <b/>
        <sz val="11"/>
        <rFont val="Calibri"/>
        <charset val="134"/>
      </rPr>
      <t>Covered</t>
    </r>
  </si>
  <si>
    <r>
      <rPr>
        <b/>
        <sz val="11"/>
        <rFont val="Calibri"/>
        <charset val="134"/>
      </rPr>
      <t>Open</t>
    </r>
  </si>
  <si>
    <t>A</t>
  </si>
  <si>
    <t>1st</t>
  </si>
  <si>
    <t>3 BHK</t>
  </si>
  <si>
    <t>A1</t>
  </si>
  <si>
    <t>B1</t>
  </si>
  <si>
    <t>C1</t>
  </si>
  <si>
    <t>D1</t>
  </si>
  <si>
    <t>E1</t>
  </si>
  <si>
    <t>F1</t>
  </si>
  <si>
    <t>G1</t>
  </si>
  <si>
    <t>2 BHK</t>
  </si>
  <si>
    <t>H1</t>
  </si>
  <si>
    <t>J1</t>
  </si>
  <si>
    <t>K1</t>
  </si>
  <si>
    <t>2nd</t>
  </si>
  <si>
    <t>A2</t>
  </si>
  <si>
    <t>B2</t>
  </si>
  <si>
    <t>C2</t>
  </si>
  <si>
    <t>D2</t>
  </si>
  <si>
    <t>E2</t>
  </si>
  <si>
    <t>F2</t>
  </si>
  <si>
    <t>G2</t>
  </si>
  <si>
    <t>H2</t>
  </si>
  <si>
    <t>J2</t>
  </si>
  <si>
    <t>K2</t>
  </si>
  <si>
    <t>3rd</t>
  </si>
  <si>
    <t>A3</t>
  </si>
  <si>
    <t>B3</t>
  </si>
  <si>
    <t>C3</t>
  </si>
  <si>
    <t>D3</t>
  </si>
  <si>
    <t>E3</t>
  </si>
  <si>
    <t>F3</t>
  </si>
  <si>
    <t>G3</t>
  </si>
  <si>
    <t>H3</t>
  </si>
  <si>
    <t>J3</t>
  </si>
  <si>
    <t>K3</t>
  </si>
  <si>
    <t>4th</t>
  </si>
  <si>
    <t>A4</t>
  </si>
  <si>
    <t>B4</t>
  </si>
  <si>
    <t>C4</t>
  </si>
  <si>
    <t>D4</t>
  </si>
  <si>
    <t>E4</t>
  </si>
  <si>
    <t>F4</t>
  </si>
  <si>
    <t>G4</t>
  </si>
  <si>
    <t>H4</t>
  </si>
  <si>
    <t>J4</t>
  </si>
  <si>
    <t>K4</t>
  </si>
  <si>
    <t>5th</t>
  </si>
  <si>
    <t>A5</t>
  </si>
  <si>
    <t>B5</t>
  </si>
  <si>
    <t>C5</t>
  </si>
  <si>
    <t>D5</t>
  </si>
  <si>
    <t>E5</t>
  </si>
  <si>
    <t>F5</t>
  </si>
  <si>
    <t>G5</t>
  </si>
  <si>
    <t>H5</t>
  </si>
  <si>
    <t>J5</t>
  </si>
  <si>
    <t>K5</t>
  </si>
  <si>
    <t>B</t>
  </si>
  <si>
    <t>L1</t>
  </si>
  <si>
    <t>M1</t>
  </si>
  <si>
    <t>L2</t>
  </si>
  <si>
    <t>M2</t>
  </si>
  <si>
    <t>L3</t>
  </si>
  <si>
    <t>M3</t>
  </si>
  <si>
    <t>L4</t>
  </si>
  <si>
    <t>M4</t>
  </si>
  <si>
    <t>L5</t>
  </si>
  <si>
    <t>M5</t>
  </si>
  <si>
    <r>
      <rPr>
        <b/>
        <sz val="12"/>
        <rFont val="Calibri"/>
        <charset val="134"/>
      </rPr>
      <t>TOTAL</t>
    </r>
  </si>
  <si>
    <t>Total ( Block - A+ B )</t>
  </si>
  <si>
    <t xml:space="preserve">Link Road Area </t>
  </si>
  <si>
    <t>Grand Total</t>
  </si>
  <si>
    <t>UTS CALCULATION AREA</t>
  </si>
  <si>
    <t>Coverd Parking - A block</t>
  </si>
  <si>
    <t>Open Parking - A block</t>
  </si>
  <si>
    <t>Handicaped Car Parking - A block</t>
  </si>
  <si>
    <t>Visitors Car Parking - A block</t>
  </si>
  <si>
    <t>Coverd Parking - B block</t>
  </si>
  <si>
    <t>Open Parking - B block</t>
  </si>
  <si>
    <t>Visitors Car Parking - B block</t>
  </si>
  <si>
    <t>Handicaped Car Parking - B block</t>
  </si>
  <si>
    <t>Total car parking ( A+ B)</t>
  </si>
  <si>
    <t xml:space="preserve">Grand Total car parking </t>
  </si>
  <si>
    <t>Note:</t>
  </si>
  <si>
    <t>1.  Carpet Area statement with total UDS for the least extent.</t>
  </si>
  <si>
    <t>2   If any land reserved for future development, an abstract to be shown in the carpet area statement mentioning the UDS for the approved blocks and UDS for the future development.</t>
  </si>
  <si>
    <t>3. Car parking to be allotted/provided as per the Tamil Nadu Combined Development and Building Rules (TNCDBR), 2019.</t>
  </si>
  <si>
    <t>4.  If one car parking is required for two apartments, promoter to clearly mention in the carpet area statement as to how car parking will be allotted.</t>
  </si>
  <si>
    <t>5.  Promoter to clearly mention cover, open and visitor carparking.</t>
  </si>
  <si>
    <t>6. Car parking allotted to individual apartment to be shown in the carpet area statement.</t>
  </si>
  <si>
    <r>
      <rPr>
        <b/>
        <sz val="11"/>
        <rFont val="Calibri"/>
        <charset val="134"/>
      </rPr>
      <t>Floor</t>
    </r>
  </si>
  <si>
    <t>Open CAR</t>
  </si>
  <si>
    <t>HCP</t>
  </si>
  <si>
    <t>VCP</t>
  </si>
  <si>
    <t>Block.A</t>
  </si>
  <si>
    <t>1st - 5th floor</t>
  </si>
  <si>
    <t>Block.B</t>
  </si>
  <si>
    <t>1st- 5th floor</t>
  </si>
  <si>
    <t>Total ( Block - A+ B</t>
  </si>
  <si>
    <t>Carpet Area Statement                                                                                Date : 08.6.2026</t>
  </si>
  <si>
    <t>Carpet Area Statement                                                                                Date : 8.6.2026</t>
  </si>
  <si>
    <t>Abstract Area Statement                                                                                                                    Date : 8.6.2026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</si>
</sst>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00"/>
    <numFmt numFmtId="166" formatCode="0.0000000"/>
  </numFmts>
  <fonts count="18">
    <font>
      <sz val="10"/>
      <color rgb="FF000000"/>
      <name val="Times New Roman"/>
      <charset val="204"/>
    </font>
    <font>
      <b/>
      <sz val="14"/>
      <name val="Calibri"/>
      <charset val="134"/>
    </font>
    <font>
      <b/>
      <sz val="11"/>
      <name val="Calibri"/>
      <charset val="134"/>
    </font>
    <font>
      <b/>
      <sz val="11"/>
      <name val="Calibri"/>
      <charset val="134"/>
    </font>
    <font>
      <b/>
      <sz val="10"/>
      <color rgb="FF000000"/>
      <name val="Times New Roman"/>
      <charset val="134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4"/>
      <name val="Calibri"/>
      <charset val="134"/>
    </font>
    <font>
      <b/>
      <sz val="12"/>
      <color rgb="FF000000"/>
      <name val="Times New Roman"/>
      <charset val="134"/>
    </font>
    <font>
      <b/>
      <sz val="12"/>
      <name val="Calibri"/>
      <charset val="134"/>
      <scheme val="minor"/>
    </font>
    <font>
      <b/>
      <sz val="12"/>
      <name val="Times New Roman"/>
      <charset val="134"/>
    </font>
    <font>
      <b/>
      <sz val="12"/>
      <color rgb="FFFF0000"/>
      <name val="Times New Roman"/>
      <charset val="134"/>
    </font>
    <font>
      <b/>
      <sz val="12"/>
      <name val="Calibri"/>
      <charset val="134"/>
    </font>
    <font>
      <b/>
      <sz val="14"/>
      <color rgb="FF000000"/>
      <name val="Times New Roman"/>
      <charset val="134"/>
    </font>
    <font>
      <b/>
      <sz val="12"/>
      <name val="Calibri"/>
      <charset val="134"/>
    </font>
    <font>
      <b/>
      <sz val="11"/>
      <name val="Times New Roman"/>
      <charset val="134"/>
    </font>
    <font>
      <b/>
      <sz val="12"/>
      <color theme="1"/>
      <name val="Times New Roman"/>
      <family val="1"/>
    </font>
    <font>
      <b/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164" fontId="0" fillId="0" borderId="0" xfId="0" applyNumberFormat="1" applyFill="1" applyBorder="1" applyAlignment="1">
      <alignment horizontal="left" vertical="top"/>
    </xf>
    <xf numFmtId="0" fontId="2" fillId="0" borderId="14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2" fontId="8" fillId="0" borderId="14" xfId="0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2" fontId="10" fillId="2" borderId="14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2" fontId="10" fillId="2" borderId="13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2" fontId="10" fillId="2" borderId="1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 wrapText="1"/>
    </xf>
    <xf numFmtId="2" fontId="13" fillId="0" borderId="23" xfId="0" applyNumberFormat="1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top"/>
    </xf>
    <xf numFmtId="0" fontId="8" fillId="0" borderId="8" xfId="0" applyFont="1" applyFill="1" applyBorder="1" applyAlignment="1">
      <alignment horizontal="left" vertical="top"/>
    </xf>
    <xf numFmtId="0" fontId="8" fillId="0" borderId="9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top" wrapText="1"/>
    </xf>
    <xf numFmtId="0" fontId="8" fillId="0" borderId="21" xfId="0" applyFont="1" applyFill="1" applyBorder="1" applyAlignment="1">
      <alignment horizontal="left" vertical="top" wrapText="1"/>
    </xf>
    <xf numFmtId="0" fontId="8" fillId="0" borderId="22" xfId="0" applyFont="1" applyFill="1" applyBorder="1" applyAlignment="1">
      <alignment horizontal="left" vertical="top" wrapText="1"/>
    </xf>
    <xf numFmtId="0" fontId="8" fillId="0" borderId="25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26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 indent="53"/>
    </xf>
    <xf numFmtId="0" fontId="7" fillId="0" borderId="11" xfId="0" applyFont="1" applyFill="1" applyBorder="1" applyAlignment="1">
      <alignment horizontal="left" vertical="top" wrapText="1" indent="53"/>
    </xf>
    <xf numFmtId="0" fontId="7" fillId="0" borderId="12" xfId="0" applyFont="1" applyFill="1" applyBorder="1" applyAlignment="1">
      <alignment horizontal="left" vertical="top" wrapText="1" indent="53"/>
    </xf>
    <xf numFmtId="0" fontId="1" fillId="0" borderId="10" xfId="0" applyFont="1" applyFill="1" applyBorder="1" applyAlignment="1">
      <alignment horizontal="left" vertical="top" wrapText="1" indent="1"/>
    </xf>
    <xf numFmtId="0" fontId="7" fillId="0" borderId="11" xfId="0" applyFont="1" applyFill="1" applyBorder="1" applyAlignment="1">
      <alignment horizontal="left" vertical="top" wrapText="1" indent="1"/>
    </xf>
    <xf numFmtId="0" fontId="7" fillId="0" borderId="12" xfId="0" applyFont="1" applyFill="1" applyBorder="1" applyAlignment="1">
      <alignment horizontal="left" vertical="top" wrapText="1" indent="1"/>
    </xf>
    <xf numFmtId="0" fontId="0" fillId="0" borderId="12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 indent="53"/>
    </xf>
    <xf numFmtId="0" fontId="7" fillId="0" borderId="16" xfId="0" applyFont="1" applyFill="1" applyBorder="1" applyAlignment="1">
      <alignment horizontal="left" vertical="top" wrapText="1" indent="53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41"/>
  <sheetViews>
    <sheetView tabSelected="1" topLeftCell="A124" zoomScale="71" zoomScaleNormal="71" workbookViewId="0">
      <selection activeCell="O120" sqref="O120"/>
    </sheetView>
  </sheetViews>
  <sheetFormatPr defaultColWidth="9" defaultRowHeight="12.75"/>
  <cols>
    <col min="1" max="1" width="9.33203125" style="17" customWidth="1"/>
    <col min="2" max="2" width="9.5" style="17" customWidth="1"/>
    <col min="3" max="3" width="13" style="17" customWidth="1"/>
    <col min="4" max="4" width="12.1640625" customWidth="1"/>
    <col min="5" max="5" width="12.33203125" customWidth="1"/>
    <col min="6" max="6" width="17.83203125" customWidth="1"/>
    <col min="7" max="7" width="13.33203125" customWidth="1"/>
    <col min="8" max="8" width="18.5" customWidth="1"/>
    <col min="9" max="9" width="15.5" customWidth="1"/>
    <col min="10" max="10" width="22.83203125" customWidth="1"/>
    <col min="11" max="11" width="18.83203125" customWidth="1"/>
    <col min="12" max="12" width="15.33203125" customWidth="1"/>
    <col min="13" max="13" width="47.83203125" customWidth="1"/>
    <col min="14" max="14" width="16.33203125" customWidth="1"/>
    <col min="15" max="15" width="17.6640625" style="18" customWidth="1"/>
  </cols>
  <sheetData>
    <row r="1" spans="1:15" ht="29.25" customHeight="1">
      <c r="A1" s="120" t="s">
        <v>117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2"/>
    </row>
    <row r="2" spans="1:15" ht="100.5" customHeight="1">
      <c r="A2" s="123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5"/>
    </row>
    <row r="3" spans="1:15" ht="59.25" customHeight="1">
      <c r="A3" s="96" t="s">
        <v>1</v>
      </c>
      <c r="B3" s="96" t="s">
        <v>2</v>
      </c>
      <c r="C3" s="98" t="s">
        <v>3</v>
      </c>
      <c r="D3" s="96" t="s">
        <v>4</v>
      </c>
      <c r="E3" s="96" t="s">
        <v>5</v>
      </c>
      <c r="F3" s="100" t="s">
        <v>6</v>
      </c>
      <c r="G3" s="96" t="s">
        <v>7</v>
      </c>
      <c r="H3" s="100" t="s">
        <v>8</v>
      </c>
      <c r="I3" s="100" t="s">
        <v>9</v>
      </c>
      <c r="J3" s="100" t="s">
        <v>10</v>
      </c>
      <c r="K3" s="100" t="s">
        <v>11</v>
      </c>
      <c r="L3" s="100" t="s">
        <v>12</v>
      </c>
      <c r="M3" s="100" t="s">
        <v>13</v>
      </c>
      <c r="N3" s="111" t="s">
        <v>14</v>
      </c>
      <c r="O3" s="126"/>
    </row>
    <row r="4" spans="1:15" ht="28.5" customHeight="1">
      <c r="A4" s="97"/>
      <c r="B4" s="97"/>
      <c r="C4" s="99"/>
      <c r="D4" s="97"/>
      <c r="E4" s="97"/>
      <c r="F4" s="101"/>
      <c r="G4" s="97"/>
      <c r="H4" s="101"/>
      <c r="I4" s="101"/>
      <c r="J4" s="101"/>
      <c r="K4" s="101"/>
      <c r="L4" s="101"/>
      <c r="M4" s="101"/>
      <c r="N4" s="19" t="s">
        <v>15</v>
      </c>
      <c r="O4" s="20" t="s">
        <v>16</v>
      </c>
    </row>
    <row r="5" spans="1:15" ht="28.5" customHeight="1">
      <c r="A5" s="21">
        <v>1</v>
      </c>
      <c r="B5" s="22" t="s">
        <v>17</v>
      </c>
      <c r="C5" s="23" t="s">
        <v>18</v>
      </c>
      <c r="D5" s="24" t="s">
        <v>19</v>
      </c>
      <c r="E5" s="21" t="s">
        <v>20</v>
      </c>
      <c r="F5" s="21">
        <v>75.81</v>
      </c>
      <c r="G5" s="21">
        <v>5.0199999999999996</v>
      </c>
      <c r="H5" s="21"/>
      <c r="I5" s="21">
        <v>9.3800000000000008</v>
      </c>
      <c r="J5" s="21">
        <f t="shared" ref="J5:J50" si="0">F5+G5+I5</f>
        <v>90.21</v>
      </c>
      <c r="K5" s="21">
        <v>22.85</v>
      </c>
      <c r="L5" s="21">
        <f>J5+K5</f>
        <v>113.06</v>
      </c>
      <c r="M5" s="25">
        <v>46.27</v>
      </c>
      <c r="N5" s="26">
        <v>1</v>
      </c>
      <c r="O5" s="27"/>
    </row>
    <row r="6" spans="1:15" ht="28.5" customHeight="1">
      <c r="A6" s="21">
        <f>A5+1</f>
        <v>2</v>
      </c>
      <c r="B6" s="22" t="s">
        <v>17</v>
      </c>
      <c r="C6" s="23" t="s">
        <v>18</v>
      </c>
      <c r="D6" s="24" t="s">
        <v>19</v>
      </c>
      <c r="E6" s="21" t="s">
        <v>21</v>
      </c>
      <c r="F6" s="21">
        <v>75.81</v>
      </c>
      <c r="G6" s="21">
        <v>5.0199999999999996</v>
      </c>
      <c r="H6" s="21"/>
      <c r="I6" s="21">
        <v>9.3800000000000008</v>
      </c>
      <c r="J6" s="21">
        <f t="shared" si="0"/>
        <v>90.21</v>
      </c>
      <c r="K6" s="21">
        <v>22.85</v>
      </c>
      <c r="L6" s="21">
        <f t="shared" ref="L6:L15" si="1">J6+K6</f>
        <v>113.06</v>
      </c>
      <c r="M6" s="25">
        <v>46.27</v>
      </c>
      <c r="N6" s="26">
        <v>1</v>
      </c>
      <c r="O6" s="27"/>
    </row>
    <row r="7" spans="1:15" ht="28.5" customHeight="1">
      <c r="A7" s="21">
        <f t="shared" ref="A7:A54" si="2">A6+1</f>
        <v>3</v>
      </c>
      <c r="B7" s="22" t="s">
        <v>17</v>
      </c>
      <c r="C7" s="23" t="s">
        <v>18</v>
      </c>
      <c r="D7" s="24" t="s">
        <v>19</v>
      </c>
      <c r="E7" s="21" t="s">
        <v>22</v>
      </c>
      <c r="F7" s="21">
        <v>75.81</v>
      </c>
      <c r="G7" s="21">
        <v>5.0199999999999996</v>
      </c>
      <c r="H7" s="21"/>
      <c r="I7" s="21">
        <v>9.3800000000000008</v>
      </c>
      <c r="J7" s="21">
        <f t="shared" si="0"/>
        <v>90.21</v>
      </c>
      <c r="K7" s="21">
        <v>22.85</v>
      </c>
      <c r="L7" s="21">
        <f t="shared" si="1"/>
        <v>113.06</v>
      </c>
      <c r="M7" s="25">
        <v>46.27</v>
      </c>
      <c r="N7" s="26">
        <v>1</v>
      </c>
      <c r="O7" s="27"/>
    </row>
    <row r="8" spans="1:15" ht="28.5" customHeight="1">
      <c r="A8" s="21">
        <f t="shared" si="2"/>
        <v>4</v>
      </c>
      <c r="B8" s="22" t="s">
        <v>17</v>
      </c>
      <c r="C8" s="23" t="s">
        <v>18</v>
      </c>
      <c r="D8" s="24" t="s">
        <v>19</v>
      </c>
      <c r="E8" s="21" t="s">
        <v>23</v>
      </c>
      <c r="F8" s="21">
        <v>75.81</v>
      </c>
      <c r="G8" s="21">
        <v>5.0199999999999996</v>
      </c>
      <c r="H8" s="21"/>
      <c r="I8" s="21">
        <v>9.3800000000000008</v>
      </c>
      <c r="J8" s="21">
        <f t="shared" si="0"/>
        <v>90.21</v>
      </c>
      <c r="K8" s="21">
        <v>22.85</v>
      </c>
      <c r="L8" s="21">
        <f t="shared" si="1"/>
        <v>113.06</v>
      </c>
      <c r="M8" s="25">
        <v>46.27</v>
      </c>
      <c r="N8" s="26">
        <v>1</v>
      </c>
      <c r="O8" s="27"/>
    </row>
    <row r="9" spans="1:15" ht="28.5" customHeight="1">
      <c r="A9" s="21">
        <f t="shared" si="2"/>
        <v>5</v>
      </c>
      <c r="B9" s="22" t="s">
        <v>17</v>
      </c>
      <c r="C9" s="23" t="s">
        <v>18</v>
      </c>
      <c r="D9" s="24" t="s">
        <v>19</v>
      </c>
      <c r="E9" s="21" t="s">
        <v>24</v>
      </c>
      <c r="F9" s="21">
        <v>77.11</v>
      </c>
      <c r="G9" s="21">
        <v>3.16</v>
      </c>
      <c r="H9" s="21"/>
      <c r="I9" s="21">
        <v>10.96</v>
      </c>
      <c r="J9" s="21">
        <f t="shared" si="0"/>
        <v>91.22999999999999</v>
      </c>
      <c r="K9" s="21">
        <v>23.04</v>
      </c>
      <c r="L9" s="21">
        <f t="shared" si="1"/>
        <v>114.26999999999998</v>
      </c>
      <c r="M9" s="25">
        <v>46.72</v>
      </c>
      <c r="N9" s="26">
        <v>1</v>
      </c>
      <c r="O9" s="27"/>
    </row>
    <row r="10" spans="1:15" ht="28.5" customHeight="1">
      <c r="A10" s="21">
        <f t="shared" si="2"/>
        <v>6</v>
      </c>
      <c r="B10" s="22" t="s">
        <v>17</v>
      </c>
      <c r="C10" s="23" t="s">
        <v>18</v>
      </c>
      <c r="D10" s="24" t="s">
        <v>19</v>
      </c>
      <c r="E10" s="21" t="s">
        <v>25</v>
      </c>
      <c r="F10" s="21">
        <v>75.34</v>
      </c>
      <c r="G10" s="21">
        <v>5.29</v>
      </c>
      <c r="H10" s="21"/>
      <c r="I10" s="21">
        <v>10.23</v>
      </c>
      <c r="J10" s="21">
        <f t="shared" si="0"/>
        <v>90.860000000000014</v>
      </c>
      <c r="K10" s="21">
        <v>22.95</v>
      </c>
      <c r="L10" s="21">
        <f t="shared" si="1"/>
        <v>113.81000000000002</v>
      </c>
      <c r="M10" s="25">
        <v>46.54</v>
      </c>
      <c r="N10" s="26">
        <v>1</v>
      </c>
      <c r="O10" s="27"/>
    </row>
    <row r="11" spans="1:15" ht="28.5" customHeight="1">
      <c r="A11" s="21">
        <f t="shared" si="2"/>
        <v>7</v>
      </c>
      <c r="B11" s="22" t="s">
        <v>17</v>
      </c>
      <c r="C11" s="23" t="s">
        <v>18</v>
      </c>
      <c r="D11" s="24" t="s">
        <v>19</v>
      </c>
      <c r="E11" s="21" t="s">
        <v>26</v>
      </c>
      <c r="F11" s="28">
        <v>75.900000000000006</v>
      </c>
      <c r="G11" s="21">
        <v>4.92</v>
      </c>
      <c r="H11" s="21"/>
      <c r="I11" s="21">
        <v>9.48</v>
      </c>
      <c r="J11" s="28">
        <f t="shared" si="0"/>
        <v>90.300000000000011</v>
      </c>
      <c r="K11" s="21">
        <v>22.85</v>
      </c>
      <c r="L11" s="21">
        <f t="shared" si="1"/>
        <v>113.15</v>
      </c>
      <c r="M11" s="25">
        <v>46.27</v>
      </c>
      <c r="N11" s="26">
        <v>1</v>
      </c>
      <c r="O11" s="27"/>
    </row>
    <row r="12" spans="1:15" ht="28.5" customHeight="1">
      <c r="A12" s="21">
        <f t="shared" si="2"/>
        <v>8</v>
      </c>
      <c r="B12" s="22" t="s">
        <v>17</v>
      </c>
      <c r="C12" s="23" t="s">
        <v>18</v>
      </c>
      <c r="D12" s="24" t="s">
        <v>27</v>
      </c>
      <c r="E12" s="21" t="s">
        <v>28</v>
      </c>
      <c r="F12" s="21">
        <v>59.27</v>
      </c>
      <c r="G12" s="21">
        <v>5.67</v>
      </c>
      <c r="H12" s="21"/>
      <c r="I12" s="21">
        <v>7.8</v>
      </c>
      <c r="J12" s="21">
        <f t="shared" si="0"/>
        <v>72.739999999999995</v>
      </c>
      <c r="K12" s="21">
        <v>18.39</v>
      </c>
      <c r="L12" s="21">
        <f t="shared" si="1"/>
        <v>91.13</v>
      </c>
      <c r="M12" s="25">
        <v>37.24</v>
      </c>
      <c r="N12" s="26"/>
      <c r="O12" s="27"/>
    </row>
    <row r="13" spans="1:15" ht="28.5" customHeight="1">
      <c r="A13" s="21">
        <f t="shared" si="2"/>
        <v>9</v>
      </c>
      <c r="B13" s="22" t="s">
        <v>17</v>
      </c>
      <c r="C13" s="23" t="s">
        <v>18</v>
      </c>
      <c r="D13" s="24" t="s">
        <v>19</v>
      </c>
      <c r="E13" s="21" t="s">
        <v>29</v>
      </c>
      <c r="F13" s="21">
        <v>75.62</v>
      </c>
      <c r="G13" s="21">
        <v>6.04</v>
      </c>
      <c r="H13" s="21"/>
      <c r="I13" s="21">
        <v>9.66</v>
      </c>
      <c r="J13" s="21">
        <f t="shared" si="0"/>
        <v>91.320000000000007</v>
      </c>
      <c r="K13" s="21">
        <v>23.13</v>
      </c>
      <c r="L13" s="21">
        <f t="shared" si="1"/>
        <v>114.45</v>
      </c>
      <c r="M13" s="25">
        <v>46.73</v>
      </c>
      <c r="N13" s="26">
        <v>1</v>
      </c>
      <c r="O13" s="27"/>
    </row>
    <row r="14" spans="1:15" ht="28.5" customHeight="1">
      <c r="A14" s="21">
        <f t="shared" si="2"/>
        <v>10</v>
      </c>
      <c r="B14" s="22" t="s">
        <v>17</v>
      </c>
      <c r="C14" s="23" t="s">
        <v>18</v>
      </c>
      <c r="D14" s="24" t="s">
        <v>19</v>
      </c>
      <c r="E14" s="21" t="s">
        <v>30</v>
      </c>
      <c r="F14" s="21">
        <v>74.88</v>
      </c>
      <c r="G14" s="21">
        <v>6.04</v>
      </c>
      <c r="H14" s="21"/>
      <c r="I14" s="21">
        <v>9.4700000000000006</v>
      </c>
      <c r="J14" s="21">
        <f t="shared" si="0"/>
        <v>90.39</v>
      </c>
      <c r="K14" s="21">
        <v>22.85</v>
      </c>
      <c r="L14" s="21">
        <f t="shared" si="1"/>
        <v>113.24000000000001</v>
      </c>
      <c r="M14" s="25">
        <v>46.27</v>
      </c>
      <c r="N14" s="26">
        <v>1</v>
      </c>
      <c r="O14" s="27"/>
    </row>
    <row r="15" spans="1:15" ht="28.5" customHeight="1">
      <c r="A15" s="21">
        <f t="shared" si="2"/>
        <v>11</v>
      </c>
      <c r="B15" s="22" t="s">
        <v>17</v>
      </c>
      <c r="C15" s="23" t="s">
        <v>31</v>
      </c>
      <c r="D15" s="24" t="s">
        <v>19</v>
      </c>
      <c r="E15" s="21" t="s">
        <v>32</v>
      </c>
      <c r="F15" s="21">
        <v>75.81</v>
      </c>
      <c r="G15" s="21">
        <v>5.0199999999999996</v>
      </c>
      <c r="H15" s="21"/>
      <c r="I15" s="21">
        <v>9.3800000000000008</v>
      </c>
      <c r="J15" s="21">
        <f t="shared" si="0"/>
        <v>90.21</v>
      </c>
      <c r="K15" s="21">
        <v>22.85</v>
      </c>
      <c r="L15" s="21">
        <f t="shared" si="1"/>
        <v>113.06</v>
      </c>
      <c r="M15" s="25">
        <v>46.27</v>
      </c>
      <c r="N15" s="26">
        <v>1</v>
      </c>
      <c r="O15" s="27"/>
    </row>
    <row r="16" spans="1:15" ht="28.5" customHeight="1">
      <c r="A16" s="21">
        <f t="shared" si="2"/>
        <v>12</v>
      </c>
      <c r="B16" s="22" t="s">
        <v>17</v>
      </c>
      <c r="C16" s="23" t="s">
        <v>31</v>
      </c>
      <c r="D16" s="24" t="s">
        <v>19</v>
      </c>
      <c r="E16" s="21" t="s">
        <v>33</v>
      </c>
      <c r="F16" s="21">
        <v>75.81</v>
      </c>
      <c r="G16" s="21">
        <v>5.0199999999999996</v>
      </c>
      <c r="H16" s="21"/>
      <c r="I16" s="21">
        <v>9.3800000000000008</v>
      </c>
      <c r="J16" s="21">
        <f t="shared" si="0"/>
        <v>90.21</v>
      </c>
      <c r="K16" s="21">
        <v>22.85</v>
      </c>
      <c r="L16" s="21">
        <f t="shared" ref="L16:L25" si="3">J16+K16</f>
        <v>113.06</v>
      </c>
      <c r="M16" s="25">
        <v>46.27</v>
      </c>
      <c r="N16" s="26">
        <v>1</v>
      </c>
      <c r="O16" s="27"/>
    </row>
    <row r="17" spans="1:15" ht="28.5" customHeight="1">
      <c r="A17" s="21">
        <f t="shared" si="2"/>
        <v>13</v>
      </c>
      <c r="B17" s="22" t="s">
        <v>17</v>
      </c>
      <c r="C17" s="23" t="s">
        <v>31</v>
      </c>
      <c r="D17" s="24" t="s">
        <v>19</v>
      </c>
      <c r="E17" s="21" t="s">
        <v>34</v>
      </c>
      <c r="F17" s="21">
        <v>75.81</v>
      </c>
      <c r="G17" s="21">
        <v>5.0199999999999996</v>
      </c>
      <c r="H17" s="21"/>
      <c r="I17" s="21">
        <v>9.3800000000000008</v>
      </c>
      <c r="J17" s="21">
        <f t="shared" si="0"/>
        <v>90.21</v>
      </c>
      <c r="K17" s="21">
        <v>22.85</v>
      </c>
      <c r="L17" s="21">
        <f t="shared" si="3"/>
        <v>113.06</v>
      </c>
      <c r="M17" s="25">
        <v>46.27</v>
      </c>
      <c r="N17" s="26">
        <v>1</v>
      </c>
      <c r="O17" s="27"/>
    </row>
    <row r="18" spans="1:15" ht="28.5" customHeight="1">
      <c r="A18" s="21">
        <f t="shared" si="2"/>
        <v>14</v>
      </c>
      <c r="B18" s="22" t="s">
        <v>17</v>
      </c>
      <c r="C18" s="23" t="s">
        <v>31</v>
      </c>
      <c r="D18" s="24" t="s">
        <v>19</v>
      </c>
      <c r="E18" s="21" t="s">
        <v>35</v>
      </c>
      <c r="F18" s="21">
        <v>75.81</v>
      </c>
      <c r="G18" s="21">
        <v>5.0199999999999996</v>
      </c>
      <c r="H18" s="21"/>
      <c r="I18" s="21">
        <v>9.3800000000000008</v>
      </c>
      <c r="J18" s="21">
        <f t="shared" si="0"/>
        <v>90.21</v>
      </c>
      <c r="K18" s="21">
        <v>22.85</v>
      </c>
      <c r="L18" s="21">
        <f t="shared" si="3"/>
        <v>113.06</v>
      </c>
      <c r="M18" s="25">
        <v>46.27</v>
      </c>
      <c r="N18" s="26">
        <v>1</v>
      </c>
      <c r="O18" s="27"/>
    </row>
    <row r="19" spans="1:15" ht="28.5" customHeight="1">
      <c r="A19" s="21">
        <f t="shared" si="2"/>
        <v>15</v>
      </c>
      <c r="B19" s="22" t="s">
        <v>17</v>
      </c>
      <c r="C19" s="23" t="s">
        <v>31</v>
      </c>
      <c r="D19" s="24" t="s">
        <v>19</v>
      </c>
      <c r="E19" s="21" t="s">
        <v>36</v>
      </c>
      <c r="F19" s="21">
        <v>77.11</v>
      </c>
      <c r="G19" s="21">
        <v>3.16</v>
      </c>
      <c r="H19" s="21"/>
      <c r="I19" s="21">
        <v>10.96</v>
      </c>
      <c r="J19" s="21">
        <f t="shared" si="0"/>
        <v>91.22999999999999</v>
      </c>
      <c r="K19" s="21">
        <v>23.04</v>
      </c>
      <c r="L19" s="21">
        <f t="shared" si="3"/>
        <v>114.26999999999998</v>
      </c>
      <c r="M19" s="25">
        <v>46.72</v>
      </c>
      <c r="N19" s="26">
        <v>1</v>
      </c>
      <c r="O19" s="27"/>
    </row>
    <row r="20" spans="1:15" ht="28.5" customHeight="1">
      <c r="A20" s="21">
        <f t="shared" si="2"/>
        <v>16</v>
      </c>
      <c r="B20" s="22" t="s">
        <v>17</v>
      </c>
      <c r="C20" s="23" t="s">
        <v>31</v>
      </c>
      <c r="D20" s="24" t="s">
        <v>19</v>
      </c>
      <c r="E20" s="21" t="s">
        <v>37</v>
      </c>
      <c r="F20" s="21">
        <v>75.34</v>
      </c>
      <c r="G20" s="21">
        <v>5.29</v>
      </c>
      <c r="H20" s="21"/>
      <c r="I20" s="21">
        <v>10.23</v>
      </c>
      <c r="J20" s="21">
        <f t="shared" si="0"/>
        <v>90.860000000000014</v>
      </c>
      <c r="K20" s="21">
        <v>22.95</v>
      </c>
      <c r="L20" s="21">
        <f t="shared" si="3"/>
        <v>113.81000000000002</v>
      </c>
      <c r="M20" s="25">
        <v>46.54</v>
      </c>
      <c r="N20" s="26">
        <v>1</v>
      </c>
      <c r="O20" s="27"/>
    </row>
    <row r="21" spans="1:15" ht="28.5" customHeight="1">
      <c r="A21" s="21">
        <f t="shared" si="2"/>
        <v>17</v>
      </c>
      <c r="B21" s="22" t="s">
        <v>17</v>
      </c>
      <c r="C21" s="23" t="s">
        <v>31</v>
      </c>
      <c r="D21" s="24" t="s">
        <v>19</v>
      </c>
      <c r="E21" s="21" t="s">
        <v>38</v>
      </c>
      <c r="F21" s="28">
        <v>75.900000000000006</v>
      </c>
      <c r="G21" s="21">
        <v>4.92</v>
      </c>
      <c r="H21" s="21"/>
      <c r="I21" s="21">
        <v>9.48</v>
      </c>
      <c r="J21" s="28">
        <f t="shared" si="0"/>
        <v>90.300000000000011</v>
      </c>
      <c r="K21" s="21">
        <v>22.85</v>
      </c>
      <c r="L21" s="21">
        <f t="shared" si="3"/>
        <v>113.15</v>
      </c>
      <c r="M21" s="25">
        <v>46.27</v>
      </c>
      <c r="N21" s="26">
        <v>1</v>
      </c>
      <c r="O21" s="27"/>
    </row>
    <row r="22" spans="1:15" ht="28.5" customHeight="1">
      <c r="A22" s="21">
        <f t="shared" si="2"/>
        <v>18</v>
      </c>
      <c r="B22" s="22" t="s">
        <v>17</v>
      </c>
      <c r="C22" s="23" t="s">
        <v>31</v>
      </c>
      <c r="D22" s="24" t="s">
        <v>27</v>
      </c>
      <c r="E22" s="21" t="s">
        <v>39</v>
      </c>
      <c r="F22" s="21">
        <v>59.27</v>
      </c>
      <c r="G22" s="21">
        <v>5.67</v>
      </c>
      <c r="H22" s="21"/>
      <c r="I22" s="21">
        <v>7.8</v>
      </c>
      <c r="J22" s="21">
        <f t="shared" si="0"/>
        <v>72.739999999999995</v>
      </c>
      <c r="K22" s="21">
        <v>18.39</v>
      </c>
      <c r="L22" s="21">
        <f t="shared" si="3"/>
        <v>91.13</v>
      </c>
      <c r="M22" s="25">
        <v>37.24</v>
      </c>
      <c r="N22" s="26"/>
      <c r="O22" s="27"/>
    </row>
    <row r="23" spans="1:15" ht="28.5" customHeight="1">
      <c r="A23" s="21">
        <f t="shared" si="2"/>
        <v>19</v>
      </c>
      <c r="B23" s="22" t="s">
        <v>17</v>
      </c>
      <c r="C23" s="23" t="s">
        <v>31</v>
      </c>
      <c r="D23" s="24" t="s">
        <v>19</v>
      </c>
      <c r="E23" s="21" t="s">
        <v>40</v>
      </c>
      <c r="F23" s="21">
        <v>75.62</v>
      </c>
      <c r="G23" s="21">
        <v>6.04</v>
      </c>
      <c r="H23" s="21"/>
      <c r="I23" s="21">
        <v>9.66</v>
      </c>
      <c r="J23" s="21">
        <f t="shared" si="0"/>
        <v>91.320000000000007</v>
      </c>
      <c r="K23" s="21">
        <v>23.13</v>
      </c>
      <c r="L23" s="21">
        <f t="shared" si="3"/>
        <v>114.45</v>
      </c>
      <c r="M23" s="25">
        <v>46.73</v>
      </c>
      <c r="N23" s="26">
        <v>1</v>
      </c>
      <c r="O23" s="27"/>
    </row>
    <row r="24" spans="1:15" ht="28.5" customHeight="1">
      <c r="A24" s="21">
        <f t="shared" si="2"/>
        <v>20</v>
      </c>
      <c r="B24" s="22" t="s">
        <v>17</v>
      </c>
      <c r="C24" s="23" t="s">
        <v>31</v>
      </c>
      <c r="D24" s="24" t="s">
        <v>19</v>
      </c>
      <c r="E24" s="21" t="s">
        <v>41</v>
      </c>
      <c r="F24" s="21">
        <v>74.88</v>
      </c>
      <c r="G24" s="21">
        <v>6.04</v>
      </c>
      <c r="H24" s="21"/>
      <c r="I24" s="21">
        <v>9.4700000000000006</v>
      </c>
      <c r="J24" s="21">
        <f t="shared" si="0"/>
        <v>90.39</v>
      </c>
      <c r="K24" s="21">
        <v>22.85</v>
      </c>
      <c r="L24" s="21">
        <f t="shared" si="3"/>
        <v>113.24000000000001</v>
      </c>
      <c r="M24" s="25">
        <v>46.27</v>
      </c>
      <c r="N24" s="26">
        <v>1</v>
      </c>
      <c r="O24" s="27"/>
    </row>
    <row r="25" spans="1:15" ht="28.5" customHeight="1">
      <c r="A25" s="21">
        <f t="shared" si="2"/>
        <v>21</v>
      </c>
      <c r="B25" s="22" t="s">
        <v>17</v>
      </c>
      <c r="C25" s="23" t="s">
        <v>42</v>
      </c>
      <c r="D25" s="24" t="s">
        <v>19</v>
      </c>
      <c r="E25" s="21" t="s">
        <v>43</v>
      </c>
      <c r="F25" s="21">
        <v>75.81</v>
      </c>
      <c r="G25" s="21">
        <v>5.0199999999999996</v>
      </c>
      <c r="H25" s="21"/>
      <c r="I25" s="21">
        <v>9.3800000000000008</v>
      </c>
      <c r="J25" s="21">
        <f t="shared" si="0"/>
        <v>90.21</v>
      </c>
      <c r="K25" s="21">
        <v>22.85</v>
      </c>
      <c r="L25" s="21">
        <f t="shared" si="3"/>
        <v>113.06</v>
      </c>
      <c r="M25" s="25">
        <v>46.27</v>
      </c>
      <c r="N25" s="26">
        <v>1</v>
      </c>
      <c r="O25" s="27"/>
    </row>
    <row r="26" spans="1:15" ht="28.5" customHeight="1">
      <c r="A26" s="21">
        <f t="shared" si="2"/>
        <v>22</v>
      </c>
      <c r="B26" s="22" t="s">
        <v>17</v>
      </c>
      <c r="C26" s="23" t="s">
        <v>42</v>
      </c>
      <c r="D26" s="24" t="s">
        <v>19</v>
      </c>
      <c r="E26" s="21" t="s">
        <v>44</v>
      </c>
      <c r="F26" s="21">
        <v>75.81</v>
      </c>
      <c r="G26" s="21">
        <v>5.0199999999999996</v>
      </c>
      <c r="H26" s="21"/>
      <c r="I26" s="21">
        <v>9.3800000000000008</v>
      </c>
      <c r="J26" s="21">
        <f t="shared" si="0"/>
        <v>90.21</v>
      </c>
      <c r="K26" s="21">
        <v>22.85</v>
      </c>
      <c r="L26" s="21">
        <f t="shared" ref="L26:L35" si="4">J26+K26</f>
        <v>113.06</v>
      </c>
      <c r="M26" s="25">
        <v>46.27</v>
      </c>
      <c r="N26" s="26">
        <v>1</v>
      </c>
      <c r="O26" s="27"/>
    </row>
    <row r="27" spans="1:15" ht="28.5" customHeight="1">
      <c r="A27" s="21">
        <f t="shared" si="2"/>
        <v>23</v>
      </c>
      <c r="B27" s="22" t="s">
        <v>17</v>
      </c>
      <c r="C27" s="23" t="s">
        <v>42</v>
      </c>
      <c r="D27" s="24" t="s">
        <v>19</v>
      </c>
      <c r="E27" s="21" t="s">
        <v>45</v>
      </c>
      <c r="F27" s="21">
        <v>75.81</v>
      </c>
      <c r="G27" s="21">
        <v>5.0199999999999996</v>
      </c>
      <c r="H27" s="21"/>
      <c r="I27" s="21">
        <v>9.3800000000000008</v>
      </c>
      <c r="J27" s="21">
        <f t="shared" si="0"/>
        <v>90.21</v>
      </c>
      <c r="K27" s="21">
        <v>22.85</v>
      </c>
      <c r="L27" s="21">
        <f t="shared" si="4"/>
        <v>113.06</v>
      </c>
      <c r="M27" s="25">
        <v>46.27</v>
      </c>
      <c r="N27" s="26">
        <v>1</v>
      </c>
      <c r="O27" s="27"/>
    </row>
    <row r="28" spans="1:15" ht="28.5" customHeight="1">
      <c r="A28" s="21">
        <f t="shared" si="2"/>
        <v>24</v>
      </c>
      <c r="B28" s="22" t="s">
        <v>17</v>
      </c>
      <c r="C28" s="23" t="s">
        <v>42</v>
      </c>
      <c r="D28" s="24" t="s">
        <v>19</v>
      </c>
      <c r="E28" s="21" t="s">
        <v>46</v>
      </c>
      <c r="F28" s="21">
        <v>75.81</v>
      </c>
      <c r="G28" s="21">
        <v>5.0199999999999996</v>
      </c>
      <c r="H28" s="21"/>
      <c r="I28" s="21">
        <v>9.3800000000000008</v>
      </c>
      <c r="J28" s="21">
        <f t="shared" si="0"/>
        <v>90.21</v>
      </c>
      <c r="K28" s="21">
        <v>22.85</v>
      </c>
      <c r="L28" s="21">
        <f t="shared" si="4"/>
        <v>113.06</v>
      </c>
      <c r="M28" s="25">
        <v>46.27</v>
      </c>
      <c r="N28" s="26">
        <v>1</v>
      </c>
      <c r="O28" s="27"/>
    </row>
    <row r="29" spans="1:15" ht="28.5" customHeight="1">
      <c r="A29" s="21">
        <f t="shared" si="2"/>
        <v>25</v>
      </c>
      <c r="B29" s="22" t="s">
        <v>17</v>
      </c>
      <c r="C29" s="23" t="s">
        <v>42</v>
      </c>
      <c r="D29" s="24" t="s">
        <v>19</v>
      </c>
      <c r="E29" s="21" t="s">
        <v>47</v>
      </c>
      <c r="F29" s="21">
        <v>77.11</v>
      </c>
      <c r="G29" s="21">
        <v>3.16</v>
      </c>
      <c r="H29" s="21"/>
      <c r="I29" s="21">
        <v>10.96</v>
      </c>
      <c r="J29" s="21">
        <f t="shared" si="0"/>
        <v>91.22999999999999</v>
      </c>
      <c r="K29" s="21">
        <v>23.04</v>
      </c>
      <c r="L29" s="21">
        <f t="shared" si="4"/>
        <v>114.26999999999998</v>
      </c>
      <c r="M29" s="25">
        <v>46.72</v>
      </c>
      <c r="N29" s="26">
        <v>1</v>
      </c>
      <c r="O29" s="27"/>
    </row>
    <row r="30" spans="1:15" ht="28.5" customHeight="1">
      <c r="A30" s="21">
        <f t="shared" si="2"/>
        <v>26</v>
      </c>
      <c r="B30" s="22" t="s">
        <v>17</v>
      </c>
      <c r="C30" s="23" t="s">
        <v>42</v>
      </c>
      <c r="D30" s="24" t="s">
        <v>19</v>
      </c>
      <c r="E30" s="21" t="s">
        <v>48</v>
      </c>
      <c r="F30" s="21">
        <v>75.34</v>
      </c>
      <c r="G30" s="21">
        <v>5.29</v>
      </c>
      <c r="H30" s="21"/>
      <c r="I30" s="21">
        <v>10.23</v>
      </c>
      <c r="J30" s="21">
        <f t="shared" si="0"/>
        <v>90.860000000000014</v>
      </c>
      <c r="K30" s="21">
        <v>22.95</v>
      </c>
      <c r="L30" s="21">
        <f t="shared" si="4"/>
        <v>113.81000000000002</v>
      </c>
      <c r="M30" s="25">
        <v>46.54</v>
      </c>
      <c r="N30" s="26">
        <v>1</v>
      </c>
      <c r="O30" s="27"/>
    </row>
    <row r="31" spans="1:15" ht="28.5" customHeight="1">
      <c r="A31" s="21">
        <f t="shared" si="2"/>
        <v>27</v>
      </c>
      <c r="B31" s="22" t="s">
        <v>17</v>
      </c>
      <c r="C31" s="23" t="s">
        <v>42</v>
      </c>
      <c r="D31" s="24" t="s">
        <v>19</v>
      </c>
      <c r="E31" s="21" t="s">
        <v>49</v>
      </c>
      <c r="F31" s="28">
        <v>75.900000000000006</v>
      </c>
      <c r="G31" s="21">
        <v>4.92</v>
      </c>
      <c r="H31" s="21"/>
      <c r="I31" s="21">
        <v>9.48</v>
      </c>
      <c r="J31" s="28">
        <f t="shared" si="0"/>
        <v>90.300000000000011</v>
      </c>
      <c r="K31" s="21">
        <v>22.85</v>
      </c>
      <c r="L31" s="21">
        <f t="shared" si="4"/>
        <v>113.15</v>
      </c>
      <c r="M31" s="25">
        <v>46.27</v>
      </c>
      <c r="N31" s="26">
        <v>1</v>
      </c>
      <c r="O31" s="27"/>
    </row>
    <row r="32" spans="1:15" ht="28.5" customHeight="1">
      <c r="A32" s="21">
        <f t="shared" si="2"/>
        <v>28</v>
      </c>
      <c r="B32" s="22" t="s">
        <v>17</v>
      </c>
      <c r="C32" s="23" t="s">
        <v>42</v>
      </c>
      <c r="D32" s="24" t="s">
        <v>27</v>
      </c>
      <c r="E32" s="21" t="s">
        <v>50</v>
      </c>
      <c r="F32" s="21">
        <v>59.27</v>
      </c>
      <c r="G32" s="21">
        <v>5.67</v>
      </c>
      <c r="H32" s="21"/>
      <c r="I32" s="21">
        <v>7.8</v>
      </c>
      <c r="J32" s="21">
        <f t="shared" si="0"/>
        <v>72.739999999999995</v>
      </c>
      <c r="K32" s="21">
        <v>18.39</v>
      </c>
      <c r="L32" s="21">
        <f t="shared" si="4"/>
        <v>91.13</v>
      </c>
      <c r="M32" s="25">
        <v>37.24</v>
      </c>
      <c r="N32" s="26"/>
      <c r="O32" s="27"/>
    </row>
    <row r="33" spans="1:15" ht="28.5" customHeight="1">
      <c r="A33" s="21">
        <f t="shared" si="2"/>
        <v>29</v>
      </c>
      <c r="B33" s="22" t="s">
        <v>17</v>
      </c>
      <c r="C33" s="23" t="s">
        <v>42</v>
      </c>
      <c r="D33" s="24" t="s">
        <v>19</v>
      </c>
      <c r="E33" s="21" t="s">
        <v>51</v>
      </c>
      <c r="F33" s="21">
        <v>75.62</v>
      </c>
      <c r="G33" s="21">
        <v>6.04</v>
      </c>
      <c r="H33" s="21"/>
      <c r="I33" s="21">
        <v>9.66</v>
      </c>
      <c r="J33" s="21">
        <f t="shared" si="0"/>
        <v>91.320000000000007</v>
      </c>
      <c r="K33" s="21">
        <v>23.13</v>
      </c>
      <c r="L33" s="21">
        <f t="shared" si="4"/>
        <v>114.45</v>
      </c>
      <c r="M33" s="25">
        <v>46.73</v>
      </c>
      <c r="N33" s="26">
        <v>1</v>
      </c>
      <c r="O33" s="27"/>
    </row>
    <row r="34" spans="1:15" ht="28.5" customHeight="1">
      <c r="A34" s="21">
        <f t="shared" si="2"/>
        <v>30</v>
      </c>
      <c r="B34" s="22" t="s">
        <v>17</v>
      </c>
      <c r="C34" s="23" t="s">
        <v>42</v>
      </c>
      <c r="D34" s="24" t="s">
        <v>19</v>
      </c>
      <c r="E34" s="21" t="s">
        <v>52</v>
      </c>
      <c r="F34" s="21">
        <v>74.88</v>
      </c>
      <c r="G34" s="21">
        <v>6.04</v>
      </c>
      <c r="H34" s="21"/>
      <c r="I34" s="21">
        <v>9.4700000000000006</v>
      </c>
      <c r="J34" s="21">
        <f t="shared" si="0"/>
        <v>90.39</v>
      </c>
      <c r="K34" s="21">
        <v>22.85</v>
      </c>
      <c r="L34" s="21">
        <f t="shared" si="4"/>
        <v>113.24000000000001</v>
      </c>
      <c r="M34" s="25">
        <v>46.27</v>
      </c>
      <c r="N34" s="26">
        <v>1</v>
      </c>
      <c r="O34" s="27"/>
    </row>
    <row r="35" spans="1:15" ht="28.5" customHeight="1">
      <c r="A35" s="21">
        <f t="shared" si="2"/>
        <v>31</v>
      </c>
      <c r="B35" s="22" t="s">
        <v>17</v>
      </c>
      <c r="C35" s="23" t="s">
        <v>53</v>
      </c>
      <c r="D35" s="24" t="s">
        <v>19</v>
      </c>
      <c r="E35" s="21" t="s">
        <v>54</v>
      </c>
      <c r="F35" s="21">
        <v>75.81</v>
      </c>
      <c r="G35" s="21">
        <v>5.0199999999999996</v>
      </c>
      <c r="H35" s="21"/>
      <c r="I35" s="21">
        <v>9.3800000000000008</v>
      </c>
      <c r="J35" s="21">
        <f t="shared" si="0"/>
        <v>90.21</v>
      </c>
      <c r="K35" s="21">
        <v>22.85</v>
      </c>
      <c r="L35" s="21">
        <f t="shared" si="4"/>
        <v>113.06</v>
      </c>
      <c r="M35" s="25">
        <v>46.27</v>
      </c>
      <c r="N35" s="26">
        <v>1</v>
      </c>
      <c r="O35" s="27"/>
    </row>
    <row r="36" spans="1:15" ht="28.5" customHeight="1">
      <c r="A36" s="21">
        <f t="shared" si="2"/>
        <v>32</v>
      </c>
      <c r="B36" s="22" t="s">
        <v>17</v>
      </c>
      <c r="C36" s="23" t="s">
        <v>53</v>
      </c>
      <c r="D36" s="24" t="s">
        <v>19</v>
      </c>
      <c r="E36" s="21" t="s">
        <v>55</v>
      </c>
      <c r="F36" s="21">
        <v>75.81</v>
      </c>
      <c r="G36" s="21">
        <v>5.0199999999999996</v>
      </c>
      <c r="H36" s="21"/>
      <c r="I36" s="21">
        <v>9.3800000000000008</v>
      </c>
      <c r="J36" s="21">
        <f t="shared" si="0"/>
        <v>90.21</v>
      </c>
      <c r="K36" s="21">
        <v>22.85</v>
      </c>
      <c r="L36" s="21">
        <f t="shared" ref="L36:L45" si="5">J36+K36</f>
        <v>113.06</v>
      </c>
      <c r="M36" s="25">
        <v>46.27</v>
      </c>
      <c r="N36" s="26">
        <v>1</v>
      </c>
      <c r="O36" s="27"/>
    </row>
    <row r="37" spans="1:15" ht="28.5" customHeight="1">
      <c r="A37" s="21">
        <f t="shared" si="2"/>
        <v>33</v>
      </c>
      <c r="B37" s="22" t="s">
        <v>17</v>
      </c>
      <c r="C37" s="23" t="s">
        <v>53</v>
      </c>
      <c r="D37" s="24" t="s">
        <v>19</v>
      </c>
      <c r="E37" s="21" t="s">
        <v>56</v>
      </c>
      <c r="F37" s="21">
        <v>75.81</v>
      </c>
      <c r="G37" s="21">
        <v>5.0199999999999996</v>
      </c>
      <c r="H37" s="21"/>
      <c r="I37" s="21">
        <v>9.3800000000000008</v>
      </c>
      <c r="J37" s="21">
        <f t="shared" si="0"/>
        <v>90.21</v>
      </c>
      <c r="K37" s="21">
        <v>22.85</v>
      </c>
      <c r="L37" s="21">
        <f t="shared" si="5"/>
        <v>113.06</v>
      </c>
      <c r="M37" s="25">
        <v>46.27</v>
      </c>
      <c r="N37" s="26">
        <v>1</v>
      </c>
      <c r="O37" s="27"/>
    </row>
    <row r="38" spans="1:15" ht="28.5" customHeight="1">
      <c r="A38" s="21">
        <f t="shared" si="2"/>
        <v>34</v>
      </c>
      <c r="B38" s="22" t="s">
        <v>17</v>
      </c>
      <c r="C38" s="23" t="s">
        <v>53</v>
      </c>
      <c r="D38" s="24" t="s">
        <v>19</v>
      </c>
      <c r="E38" s="21" t="s">
        <v>57</v>
      </c>
      <c r="F38" s="21">
        <v>75.81</v>
      </c>
      <c r="G38" s="21">
        <v>5.0199999999999996</v>
      </c>
      <c r="H38" s="21"/>
      <c r="I38" s="21">
        <v>9.3800000000000008</v>
      </c>
      <c r="J38" s="21">
        <f t="shared" si="0"/>
        <v>90.21</v>
      </c>
      <c r="K38" s="21">
        <v>22.85</v>
      </c>
      <c r="L38" s="21">
        <f t="shared" si="5"/>
        <v>113.06</v>
      </c>
      <c r="M38" s="25">
        <v>46.27</v>
      </c>
      <c r="N38" s="26">
        <v>1</v>
      </c>
      <c r="O38" s="27"/>
    </row>
    <row r="39" spans="1:15" ht="28.5" customHeight="1">
      <c r="A39" s="21">
        <f t="shared" si="2"/>
        <v>35</v>
      </c>
      <c r="B39" s="22" t="s">
        <v>17</v>
      </c>
      <c r="C39" s="23" t="s">
        <v>53</v>
      </c>
      <c r="D39" s="24" t="s">
        <v>19</v>
      </c>
      <c r="E39" s="21" t="s">
        <v>58</v>
      </c>
      <c r="F39" s="21">
        <v>77.11</v>
      </c>
      <c r="G39" s="21">
        <v>3.16</v>
      </c>
      <c r="H39" s="21"/>
      <c r="I39" s="21">
        <v>10.96</v>
      </c>
      <c r="J39" s="21">
        <f t="shared" si="0"/>
        <v>91.22999999999999</v>
      </c>
      <c r="K39" s="21">
        <v>23.04</v>
      </c>
      <c r="L39" s="21">
        <f t="shared" si="5"/>
        <v>114.26999999999998</v>
      </c>
      <c r="M39" s="25">
        <v>46.72</v>
      </c>
      <c r="N39" s="26">
        <v>1</v>
      </c>
      <c r="O39" s="27"/>
    </row>
    <row r="40" spans="1:15" ht="28.5" customHeight="1">
      <c r="A40" s="21">
        <f t="shared" si="2"/>
        <v>36</v>
      </c>
      <c r="B40" s="22" t="s">
        <v>17</v>
      </c>
      <c r="C40" s="23" t="s">
        <v>53</v>
      </c>
      <c r="D40" s="24" t="s">
        <v>19</v>
      </c>
      <c r="E40" s="21" t="s">
        <v>59</v>
      </c>
      <c r="F40" s="21">
        <v>75.34</v>
      </c>
      <c r="G40" s="21">
        <v>5.29</v>
      </c>
      <c r="H40" s="21"/>
      <c r="I40" s="21">
        <v>10.23</v>
      </c>
      <c r="J40" s="21">
        <f t="shared" si="0"/>
        <v>90.860000000000014</v>
      </c>
      <c r="K40" s="21">
        <v>22.95</v>
      </c>
      <c r="L40" s="21">
        <f t="shared" si="5"/>
        <v>113.81000000000002</v>
      </c>
      <c r="M40" s="25">
        <v>46.54</v>
      </c>
      <c r="N40" s="26">
        <v>1</v>
      </c>
      <c r="O40" s="27"/>
    </row>
    <row r="41" spans="1:15" ht="28.5" customHeight="1">
      <c r="A41" s="21">
        <f t="shared" si="2"/>
        <v>37</v>
      </c>
      <c r="B41" s="22" t="s">
        <v>17</v>
      </c>
      <c r="C41" s="23" t="s">
        <v>53</v>
      </c>
      <c r="D41" s="24" t="s">
        <v>19</v>
      </c>
      <c r="E41" s="21" t="s">
        <v>60</v>
      </c>
      <c r="F41" s="28">
        <v>75.900000000000006</v>
      </c>
      <c r="G41" s="21">
        <v>4.92</v>
      </c>
      <c r="H41" s="21"/>
      <c r="I41" s="21">
        <v>9.48</v>
      </c>
      <c r="J41" s="28">
        <f t="shared" si="0"/>
        <v>90.300000000000011</v>
      </c>
      <c r="K41" s="21">
        <v>22.85</v>
      </c>
      <c r="L41" s="21">
        <f t="shared" si="5"/>
        <v>113.15</v>
      </c>
      <c r="M41" s="25">
        <v>46.27</v>
      </c>
      <c r="N41" s="26">
        <v>1</v>
      </c>
      <c r="O41" s="27"/>
    </row>
    <row r="42" spans="1:15" ht="28.5" customHeight="1">
      <c r="A42" s="21">
        <f t="shared" si="2"/>
        <v>38</v>
      </c>
      <c r="B42" s="22" t="s">
        <v>17</v>
      </c>
      <c r="C42" s="23" t="s">
        <v>53</v>
      </c>
      <c r="D42" s="24" t="s">
        <v>27</v>
      </c>
      <c r="E42" s="21" t="s">
        <v>61</v>
      </c>
      <c r="F42" s="21">
        <v>59.27</v>
      </c>
      <c r="G42" s="21">
        <v>5.67</v>
      </c>
      <c r="H42" s="21"/>
      <c r="I42" s="21">
        <v>7.8</v>
      </c>
      <c r="J42" s="21">
        <f t="shared" si="0"/>
        <v>72.739999999999995</v>
      </c>
      <c r="K42" s="21">
        <v>18.39</v>
      </c>
      <c r="L42" s="21">
        <f t="shared" si="5"/>
        <v>91.13</v>
      </c>
      <c r="M42" s="25">
        <v>37.24</v>
      </c>
      <c r="N42" s="26"/>
      <c r="O42" s="27"/>
    </row>
    <row r="43" spans="1:15" ht="28.5" customHeight="1">
      <c r="A43" s="21">
        <f t="shared" si="2"/>
        <v>39</v>
      </c>
      <c r="B43" s="22" t="s">
        <v>17</v>
      </c>
      <c r="C43" s="23" t="s">
        <v>53</v>
      </c>
      <c r="D43" s="24" t="s">
        <v>19</v>
      </c>
      <c r="E43" s="21" t="s">
        <v>62</v>
      </c>
      <c r="F43" s="21">
        <v>75.62</v>
      </c>
      <c r="G43" s="21">
        <v>6.04</v>
      </c>
      <c r="H43" s="21"/>
      <c r="I43" s="21">
        <v>9.66</v>
      </c>
      <c r="J43" s="21">
        <f t="shared" si="0"/>
        <v>91.320000000000007</v>
      </c>
      <c r="K43" s="21">
        <v>23.13</v>
      </c>
      <c r="L43" s="21">
        <f t="shared" si="5"/>
        <v>114.45</v>
      </c>
      <c r="M43" s="25">
        <v>46.73</v>
      </c>
      <c r="N43" s="26">
        <v>1</v>
      </c>
      <c r="O43" s="27"/>
    </row>
    <row r="44" spans="1:15" ht="28.5" customHeight="1">
      <c r="A44" s="21">
        <f t="shared" si="2"/>
        <v>40</v>
      </c>
      <c r="B44" s="22" t="s">
        <v>17</v>
      </c>
      <c r="C44" s="29" t="s">
        <v>53</v>
      </c>
      <c r="D44" s="30" t="s">
        <v>19</v>
      </c>
      <c r="E44" s="31" t="s">
        <v>63</v>
      </c>
      <c r="F44" s="31">
        <v>74.88</v>
      </c>
      <c r="G44" s="31">
        <v>6.04</v>
      </c>
      <c r="H44" s="31"/>
      <c r="I44" s="31">
        <v>9.4700000000000006</v>
      </c>
      <c r="J44" s="31">
        <f t="shared" si="0"/>
        <v>90.39</v>
      </c>
      <c r="K44" s="31">
        <v>22.85</v>
      </c>
      <c r="L44" s="31">
        <f t="shared" si="5"/>
        <v>113.24000000000001</v>
      </c>
      <c r="M44" s="25">
        <v>46.27</v>
      </c>
      <c r="N44" s="26">
        <v>1</v>
      </c>
      <c r="O44" s="27"/>
    </row>
    <row r="45" spans="1:15" ht="28.5" customHeight="1">
      <c r="A45" s="21">
        <f t="shared" si="2"/>
        <v>41</v>
      </c>
      <c r="B45" s="22" t="s">
        <v>17</v>
      </c>
      <c r="C45" s="23" t="s">
        <v>64</v>
      </c>
      <c r="D45" s="24" t="s">
        <v>19</v>
      </c>
      <c r="E45" s="32" t="s">
        <v>65</v>
      </c>
      <c r="F45" s="32">
        <v>75.81</v>
      </c>
      <c r="G45" s="32">
        <v>5.0199999999999996</v>
      </c>
      <c r="H45" s="32"/>
      <c r="I45" s="32">
        <v>9.3800000000000008</v>
      </c>
      <c r="J45" s="32">
        <f t="shared" si="0"/>
        <v>90.21</v>
      </c>
      <c r="K45" s="32">
        <v>22.85</v>
      </c>
      <c r="L45" s="32">
        <f t="shared" si="5"/>
        <v>113.06</v>
      </c>
      <c r="M45" s="33">
        <v>46.27</v>
      </c>
      <c r="N45" s="34">
        <v>1</v>
      </c>
      <c r="O45" s="27"/>
    </row>
    <row r="46" spans="1:15" ht="28.5" customHeight="1">
      <c r="A46" s="21">
        <f t="shared" si="2"/>
        <v>42</v>
      </c>
      <c r="B46" s="22" t="s">
        <v>17</v>
      </c>
      <c r="C46" s="23" t="s">
        <v>64</v>
      </c>
      <c r="D46" s="24" t="s">
        <v>27</v>
      </c>
      <c r="E46" s="33" t="s">
        <v>66</v>
      </c>
      <c r="F46" s="33">
        <v>65.5</v>
      </c>
      <c r="G46" s="33">
        <v>5.0199999999999996</v>
      </c>
      <c r="H46" s="33"/>
      <c r="I46" s="33">
        <v>8.17</v>
      </c>
      <c r="J46" s="33">
        <f t="shared" si="0"/>
        <v>78.69</v>
      </c>
      <c r="K46" s="33">
        <v>19.88</v>
      </c>
      <c r="L46" s="33">
        <f t="shared" ref="L46:L71" si="6">J46+K46</f>
        <v>98.57</v>
      </c>
      <c r="M46" s="33">
        <v>40.409999999999997</v>
      </c>
      <c r="N46" s="26"/>
      <c r="O46" s="35"/>
    </row>
    <row r="47" spans="1:15" ht="28.5" customHeight="1">
      <c r="A47" s="21">
        <f t="shared" si="2"/>
        <v>43</v>
      </c>
      <c r="B47" s="22" t="s">
        <v>17</v>
      </c>
      <c r="C47" s="23" t="s">
        <v>64</v>
      </c>
      <c r="D47" s="24" t="s">
        <v>19</v>
      </c>
      <c r="E47" s="33" t="s">
        <v>67</v>
      </c>
      <c r="F47" s="33">
        <v>75.81</v>
      </c>
      <c r="G47" s="33">
        <v>5.0199999999999996</v>
      </c>
      <c r="H47" s="33"/>
      <c r="I47" s="33">
        <v>9.3800000000000008</v>
      </c>
      <c r="J47" s="33">
        <f t="shared" si="0"/>
        <v>90.21</v>
      </c>
      <c r="K47" s="33">
        <v>22.85</v>
      </c>
      <c r="L47" s="33">
        <f t="shared" si="6"/>
        <v>113.06</v>
      </c>
      <c r="M47" s="33">
        <v>46.27</v>
      </c>
      <c r="N47" s="26">
        <v>1</v>
      </c>
      <c r="O47" s="27"/>
    </row>
    <row r="48" spans="1:15" ht="28.5" customHeight="1">
      <c r="A48" s="21">
        <f t="shared" si="2"/>
        <v>44</v>
      </c>
      <c r="B48" s="22" t="s">
        <v>17</v>
      </c>
      <c r="C48" s="23" t="s">
        <v>64</v>
      </c>
      <c r="D48" s="24" t="s">
        <v>19</v>
      </c>
      <c r="E48" s="33" t="s">
        <v>68</v>
      </c>
      <c r="F48" s="33">
        <v>75.81</v>
      </c>
      <c r="G48" s="33">
        <v>5.0199999999999996</v>
      </c>
      <c r="H48" s="33"/>
      <c r="I48" s="33">
        <v>9.3800000000000008</v>
      </c>
      <c r="J48" s="33">
        <f t="shared" si="0"/>
        <v>90.21</v>
      </c>
      <c r="K48" s="33">
        <v>22.85</v>
      </c>
      <c r="L48" s="33">
        <f t="shared" si="6"/>
        <v>113.06</v>
      </c>
      <c r="M48" s="33">
        <v>46.27</v>
      </c>
      <c r="N48" s="26">
        <v>1</v>
      </c>
      <c r="O48" s="27"/>
    </row>
    <row r="49" spans="1:15" ht="28.5" customHeight="1">
      <c r="A49" s="21">
        <f t="shared" si="2"/>
        <v>45</v>
      </c>
      <c r="B49" s="22" t="s">
        <v>17</v>
      </c>
      <c r="C49" s="23" t="s">
        <v>64</v>
      </c>
      <c r="D49" s="24" t="s">
        <v>19</v>
      </c>
      <c r="E49" s="33" t="s">
        <v>69</v>
      </c>
      <c r="F49" s="33">
        <v>77.11</v>
      </c>
      <c r="G49" s="33">
        <v>3.16</v>
      </c>
      <c r="H49" s="33"/>
      <c r="I49" s="33">
        <v>10.96</v>
      </c>
      <c r="J49" s="33">
        <f t="shared" si="0"/>
        <v>91.22999999999999</v>
      </c>
      <c r="K49" s="33">
        <v>23.04</v>
      </c>
      <c r="L49" s="33">
        <f t="shared" si="6"/>
        <v>114.26999999999998</v>
      </c>
      <c r="M49" s="33">
        <v>46.73</v>
      </c>
      <c r="N49" s="26">
        <v>1</v>
      </c>
      <c r="O49" s="27"/>
    </row>
    <row r="50" spans="1:15" ht="28.5" customHeight="1">
      <c r="A50" s="21">
        <f t="shared" si="2"/>
        <v>46</v>
      </c>
      <c r="B50" s="22" t="s">
        <v>17</v>
      </c>
      <c r="C50" s="23" t="s">
        <v>64</v>
      </c>
      <c r="D50" s="24" t="s">
        <v>27</v>
      </c>
      <c r="E50" s="33" t="s">
        <v>70</v>
      </c>
      <c r="F50" s="33">
        <v>65.03</v>
      </c>
      <c r="G50" s="33">
        <v>5.29</v>
      </c>
      <c r="H50" s="33"/>
      <c r="I50" s="33">
        <v>10.23</v>
      </c>
      <c r="J50" s="33">
        <f t="shared" si="0"/>
        <v>80.550000000000011</v>
      </c>
      <c r="K50" s="33">
        <v>20.34</v>
      </c>
      <c r="L50" s="33">
        <f t="shared" si="6"/>
        <v>100.89000000000001</v>
      </c>
      <c r="M50" s="33">
        <v>41.25</v>
      </c>
      <c r="N50" s="26"/>
      <c r="O50" s="92">
        <v>1</v>
      </c>
    </row>
    <row r="51" spans="1:15" ht="28.5" customHeight="1">
      <c r="A51" s="21">
        <f t="shared" si="2"/>
        <v>47</v>
      </c>
      <c r="B51" s="22" t="s">
        <v>17</v>
      </c>
      <c r="C51" s="23" t="s">
        <v>64</v>
      </c>
      <c r="D51" s="24" t="s">
        <v>27</v>
      </c>
      <c r="E51" s="33" t="s">
        <v>71</v>
      </c>
      <c r="F51" s="36">
        <v>65.5</v>
      </c>
      <c r="G51" s="33">
        <v>4.92</v>
      </c>
      <c r="H51" s="33"/>
      <c r="I51" s="33">
        <v>6.32</v>
      </c>
      <c r="J51" s="36">
        <f>SUM(F51:I51)</f>
        <v>76.740000000000009</v>
      </c>
      <c r="K51" s="33">
        <v>22.85</v>
      </c>
      <c r="L51" s="33">
        <f t="shared" si="6"/>
        <v>99.59</v>
      </c>
      <c r="M51" s="33">
        <v>39.39</v>
      </c>
      <c r="N51" s="26"/>
      <c r="O51" s="37"/>
    </row>
    <row r="52" spans="1:15" ht="28.5" customHeight="1">
      <c r="A52" s="21">
        <f t="shared" si="2"/>
        <v>48</v>
      </c>
      <c r="B52" s="22" t="s">
        <v>17</v>
      </c>
      <c r="C52" s="23" t="s">
        <v>64</v>
      </c>
      <c r="D52" s="24" t="s">
        <v>27</v>
      </c>
      <c r="E52" s="32" t="s">
        <v>72</v>
      </c>
      <c r="F52" s="32">
        <v>59.27</v>
      </c>
      <c r="G52" s="32">
        <v>5.67</v>
      </c>
      <c r="H52" s="32"/>
      <c r="I52" s="32">
        <v>7.8</v>
      </c>
      <c r="J52" s="32">
        <f t="shared" ref="J52:J117" si="7">F52+G52+I52</f>
        <v>72.739999999999995</v>
      </c>
      <c r="K52" s="32">
        <v>18.39</v>
      </c>
      <c r="L52" s="32">
        <f t="shared" si="6"/>
        <v>91.13</v>
      </c>
      <c r="M52" s="33">
        <v>37.25</v>
      </c>
      <c r="N52" s="26"/>
      <c r="O52" s="37"/>
    </row>
    <row r="53" spans="1:15" ht="28.5" customHeight="1">
      <c r="A53" s="31">
        <f t="shared" si="2"/>
        <v>49</v>
      </c>
      <c r="B53" s="38" t="s">
        <v>17</v>
      </c>
      <c r="C53" s="29" t="s">
        <v>64</v>
      </c>
      <c r="D53" s="30" t="s">
        <v>27</v>
      </c>
      <c r="E53" s="39" t="s">
        <v>73</v>
      </c>
      <c r="F53" s="39">
        <v>65.22</v>
      </c>
      <c r="G53" s="39">
        <v>6.04</v>
      </c>
      <c r="H53" s="39"/>
      <c r="I53" s="39">
        <v>8.36</v>
      </c>
      <c r="J53" s="39">
        <f t="shared" si="7"/>
        <v>79.62</v>
      </c>
      <c r="K53" s="39">
        <v>20.16</v>
      </c>
      <c r="L53" s="39">
        <f t="shared" si="6"/>
        <v>99.78</v>
      </c>
      <c r="M53" s="39">
        <v>40.78</v>
      </c>
      <c r="N53" s="40"/>
      <c r="O53" s="27"/>
    </row>
    <row r="54" spans="1:15" ht="28.5" customHeight="1">
      <c r="A54" s="41">
        <f t="shared" si="2"/>
        <v>50</v>
      </c>
      <c r="B54" s="41" t="s">
        <v>17</v>
      </c>
      <c r="C54" s="23" t="s">
        <v>64</v>
      </c>
      <c r="D54" s="24" t="s">
        <v>27</v>
      </c>
      <c r="E54" s="42" t="s">
        <v>74</v>
      </c>
      <c r="F54" s="42">
        <v>64.47</v>
      </c>
      <c r="G54" s="42">
        <v>6.04</v>
      </c>
      <c r="H54" s="42"/>
      <c r="I54" s="42">
        <v>8.08</v>
      </c>
      <c r="J54" s="42">
        <f t="shared" si="7"/>
        <v>78.59</v>
      </c>
      <c r="K54" s="42">
        <v>19.88</v>
      </c>
      <c r="L54" s="42">
        <f t="shared" si="6"/>
        <v>98.47</v>
      </c>
      <c r="M54" s="42">
        <v>40.22</v>
      </c>
      <c r="N54" s="26"/>
      <c r="O54" s="27"/>
    </row>
    <row r="55" spans="1:15" ht="28.5" customHeight="1">
      <c r="A55" s="41"/>
      <c r="B55" s="41"/>
      <c r="C55" s="23"/>
      <c r="D55" s="24"/>
      <c r="E55" s="42"/>
      <c r="F55" s="42">
        <f>SUM(F5:F54)</f>
        <v>3654.9699999999993</v>
      </c>
      <c r="G55" s="42">
        <f t="shared" ref="G55:N55" si="8">SUM(G5:G54)</f>
        <v>255.99999999999991</v>
      </c>
      <c r="H55" s="42"/>
      <c r="I55" s="42">
        <f t="shared" si="8"/>
        <v>468.54000000000008</v>
      </c>
      <c r="J55" s="42">
        <f t="shared" si="8"/>
        <v>4379.5100000000011</v>
      </c>
      <c r="K55" s="42">
        <f t="shared" si="8"/>
        <v>1111.5300000000004</v>
      </c>
      <c r="L55" s="42">
        <f t="shared" si="8"/>
        <v>5491.0400000000009</v>
      </c>
      <c r="M55" s="42">
        <f t="shared" si="8"/>
        <v>2244.2399999999998</v>
      </c>
      <c r="N55" s="26">
        <f t="shared" si="8"/>
        <v>40</v>
      </c>
      <c r="O55" s="27">
        <v>1</v>
      </c>
    </row>
    <row r="56" spans="1:15" ht="29.25" customHeight="1">
      <c r="A56" s="127" t="s">
        <v>118</v>
      </c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8"/>
    </row>
    <row r="57" spans="1:15" ht="100.5" customHeight="1">
      <c r="A57" s="123" t="s">
        <v>0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5"/>
    </row>
    <row r="58" spans="1:15" ht="59.25" customHeight="1">
      <c r="A58" s="96" t="s">
        <v>1</v>
      </c>
      <c r="B58" s="96" t="s">
        <v>2</v>
      </c>
      <c r="C58" s="98" t="s">
        <v>3</v>
      </c>
      <c r="D58" s="96" t="s">
        <v>4</v>
      </c>
      <c r="E58" s="96" t="s">
        <v>5</v>
      </c>
      <c r="F58" s="100" t="s">
        <v>6</v>
      </c>
      <c r="G58" s="96" t="s">
        <v>7</v>
      </c>
      <c r="H58" s="100" t="s">
        <v>8</v>
      </c>
      <c r="I58" s="100" t="s">
        <v>9</v>
      </c>
      <c r="J58" s="100" t="s">
        <v>10</v>
      </c>
      <c r="K58" s="100" t="s">
        <v>11</v>
      </c>
      <c r="L58" s="100" t="s">
        <v>12</v>
      </c>
      <c r="M58" s="100" t="s">
        <v>13</v>
      </c>
      <c r="N58" s="111" t="s">
        <v>14</v>
      </c>
      <c r="O58" s="112"/>
    </row>
    <row r="59" spans="1:15" ht="28.5" customHeight="1">
      <c r="A59" s="97"/>
      <c r="B59" s="97"/>
      <c r="C59" s="99"/>
      <c r="D59" s="97"/>
      <c r="E59" s="97"/>
      <c r="F59" s="101"/>
      <c r="G59" s="97"/>
      <c r="H59" s="101"/>
      <c r="I59" s="101"/>
      <c r="J59" s="101"/>
      <c r="K59" s="101"/>
      <c r="L59" s="101"/>
      <c r="M59" s="101"/>
      <c r="N59" s="43" t="s">
        <v>15</v>
      </c>
      <c r="O59" s="44" t="s">
        <v>16</v>
      </c>
    </row>
    <row r="60" spans="1:15" ht="28.5" customHeight="1">
      <c r="A60" s="45">
        <v>1</v>
      </c>
      <c r="B60" s="38" t="s">
        <v>75</v>
      </c>
      <c r="C60" s="23" t="s">
        <v>18</v>
      </c>
      <c r="D60" s="24" t="s">
        <v>19</v>
      </c>
      <c r="E60" s="42" t="s">
        <v>20</v>
      </c>
      <c r="F60" s="42">
        <v>75.989999999999995</v>
      </c>
      <c r="G60" s="46">
        <v>4.92</v>
      </c>
      <c r="H60" s="39"/>
      <c r="I60" s="39">
        <v>9.39</v>
      </c>
      <c r="J60" s="47">
        <f t="shared" ref="J60" si="9">F60+G60+I60</f>
        <v>90.3</v>
      </c>
      <c r="K60" s="48">
        <v>22.85</v>
      </c>
      <c r="L60" s="23">
        <f t="shared" ref="L60" si="10">J60+K60</f>
        <v>113.15</v>
      </c>
      <c r="M60" s="46">
        <v>46.27</v>
      </c>
      <c r="N60" s="49">
        <v>1</v>
      </c>
      <c r="O60" s="50"/>
    </row>
    <row r="61" spans="1:15" ht="28.5" customHeight="1">
      <c r="A61" s="21">
        <f>A60+1</f>
        <v>2</v>
      </c>
      <c r="B61" s="22" t="s">
        <v>75</v>
      </c>
      <c r="C61" s="23" t="s">
        <v>18</v>
      </c>
      <c r="D61" s="24" t="s">
        <v>27</v>
      </c>
      <c r="E61" s="25" t="s">
        <v>21</v>
      </c>
      <c r="F61" s="42">
        <v>56.95</v>
      </c>
      <c r="G61" s="46">
        <v>5.76</v>
      </c>
      <c r="H61" s="39"/>
      <c r="I61" s="39">
        <v>7.15</v>
      </c>
      <c r="J61" s="47">
        <f t="shared" si="7"/>
        <v>69.86</v>
      </c>
      <c r="K61" s="48">
        <v>17.649999999999999</v>
      </c>
      <c r="L61" s="51">
        <f t="shared" si="6"/>
        <v>87.509999999999991</v>
      </c>
      <c r="M61" s="46">
        <v>35.74</v>
      </c>
      <c r="N61" s="52"/>
      <c r="O61" s="53"/>
    </row>
    <row r="62" spans="1:15" ht="28.5" customHeight="1">
      <c r="A62" s="21">
        <f t="shared" ref="A62:A119" si="11">A61+1</f>
        <v>3</v>
      </c>
      <c r="B62" s="22" t="s">
        <v>75</v>
      </c>
      <c r="C62" s="23" t="s">
        <v>18</v>
      </c>
      <c r="D62" s="24" t="s">
        <v>19</v>
      </c>
      <c r="E62" s="25" t="s">
        <v>22</v>
      </c>
      <c r="F62" s="42">
        <v>75.81</v>
      </c>
      <c r="G62" s="46">
        <v>5.0199999999999996</v>
      </c>
      <c r="H62" s="39"/>
      <c r="I62" s="39">
        <v>9.3800000000000008</v>
      </c>
      <c r="J62" s="47">
        <f t="shared" si="7"/>
        <v>90.21</v>
      </c>
      <c r="K62" s="48">
        <v>22.85</v>
      </c>
      <c r="L62" s="51">
        <f t="shared" si="6"/>
        <v>113.06</v>
      </c>
      <c r="M62" s="46">
        <v>46.27</v>
      </c>
      <c r="N62" s="49">
        <v>1</v>
      </c>
      <c r="O62" s="53"/>
    </row>
    <row r="63" spans="1:15" ht="28.5" customHeight="1">
      <c r="A63" s="21">
        <f t="shared" si="11"/>
        <v>4</v>
      </c>
      <c r="B63" s="22" t="s">
        <v>75</v>
      </c>
      <c r="C63" s="23" t="s">
        <v>18</v>
      </c>
      <c r="D63" s="24" t="s">
        <v>19</v>
      </c>
      <c r="E63" s="25" t="s">
        <v>23</v>
      </c>
      <c r="F63" s="42">
        <v>75.81</v>
      </c>
      <c r="G63" s="46">
        <v>5.0199999999999996</v>
      </c>
      <c r="H63" s="39"/>
      <c r="I63" s="39">
        <v>9.3800000000000008</v>
      </c>
      <c r="J63" s="47">
        <f t="shared" si="7"/>
        <v>90.21</v>
      </c>
      <c r="K63" s="48">
        <v>22.85</v>
      </c>
      <c r="L63" s="51">
        <f t="shared" si="6"/>
        <v>113.06</v>
      </c>
      <c r="M63" s="46">
        <v>46.27</v>
      </c>
      <c r="N63" s="49">
        <v>1</v>
      </c>
      <c r="O63" s="54"/>
    </row>
    <row r="64" spans="1:15" ht="28.5" customHeight="1">
      <c r="A64" s="21">
        <f t="shared" si="11"/>
        <v>5</v>
      </c>
      <c r="B64" s="22" t="s">
        <v>75</v>
      </c>
      <c r="C64" s="23" t="s">
        <v>18</v>
      </c>
      <c r="D64" s="24" t="s">
        <v>19</v>
      </c>
      <c r="E64" s="25" t="s">
        <v>24</v>
      </c>
      <c r="F64" s="42">
        <v>75.81</v>
      </c>
      <c r="G64" s="46">
        <v>5.0199999999999996</v>
      </c>
      <c r="H64" s="39"/>
      <c r="I64" s="39">
        <v>9.3800000000000008</v>
      </c>
      <c r="J64" s="47">
        <f t="shared" si="7"/>
        <v>90.21</v>
      </c>
      <c r="K64" s="48">
        <v>22.85</v>
      </c>
      <c r="L64" s="51">
        <f t="shared" si="6"/>
        <v>113.06</v>
      </c>
      <c r="M64" s="46">
        <v>46.27</v>
      </c>
      <c r="N64" s="49">
        <v>1</v>
      </c>
      <c r="O64" s="53"/>
    </row>
    <row r="65" spans="1:15" ht="28.5" customHeight="1">
      <c r="A65" s="21">
        <f t="shared" si="11"/>
        <v>6</v>
      </c>
      <c r="B65" s="22" t="s">
        <v>75</v>
      </c>
      <c r="C65" s="23" t="s">
        <v>18</v>
      </c>
      <c r="D65" s="24" t="s">
        <v>19</v>
      </c>
      <c r="E65" s="25" t="s">
        <v>25</v>
      </c>
      <c r="F65" s="42">
        <v>75.81</v>
      </c>
      <c r="G65" s="46">
        <v>5.0199999999999996</v>
      </c>
      <c r="H65" s="39"/>
      <c r="I65" s="39">
        <v>9.3800000000000008</v>
      </c>
      <c r="J65" s="47">
        <f t="shared" si="7"/>
        <v>90.21</v>
      </c>
      <c r="K65" s="48">
        <v>22.85</v>
      </c>
      <c r="L65" s="51">
        <f t="shared" si="6"/>
        <v>113.06</v>
      </c>
      <c r="M65" s="46">
        <v>46.27</v>
      </c>
      <c r="N65" s="49">
        <v>1</v>
      </c>
      <c r="O65" s="53"/>
    </row>
    <row r="66" spans="1:15" ht="28.5" customHeight="1">
      <c r="A66" s="21">
        <f t="shared" si="11"/>
        <v>7</v>
      </c>
      <c r="B66" s="22" t="s">
        <v>75</v>
      </c>
      <c r="C66" s="23" t="s">
        <v>18</v>
      </c>
      <c r="D66" s="24" t="s">
        <v>19</v>
      </c>
      <c r="E66" s="25" t="s">
        <v>26</v>
      </c>
      <c r="F66" s="42">
        <v>75.81</v>
      </c>
      <c r="G66" s="46">
        <v>5.0199999999999996</v>
      </c>
      <c r="H66" s="39"/>
      <c r="I66" s="39">
        <v>9.3800000000000008</v>
      </c>
      <c r="J66" s="47">
        <f t="shared" si="7"/>
        <v>90.21</v>
      </c>
      <c r="K66" s="48">
        <v>22.85</v>
      </c>
      <c r="L66" s="51">
        <f t="shared" si="6"/>
        <v>113.06</v>
      </c>
      <c r="M66" s="46">
        <v>46.27</v>
      </c>
      <c r="N66" s="49">
        <v>1</v>
      </c>
      <c r="O66" s="53"/>
    </row>
    <row r="67" spans="1:15" ht="28.5" customHeight="1">
      <c r="A67" s="21">
        <f t="shared" si="11"/>
        <v>8</v>
      </c>
      <c r="B67" s="22" t="s">
        <v>75</v>
      </c>
      <c r="C67" s="23" t="s">
        <v>18</v>
      </c>
      <c r="D67" s="24" t="s">
        <v>19</v>
      </c>
      <c r="E67" s="25" t="s">
        <v>28</v>
      </c>
      <c r="F67" s="42">
        <v>74.88</v>
      </c>
      <c r="G67" s="46">
        <v>6.04</v>
      </c>
      <c r="H67" s="39"/>
      <c r="I67" s="39">
        <v>9.48</v>
      </c>
      <c r="J67" s="39">
        <f t="shared" si="7"/>
        <v>90.4</v>
      </c>
      <c r="K67" s="48">
        <v>22.85</v>
      </c>
      <c r="L67" s="51">
        <f t="shared" si="6"/>
        <v>113.25</v>
      </c>
      <c r="M67" s="46">
        <v>46.27</v>
      </c>
      <c r="N67" s="49"/>
      <c r="O67" s="27">
        <v>1</v>
      </c>
    </row>
    <row r="68" spans="1:15" ht="28.5" customHeight="1">
      <c r="A68" s="21">
        <f t="shared" si="11"/>
        <v>9</v>
      </c>
      <c r="B68" s="22" t="s">
        <v>75</v>
      </c>
      <c r="C68" s="23" t="s">
        <v>18</v>
      </c>
      <c r="D68" s="24" t="s">
        <v>19</v>
      </c>
      <c r="E68" s="25" t="s">
        <v>29</v>
      </c>
      <c r="F68" s="42">
        <v>74.88</v>
      </c>
      <c r="G68" s="46">
        <v>6.04</v>
      </c>
      <c r="H68" s="39"/>
      <c r="I68" s="39">
        <v>9.48</v>
      </c>
      <c r="J68" s="39">
        <f t="shared" si="7"/>
        <v>90.4</v>
      </c>
      <c r="K68" s="48">
        <v>22.85</v>
      </c>
      <c r="L68" s="51">
        <f t="shared" si="6"/>
        <v>113.25</v>
      </c>
      <c r="M68" s="46">
        <v>46.27</v>
      </c>
      <c r="N68" s="49">
        <v>1</v>
      </c>
      <c r="O68" s="53"/>
    </row>
    <row r="69" spans="1:15" ht="28.5" customHeight="1">
      <c r="A69" s="21">
        <f t="shared" si="11"/>
        <v>10</v>
      </c>
      <c r="B69" s="22" t="s">
        <v>75</v>
      </c>
      <c r="C69" s="23" t="s">
        <v>18</v>
      </c>
      <c r="D69" s="24" t="s">
        <v>19</v>
      </c>
      <c r="E69" s="25" t="s">
        <v>30</v>
      </c>
      <c r="F69" s="42">
        <v>74.88</v>
      </c>
      <c r="G69" s="46">
        <v>6.04</v>
      </c>
      <c r="H69" s="39"/>
      <c r="I69" s="39">
        <v>9.48</v>
      </c>
      <c r="J69" s="39">
        <f t="shared" si="7"/>
        <v>90.4</v>
      </c>
      <c r="K69" s="48">
        <v>22.85</v>
      </c>
      <c r="L69" s="51">
        <f t="shared" si="6"/>
        <v>113.25</v>
      </c>
      <c r="M69" s="46">
        <v>46.27</v>
      </c>
      <c r="N69" s="49">
        <v>1</v>
      </c>
      <c r="O69" s="53"/>
    </row>
    <row r="70" spans="1:15" ht="28.5" customHeight="1">
      <c r="A70" s="21">
        <f t="shared" si="11"/>
        <v>11</v>
      </c>
      <c r="B70" s="22" t="s">
        <v>75</v>
      </c>
      <c r="C70" s="23" t="s">
        <v>18</v>
      </c>
      <c r="D70" s="24" t="s">
        <v>27</v>
      </c>
      <c r="E70" s="55" t="s">
        <v>76</v>
      </c>
      <c r="F70" s="55">
        <v>63.73</v>
      </c>
      <c r="G70" s="39"/>
      <c r="H70" s="39"/>
      <c r="I70" s="39">
        <v>7.22</v>
      </c>
      <c r="J70" s="39">
        <f t="shared" si="7"/>
        <v>70.95</v>
      </c>
      <c r="K70" s="48">
        <v>18.11</v>
      </c>
      <c r="L70" s="51">
        <f t="shared" si="6"/>
        <v>89.06</v>
      </c>
      <c r="M70" s="56">
        <v>36.590000000000003</v>
      </c>
      <c r="N70" s="52"/>
      <c r="O70" s="53"/>
    </row>
    <row r="71" spans="1:15" ht="28.5" customHeight="1">
      <c r="A71" s="21">
        <f t="shared" si="11"/>
        <v>12</v>
      </c>
      <c r="B71" s="38" t="s">
        <v>75</v>
      </c>
      <c r="C71" s="29" t="s">
        <v>18</v>
      </c>
      <c r="D71" s="24" t="s">
        <v>19</v>
      </c>
      <c r="E71" s="39" t="s">
        <v>77</v>
      </c>
      <c r="F71" s="47">
        <v>75.900000000000006</v>
      </c>
      <c r="G71" s="39">
        <v>4.95</v>
      </c>
      <c r="H71" s="39"/>
      <c r="I71" s="39">
        <v>9.36</v>
      </c>
      <c r="J71" s="39">
        <f t="shared" si="7"/>
        <v>90.210000000000008</v>
      </c>
      <c r="K71" s="39">
        <v>22.85</v>
      </c>
      <c r="L71" s="57">
        <f t="shared" si="6"/>
        <v>113.06</v>
      </c>
      <c r="M71" s="39">
        <v>46.26</v>
      </c>
      <c r="N71" s="49">
        <v>1</v>
      </c>
      <c r="O71" s="53"/>
    </row>
    <row r="72" spans="1:15" ht="28.5" customHeight="1">
      <c r="A72" s="21">
        <f t="shared" si="11"/>
        <v>13</v>
      </c>
      <c r="B72" s="38" t="s">
        <v>75</v>
      </c>
      <c r="C72" s="23" t="s">
        <v>31</v>
      </c>
      <c r="D72" s="24" t="s">
        <v>19</v>
      </c>
      <c r="E72" s="42" t="s">
        <v>32</v>
      </c>
      <c r="F72" s="42">
        <v>75.989999999999995</v>
      </c>
      <c r="G72" s="46">
        <v>4.92</v>
      </c>
      <c r="H72" s="39"/>
      <c r="I72" s="39">
        <v>9.39</v>
      </c>
      <c r="J72" s="47">
        <f t="shared" si="7"/>
        <v>90.3</v>
      </c>
      <c r="K72" s="48">
        <v>22.85</v>
      </c>
      <c r="L72" s="23">
        <f t="shared" ref="L72:L83" si="12">J72+K72</f>
        <v>113.15</v>
      </c>
      <c r="M72" s="46">
        <v>46.27</v>
      </c>
      <c r="N72" s="49">
        <v>1</v>
      </c>
      <c r="O72" s="53"/>
    </row>
    <row r="73" spans="1:15" ht="28.5" customHeight="1">
      <c r="A73" s="21">
        <f t="shared" si="11"/>
        <v>14</v>
      </c>
      <c r="B73" s="38" t="s">
        <v>75</v>
      </c>
      <c r="C73" s="23" t="s">
        <v>31</v>
      </c>
      <c r="D73" s="24" t="s">
        <v>27</v>
      </c>
      <c r="E73" s="42" t="s">
        <v>33</v>
      </c>
      <c r="F73" s="42">
        <v>56.95</v>
      </c>
      <c r="G73" s="46">
        <v>5.76</v>
      </c>
      <c r="H73" s="39"/>
      <c r="I73" s="39">
        <v>7.15</v>
      </c>
      <c r="J73" s="47">
        <f t="shared" si="7"/>
        <v>69.86</v>
      </c>
      <c r="K73" s="48">
        <v>17.649999999999999</v>
      </c>
      <c r="L73" s="23">
        <f t="shared" si="12"/>
        <v>87.509999999999991</v>
      </c>
      <c r="M73" s="46">
        <v>35.74</v>
      </c>
      <c r="N73" s="49"/>
      <c r="O73" s="53"/>
    </row>
    <row r="74" spans="1:15" ht="28.5" customHeight="1">
      <c r="A74" s="21">
        <f t="shared" si="11"/>
        <v>15</v>
      </c>
      <c r="B74" s="38" t="s">
        <v>75</v>
      </c>
      <c r="C74" s="23" t="s">
        <v>31</v>
      </c>
      <c r="D74" s="24" t="s">
        <v>19</v>
      </c>
      <c r="E74" s="42" t="s">
        <v>34</v>
      </c>
      <c r="F74" s="42">
        <v>75.81</v>
      </c>
      <c r="G74" s="46">
        <v>5.0199999999999996</v>
      </c>
      <c r="H74" s="39"/>
      <c r="I74" s="39">
        <v>9.3800000000000008</v>
      </c>
      <c r="J74" s="47">
        <f t="shared" si="7"/>
        <v>90.21</v>
      </c>
      <c r="K74" s="48">
        <v>22.85</v>
      </c>
      <c r="L74" s="23">
        <f t="shared" si="12"/>
        <v>113.06</v>
      </c>
      <c r="M74" s="46">
        <v>46.27</v>
      </c>
      <c r="N74" s="49">
        <v>1</v>
      </c>
      <c r="O74" s="53"/>
    </row>
    <row r="75" spans="1:15" ht="28.5" customHeight="1">
      <c r="A75" s="21">
        <f t="shared" si="11"/>
        <v>16</v>
      </c>
      <c r="B75" s="38" t="s">
        <v>75</v>
      </c>
      <c r="C75" s="23" t="s">
        <v>31</v>
      </c>
      <c r="D75" s="24" t="s">
        <v>19</v>
      </c>
      <c r="E75" s="42" t="s">
        <v>35</v>
      </c>
      <c r="F75" s="42">
        <v>75.81</v>
      </c>
      <c r="G75" s="46">
        <v>5.0199999999999996</v>
      </c>
      <c r="H75" s="39"/>
      <c r="I75" s="39">
        <v>9.3800000000000008</v>
      </c>
      <c r="J75" s="47">
        <f t="shared" si="7"/>
        <v>90.21</v>
      </c>
      <c r="K75" s="48">
        <v>22.85</v>
      </c>
      <c r="L75" s="23">
        <f t="shared" si="12"/>
        <v>113.06</v>
      </c>
      <c r="M75" s="46">
        <v>46.27</v>
      </c>
      <c r="N75" s="49">
        <v>1</v>
      </c>
      <c r="O75" s="53"/>
    </row>
    <row r="76" spans="1:15" ht="28.5" customHeight="1">
      <c r="A76" s="21">
        <f t="shared" si="11"/>
        <v>17</v>
      </c>
      <c r="B76" s="38" t="s">
        <v>75</v>
      </c>
      <c r="C76" s="23" t="s">
        <v>31</v>
      </c>
      <c r="D76" s="24" t="s">
        <v>19</v>
      </c>
      <c r="E76" s="42" t="s">
        <v>36</v>
      </c>
      <c r="F76" s="42">
        <v>75.81</v>
      </c>
      <c r="G76" s="46">
        <v>5.0199999999999996</v>
      </c>
      <c r="H76" s="39"/>
      <c r="I76" s="39">
        <v>9.3800000000000008</v>
      </c>
      <c r="J76" s="47">
        <f t="shared" si="7"/>
        <v>90.21</v>
      </c>
      <c r="K76" s="48">
        <v>22.85</v>
      </c>
      <c r="L76" s="23">
        <f t="shared" si="12"/>
        <v>113.06</v>
      </c>
      <c r="M76" s="46">
        <v>46.27</v>
      </c>
      <c r="N76" s="49">
        <v>1</v>
      </c>
      <c r="O76" s="53"/>
    </row>
    <row r="77" spans="1:15" ht="28.5" customHeight="1">
      <c r="A77" s="21">
        <f t="shared" si="11"/>
        <v>18</v>
      </c>
      <c r="B77" s="38" t="s">
        <v>75</v>
      </c>
      <c r="C77" s="23" t="s">
        <v>31</v>
      </c>
      <c r="D77" s="24" t="s">
        <v>19</v>
      </c>
      <c r="E77" s="42" t="s">
        <v>37</v>
      </c>
      <c r="F77" s="42">
        <v>75.81</v>
      </c>
      <c r="G77" s="46">
        <v>5.0199999999999996</v>
      </c>
      <c r="H77" s="39"/>
      <c r="I77" s="39">
        <v>9.3800000000000008</v>
      </c>
      <c r="J77" s="47">
        <f t="shared" si="7"/>
        <v>90.21</v>
      </c>
      <c r="K77" s="48">
        <v>22.85</v>
      </c>
      <c r="L77" s="23">
        <f t="shared" si="12"/>
        <v>113.06</v>
      </c>
      <c r="M77" s="46">
        <v>46.27</v>
      </c>
      <c r="N77" s="49">
        <v>1</v>
      </c>
      <c r="O77" s="53"/>
    </row>
    <row r="78" spans="1:15" ht="28.5" customHeight="1">
      <c r="A78" s="21">
        <f t="shared" si="11"/>
        <v>19</v>
      </c>
      <c r="B78" s="38" t="s">
        <v>75</v>
      </c>
      <c r="C78" s="23" t="s">
        <v>31</v>
      </c>
      <c r="D78" s="24" t="s">
        <v>19</v>
      </c>
      <c r="E78" s="42" t="s">
        <v>38</v>
      </c>
      <c r="F78" s="42">
        <v>75.81</v>
      </c>
      <c r="G78" s="46">
        <v>5.0199999999999996</v>
      </c>
      <c r="H78" s="39"/>
      <c r="I78" s="39">
        <v>9.3800000000000008</v>
      </c>
      <c r="J78" s="47">
        <f t="shared" si="7"/>
        <v>90.21</v>
      </c>
      <c r="K78" s="48">
        <v>22.85</v>
      </c>
      <c r="L78" s="23">
        <f t="shared" si="12"/>
        <v>113.06</v>
      </c>
      <c r="M78" s="46">
        <v>46.27</v>
      </c>
      <c r="N78" s="49">
        <v>1</v>
      </c>
      <c r="O78" s="53"/>
    </row>
    <row r="79" spans="1:15" ht="28.5" customHeight="1">
      <c r="A79" s="21">
        <f t="shared" si="11"/>
        <v>20</v>
      </c>
      <c r="B79" s="38" t="s">
        <v>75</v>
      </c>
      <c r="C79" s="23" t="s">
        <v>31</v>
      </c>
      <c r="D79" s="24" t="s">
        <v>19</v>
      </c>
      <c r="E79" s="42" t="s">
        <v>39</v>
      </c>
      <c r="F79" s="42">
        <v>74.88</v>
      </c>
      <c r="G79" s="46">
        <v>6.04</v>
      </c>
      <c r="H79" s="39"/>
      <c r="I79" s="39">
        <v>9.48</v>
      </c>
      <c r="J79" s="39">
        <f t="shared" si="7"/>
        <v>90.4</v>
      </c>
      <c r="K79" s="48">
        <v>22.85</v>
      </c>
      <c r="L79" s="23">
        <f t="shared" si="12"/>
        <v>113.25</v>
      </c>
      <c r="M79" s="46">
        <v>46.27</v>
      </c>
      <c r="N79" s="49">
        <v>1</v>
      </c>
      <c r="O79" s="53"/>
    </row>
    <row r="80" spans="1:15" ht="28.5" customHeight="1">
      <c r="A80" s="21">
        <f t="shared" si="11"/>
        <v>21</v>
      </c>
      <c r="B80" s="38" t="s">
        <v>75</v>
      </c>
      <c r="C80" s="23" t="s">
        <v>31</v>
      </c>
      <c r="D80" s="24" t="s">
        <v>19</v>
      </c>
      <c r="E80" s="42" t="s">
        <v>40</v>
      </c>
      <c r="F80" s="42">
        <v>74.88</v>
      </c>
      <c r="G80" s="46">
        <v>6.04</v>
      </c>
      <c r="H80" s="39"/>
      <c r="I80" s="39">
        <v>9.48</v>
      </c>
      <c r="J80" s="39">
        <f t="shared" si="7"/>
        <v>90.4</v>
      </c>
      <c r="K80" s="48">
        <v>22.85</v>
      </c>
      <c r="L80" s="23">
        <f t="shared" si="12"/>
        <v>113.25</v>
      </c>
      <c r="M80" s="46">
        <v>46.27</v>
      </c>
      <c r="N80" s="49">
        <v>1</v>
      </c>
      <c r="O80" s="53"/>
    </row>
    <row r="81" spans="1:15" ht="28.5" customHeight="1">
      <c r="A81" s="21">
        <f t="shared" si="11"/>
        <v>22</v>
      </c>
      <c r="B81" s="38" t="s">
        <v>75</v>
      </c>
      <c r="C81" s="23" t="s">
        <v>31</v>
      </c>
      <c r="D81" s="24" t="s">
        <v>19</v>
      </c>
      <c r="E81" s="42" t="s">
        <v>41</v>
      </c>
      <c r="F81" s="42">
        <v>74.88</v>
      </c>
      <c r="G81" s="46">
        <v>6.04</v>
      </c>
      <c r="H81" s="39"/>
      <c r="I81" s="39">
        <v>9.48</v>
      </c>
      <c r="J81" s="39">
        <f t="shared" si="7"/>
        <v>90.4</v>
      </c>
      <c r="K81" s="48">
        <v>22.85</v>
      </c>
      <c r="L81" s="23">
        <f t="shared" si="12"/>
        <v>113.25</v>
      </c>
      <c r="M81" s="46">
        <v>46.27</v>
      </c>
      <c r="N81" s="49">
        <v>1</v>
      </c>
      <c r="O81" s="53"/>
    </row>
    <row r="82" spans="1:15" ht="28.5" customHeight="1">
      <c r="A82" s="21">
        <f t="shared" si="11"/>
        <v>23</v>
      </c>
      <c r="B82" s="38" t="s">
        <v>75</v>
      </c>
      <c r="C82" s="23" t="s">
        <v>31</v>
      </c>
      <c r="D82" s="24" t="s">
        <v>27</v>
      </c>
      <c r="E82" s="42" t="s">
        <v>78</v>
      </c>
      <c r="F82" s="55">
        <v>63.73</v>
      </c>
      <c r="G82" s="39"/>
      <c r="H82" s="39"/>
      <c r="I82" s="39">
        <v>7.22</v>
      </c>
      <c r="J82" s="39">
        <f t="shared" si="7"/>
        <v>70.95</v>
      </c>
      <c r="K82" s="48">
        <v>18.11</v>
      </c>
      <c r="L82" s="23">
        <f t="shared" si="12"/>
        <v>89.06</v>
      </c>
      <c r="M82" s="56">
        <v>36.590000000000003</v>
      </c>
      <c r="N82" s="49"/>
      <c r="O82" s="53"/>
    </row>
    <row r="83" spans="1:15" ht="28.5" customHeight="1">
      <c r="A83" s="21">
        <f t="shared" si="11"/>
        <v>24</v>
      </c>
      <c r="B83" s="38" t="s">
        <v>75</v>
      </c>
      <c r="C83" s="23" t="s">
        <v>31</v>
      </c>
      <c r="D83" s="24" t="s">
        <v>19</v>
      </c>
      <c r="E83" s="42" t="s">
        <v>79</v>
      </c>
      <c r="F83" s="47">
        <v>75.900000000000006</v>
      </c>
      <c r="G83" s="39">
        <v>4.95</v>
      </c>
      <c r="H83" s="39"/>
      <c r="I83" s="39">
        <v>9.36</v>
      </c>
      <c r="J83" s="39">
        <f t="shared" si="7"/>
        <v>90.210000000000008</v>
      </c>
      <c r="K83" s="39">
        <v>22.85</v>
      </c>
      <c r="L83" s="58">
        <f t="shared" si="12"/>
        <v>113.06</v>
      </c>
      <c r="M83" s="39">
        <v>46.26</v>
      </c>
      <c r="N83" s="49">
        <v>1</v>
      </c>
      <c r="O83" s="53"/>
    </row>
    <row r="84" spans="1:15" ht="28.5" customHeight="1">
      <c r="A84" s="21">
        <f t="shared" si="11"/>
        <v>25</v>
      </c>
      <c r="B84" s="38" t="s">
        <v>75</v>
      </c>
      <c r="C84" s="23" t="s">
        <v>42</v>
      </c>
      <c r="D84" s="24" t="s">
        <v>19</v>
      </c>
      <c r="E84" s="42" t="s">
        <v>43</v>
      </c>
      <c r="F84" s="42">
        <v>75.989999999999995</v>
      </c>
      <c r="G84" s="46">
        <v>4.92</v>
      </c>
      <c r="H84" s="39"/>
      <c r="I84" s="39">
        <v>9.39</v>
      </c>
      <c r="J84" s="47">
        <f t="shared" si="7"/>
        <v>90.3</v>
      </c>
      <c r="K84" s="48">
        <v>22.85</v>
      </c>
      <c r="L84" s="23">
        <f t="shared" ref="L84:L95" si="13">J84+K84</f>
        <v>113.15</v>
      </c>
      <c r="M84" s="46">
        <v>46.27</v>
      </c>
      <c r="N84" s="49">
        <v>1</v>
      </c>
      <c r="O84" s="53"/>
    </row>
    <row r="85" spans="1:15" ht="28.5" customHeight="1">
      <c r="A85" s="21">
        <f t="shared" si="11"/>
        <v>26</v>
      </c>
      <c r="B85" s="38" t="s">
        <v>75</v>
      </c>
      <c r="C85" s="23" t="s">
        <v>42</v>
      </c>
      <c r="D85" s="24" t="s">
        <v>27</v>
      </c>
      <c r="E85" s="42" t="s">
        <v>44</v>
      </c>
      <c r="F85" s="42">
        <v>56.95</v>
      </c>
      <c r="G85" s="46">
        <v>5.76</v>
      </c>
      <c r="H85" s="39"/>
      <c r="I85" s="39">
        <v>7.15</v>
      </c>
      <c r="J85" s="47">
        <f t="shared" si="7"/>
        <v>69.86</v>
      </c>
      <c r="K85" s="48">
        <v>17.649999999999999</v>
      </c>
      <c r="L85" s="23">
        <f t="shared" si="13"/>
        <v>87.509999999999991</v>
      </c>
      <c r="M85" s="46">
        <v>35.74</v>
      </c>
      <c r="N85" s="49"/>
      <c r="O85" s="53"/>
    </row>
    <row r="86" spans="1:15" ht="28.5" customHeight="1">
      <c r="A86" s="21">
        <f t="shared" si="11"/>
        <v>27</v>
      </c>
      <c r="B86" s="38" t="s">
        <v>75</v>
      </c>
      <c r="C86" s="23" t="s">
        <v>42</v>
      </c>
      <c r="D86" s="24" t="s">
        <v>19</v>
      </c>
      <c r="E86" s="42" t="s">
        <v>45</v>
      </c>
      <c r="F86" s="42">
        <v>75.81</v>
      </c>
      <c r="G86" s="46">
        <v>5.0199999999999996</v>
      </c>
      <c r="H86" s="39"/>
      <c r="I86" s="39">
        <v>9.3800000000000008</v>
      </c>
      <c r="J86" s="47">
        <f t="shared" si="7"/>
        <v>90.21</v>
      </c>
      <c r="K86" s="48">
        <v>22.85</v>
      </c>
      <c r="L86" s="23">
        <f t="shared" si="13"/>
        <v>113.06</v>
      </c>
      <c r="M86" s="46">
        <v>46.27</v>
      </c>
      <c r="N86" s="49">
        <v>1</v>
      </c>
      <c r="O86" s="53"/>
    </row>
    <row r="87" spans="1:15" ht="28.5" customHeight="1">
      <c r="A87" s="21">
        <f t="shared" si="11"/>
        <v>28</v>
      </c>
      <c r="B87" s="38" t="s">
        <v>75</v>
      </c>
      <c r="C87" s="23" t="s">
        <v>42</v>
      </c>
      <c r="D87" s="24" t="s">
        <v>19</v>
      </c>
      <c r="E87" s="42" t="s">
        <v>46</v>
      </c>
      <c r="F87" s="42">
        <v>75.81</v>
      </c>
      <c r="G87" s="46">
        <v>5.0199999999999996</v>
      </c>
      <c r="H87" s="39"/>
      <c r="I87" s="39">
        <v>9.3800000000000008</v>
      </c>
      <c r="J87" s="47">
        <f t="shared" si="7"/>
        <v>90.21</v>
      </c>
      <c r="K87" s="48">
        <v>22.85</v>
      </c>
      <c r="L87" s="23">
        <f t="shared" si="13"/>
        <v>113.06</v>
      </c>
      <c r="M87" s="46">
        <v>46.27</v>
      </c>
      <c r="N87" s="49">
        <v>1</v>
      </c>
      <c r="O87" s="53"/>
    </row>
    <row r="88" spans="1:15" ht="28.5" customHeight="1">
      <c r="A88" s="21">
        <f t="shared" si="11"/>
        <v>29</v>
      </c>
      <c r="B88" s="38" t="s">
        <v>75</v>
      </c>
      <c r="C88" s="23" t="s">
        <v>42</v>
      </c>
      <c r="D88" s="24" t="s">
        <v>19</v>
      </c>
      <c r="E88" s="42" t="s">
        <v>47</v>
      </c>
      <c r="F88" s="42">
        <v>75.81</v>
      </c>
      <c r="G88" s="46">
        <v>5.0199999999999996</v>
      </c>
      <c r="H88" s="39"/>
      <c r="I88" s="39">
        <v>9.3800000000000008</v>
      </c>
      <c r="J88" s="47">
        <f t="shared" si="7"/>
        <v>90.21</v>
      </c>
      <c r="K88" s="48">
        <v>22.85</v>
      </c>
      <c r="L88" s="23">
        <f t="shared" si="13"/>
        <v>113.06</v>
      </c>
      <c r="M88" s="46">
        <v>46.27</v>
      </c>
      <c r="N88" s="49">
        <v>1</v>
      </c>
      <c r="O88" s="53"/>
    </row>
    <row r="89" spans="1:15" ht="28.5" customHeight="1">
      <c r="A89" s="21">
        <f t="shared" si="11"/>
        <v>30</v>
      </c>
      <c r="B89" s="38" t="s">
        <v>75</v>
      </c>
      <c r="C89" s="23" t="s">
        <v>42</v>
      </c>
      <c r="D89" s="24" t="s">
        <v>19</v>
      </c>
      <c r="E89" s="42" t="s">
        <v>48</v>
      </c>
      <c r="F89" s="42">
        <v>75.81</v>
      </c>
      <c r="G89" s="46">
        <v>5.0199999999999996</v>
      </c>
      <c r="H89" s="39"/>
      <c r="I89" s="39">
        <v>9.3800000000000008</v>
      </c>
      <c r="J89" s="47">
        <f t="shared" si="7"/>
        <v>90.21</v>
      </c>
      <c r="K89" s="48">
        <v>22.85</v>
      </c>
      <c r="L89" s="23">
        <f t="shared" si="13"/>
        <v>113.06</v>
      </c>
      <c r="M89" s="46">
        <v>46.27</v>
      </c>
      <c r="N89" s="49">
        <v>1</v>
      </c>
      <c r="O89" s="53"/>
    </row>
    <row r="90" spans="1:15" ht="28.5" customHeight="1">
      <c r="A90" s="21">
        <f t="shared" si="11"/>
        <v>31</v>
      </c>
      <c r="B90" s="38" t="s">
        <v>75</v>
      </c>
      <c r="C90" s="23" t="s">
        <v>42</v>
      </c>
      <c r="D90" s="24" t="s">
        <v>19</v>
      </c>
      <c r="E90" s="42" t="s">
        <v>49</v>
      </c>
      <c r="F90" s="42">
        <v>75.81</v>
      </c>
      <c r="G90" s="46">
        <v>5.0199999999999996</v>
      </c>
      <c r="H90" s="39"/>
      <c r="I90" s="39">
        <v>9.3800000000000008</v>
      </c>
      <c r="J90" s="47">
        <f t="shared" si="7"/>
        <v>90.21</v>
      </c>
      <c r="K90" s="48">
        <v>22.85</v>
      </c>
      <c r="L90" s="23">
        <f t="shared" si="13"/>
        <v>113.06</v>
      </c>
      <c r="M90" s="46">
        <v>46.27</v>
      </c>
      <c r="N90" s="49">
        <v>1</v>
      </c>
      <c r="O90" s="53"/>
    </row>
    <row r="91" spans="1:15" ht="28.5" customHeight="1">
      <c r="A91" s="21">
        <f t="shared" si="11"/>
        <v>32</v>
      </c>
      <c r="B91" s="38" t="s">
        <v>75</v>
      </c>
      <c r="C91" s="23" t="s">
        <v>42</v>
      </c>
      <c r="D91" s="24" t="s">
        <v>19</v>
      </c>
      <c r="E91" s="42" t="s">
        <v>50</v>
      </c>
      <c r="F91" s="42">
        <v>74.88</v>
      </c>
      <c r="G91" s="46">
        <v>6.04</v>
      </c>
      <c r="H91" s="39"/>
      <c r="I91" s="39">
        <v>9.48</v>
      </c>
      <c r="J91" s="39">
        <f t="shared" si="7"/>
        <v>90.4</v>
      </c>
      <c r="K91" s="48">
        <v>22.85</v>
      </c>
      <c r="L91" s="23">
        <f t="shared" si="13"/>
        <v>113.25</v>
      </c>
      <c r="M91" s="46">
        <v>46.27</v>
      </c>
      <c r="N91" s="49">
        <v>1</v>
      </c>
      <c r="O91" s="53"/>
    </row>
    <row r="92" spans="1:15" ht="28.5" customHeight="1">
      <c r="A92" s="21">
        <f t="shared" si="11"/>
        <v>33</v>
      </c>
      <c r="B92" s="38" t="s">
        <v>75</v>
      </c>
      <c r="C92" s="23" t="s">
        <v>42</v>
      </c>
      <c r="D92" s="24" t="s">
        <v>19</v>
      </c>
      <c r="E92" s="42" t="s">
        <v>51</v>
      </c>
      <c r="F92" s="42">
        <v>74.88</v>
      </c>
      <c r="G92" s="46">
        <v>6.04</v>
      </c>
      <c r="H92" s="39"/>
      <c r="I92" s="39">
        <v>9.48</v>
      </c>
      <c r="J92" s="39">
        <f t="shared" si="7"/>
        <v>90.4</v>
      </c>
      <c r="K92" s="48">
        <v>22.85</v>
      </c>
      <c r="L92" s="23">
        <f t="shared" si="13"/>
        <v>113.25</v>
      </c>
      <c r="M92" s="46">
        <v>46.27</v>
      </c>
      <c r="N92" s="49">
        <v>1</v>
      </c>
      <c r="O92" s="53"/>
    </row>
    <row r="93" spans="1:15" ht="28.5" customHeight="1">
      <c r="A93" s="21">
        <f t="shared" si="11"/>
        <v>34</v>
      </c>
      <c r="B93" s="38" t="s">
        <v>75</v>
      </c>
      <c r="C93" s="23" t="s">
        <v>42</v>
      </c>
      <c r="D93" s="24" t="s">
        <v>19</v>
      </c>
      <c r="E93" s="42" t="s">
        <v>52</v>
      </c>
      <c r="F93" s="42">
        <v>74.88</v>
      </c>
      <c r="G93" s="46">
        <v>6.04</v>
      </c>
      <c r="H93" s="39"/>
      <c r="I93" s="39">
        <v>9.48</v>
      </c>
      <c r="J93" s="39">
        <f t="shared" si="7"/>
        <v>90.4</v>
      </c>
      <c r="K93" s="48">
        <v>22.85</v>
      </c>
      <c r="L93" s="23">
        <f t="shared" si="13"/>
        <v>113.25</v>
      </c>
      <c r="M93" s="46">
        <v>46.27</v>
      </c>
      <c r="N93" s="49">
        <v>1</v>
      </c>
      <c r="O93" s="53"/>
    </row>
    <row r="94" spans="1:15" ht="28.5" customHeight="1">
      <c r="A94" s="21">
        <f t="shared" si="11"/>
        <v>35</v>
      </c>
      <c r="B94" s="38" t="s">
        <v>75</v>
      </c>
      <c r="C94" s="23" t="s">
        <v>42</v>
      </c>
      <c r="D94" s="24" t="s">
        <v>27</v>
      </c>
      <c r="E94" s="42" t="s">
        <v>80</v>
      </c>
      <c r="F94" s="55">
        <v>63.73</v>
      </c>
      <c r="G94" s="39"/>
      <c r="H94" s="39"/>
      <c r="I94" s="39">
        <v>7.22</v>
      </c>
      <c r="J94" s="39">
        <f t="shared" si="7"/>
        <v>70.95</v>
      </c>
      <c r="K94" s="48">
        <v>18.11</v>
      </c>
      <c r="L94" s="23">
        <f t="shared" si="13"/>
        <v>89.06</v>
      </c>
      <c r="M94" s="56">
        <v>36.590000000000003</v>
      </c>
      <c r="N94" s="49"/>
      <c r="O94" s="53"/>
    </row>
    <row r="95" spans="1:15" ht="28.5" customHeight="1">
      <c r="A95" s="21">
        <f t="shared" si="11"/>
        <v>36</v>
      </c>
      <c r="B95" s="38" t="s">
        <v>75</v>
      </c>
      <c r="C95" s="23" t="s">
        <v>42</v>
      </c>
      <c r="D95" s="24" t="s">
        <v>19</v>
      </c>
      <c r="E95" s="42" t="s">
        <v>81</v>
      </c>
      <c r="F95" s="47">
        <v>75.900000000000006</v>
      </c>
      <c r="G95" s="39">
        <v>4.95</v>
      </c>
      <c r="H95" s="39"/>
      <c r="I95" s="39">
        <v>9.36</v>
      </c>
      <c r="J95" s="39">
        <f t="shared" si="7"/>
        <v>90.210000000000008</v>
      </c>
      <c r="K95" s="39">
        <v>22.85</v>
      </c>
      <c r="L95" s="58">
        <f t="shared" si="13"/>
        <v>113.06</v>
      </c>
      <c r="M95" s="39">
        <v>46.26</v>
      </c>
      <c r="N95" s="49">
        <v>1</v>
      </c>
      <c r="O95" s="53"/>
    </row>
    <row r="96" spans="1:15" ht="28.5" customHeight="1">
      <c r="A96" s="21">
        <f t="shared" si="11"/>
        <v>37</v>
      </c>
      <c r="B96" s="38" t="s">
        <v>75</v>
      </c>
      <c r="C96" s="23" t="s">
        <v>53</v>
      </c>
      <c r="D96" s="24" t="s">
        <v>19</v>
      </c>
      <c r="E96" s="42" t="s">
        <v>54</v>
      </c>
      <c r="F96" s="42">
        <v>75.989999999999995</v>
      </c>
      <c r="G96" s="46">
        <v>4.92</v>
      </c>
      <c r="H96" s="39"/>
      <c r="I96" s="39">
        <v>9.39</v>
      </c>
      <c r="J96" s="47">
        <f t="shared" si="7"/>
        <v>90.3</v>
      </c>
      <c r="K96" s="48">
        <v>22.85</v>
      </c>
      <c r="L96" s="23">
        <f t="shared" ref="L96:L107" si="14">J96+K96</f>
        <v>113.15</v>
      </c>
      <c r="M96" s="46">
        <v>46.27</v>
      </c>
      <c r="N96" s="49">
        <v>1</v>
      </c>
      <c r="O96" s="53"/>
    </row>
    <row r="97" spans="1:15" ht="28.5" customHeight="1">
      <c r="A97" s="21">
        <f t="shared" si="11"/>
        <v>38</v>
      </c>
      <c r="B97" s="38" t="s">
        <v>75</v>
      </c>
      <c r="C97" s="23" t="s">
        <v>53</v>
      </c>
      <c r="D97" s="24" t="s">
        <v>27</v>
      </c>
      <c r="E97" s="42" t="s">
        <v>55</v>
      </c>
      <c r="F97" s="42">
        <v>56.95</v>
      </c>
      <c r="G97" s="46">
        <v>5.76</v>
      </c>
      <c r="H97" s="39"/>
      <c r="I97" s="39">
        <v>7.15</v>
      </c>
      <c r="J97" s="47">
        <f t="shared" si="7"/>
        <v>69.86</v>
      </c>
      <c r="K97" s="48">
        <v>17.649999999999999</v>
      </c>
      <c r="L97" s="23">
        <f t="shared" si="14"/>
        <v>87.509999999999991</v>
      </c>
      <c r="M97" s="46">
        <v>35.74</v>
      </c>
      <c r="N97" s="49"/>
      <c r="O97" s="53"/>
    </row>
    <row r="98" spans="1:15" ht="28.5" customHeight="1">
      <c r="A98" s="21">
        <f t="shared" si="11"/>
        <v>39</v>
      </c>
      <c r="B98" s="38" t="s">
        <v>75</v>
      </c>
      <c r="C98" s="23" t="s">
        <v>53</v>
      </c>
      <c r="D98" s="24" t="s">
        <v>19</v>
      </c>
      <c r="E98" s="42" t="s">
        <v>56</v>
      </c>
      <c r="F98" s="42">
        <v>75.81</v>
      </c>
      <c r="G98" s="46">
        <v>5.0199999999999996</v>
      </c>
      <c r="H98" s="39"/>
      <c r="I98" s="39">
        <v>9.3800000000000008</v>
      </c>
      <c r="J98" s="47">
        <f t="shared" si="7"/>
        <v>90.21</v>
      </c>
      <c r="K98" s="48">
        <v>22.85</v>
      </c>
      <c r="L98" s="23">
        <f t="shared" si="14"/>
        <v>113.06</v>
      </c>
      <c r="M98" s="46">
        <v>46.27</v>
      </c>
      <c r="N98" s="49">
        <v>1</v>
      </c>
      <c r="O98" s="53"/>
    </row>
    <row r="99" spans="1:15" ht="28.5" customHeight="1">
      <c r="A99" s="21">
        <f t="shared" si="11"/>
        <v>40</v>
      </c>
      <c r="B99" s="38" t="s">
        <v>75</v>
      </c>
      <c r="C99" s="23" t="s">
        <v>53</v>
      </c>
      <c r="D99" s="24" t="s">
        <v>19</v>
      </c>
      <c r="E99" s="42" t="s">
        <v>57</v>
      </c>
      <c r="F99" s="42">
        <v>75.81</v>
      </c>
      <c r="G99" s="46">
        <v>5.0199999999999996</v>
      </c>
      <c r="H99" s="39"/>
      <c r="I99" s="39">
        <v>9.3800000000000008</v>
      </c>
      <c r="J99" s="47">
        <f t="shared" si="7"/>
        <v>90.21</v>
      </c>
      <c r="K99" s="48">
        <v>22.85</v>
      </c>
      <c r="L99" s="23">
        <f t="shared" si="14"/>
        <v>113.06</v>
      </c>
      <c r="M99" s="46">
        <v>46.27</v>
      </c>
      <c r="N99" s="49">
        <v>1</v>
      </c>
      <c r="O99" s="53"/>
    </row>
    <row r="100" spans="1:15" ht="28.5" customHeight="1">
      <c r="A100" s="21">
        <f t="shared" si="11"/>
        <v>41</v>
      </c>
      <c r="B100" s="38" t="s">
        <v>75</v>
      </c>
      <c r="C100" s="23" t="s">
        <v>53</v>
      </c>
      <c r="D100" s="24" t="s">
        <v>19</v>
      </c>
      <c r="E100" s="42" t="s">
        <v>58</v>
      </c>
      <c r="F100" s="42">
        <v>75.81</v>
      </c>
      <c r="G100" s="46">
        <v>5.0199999999999996</v>
      </c>
      <c r="H100" s="39"/>
      <c r="I100" s="39">
        <v>9.3800000000000008</v>
      </c>
      <c r="J100" s="47">
        <f t="shared" si="7"/>
        <v>90.21</v>
      </c>
      <c r="K100" s="48">
        <v>22.85</v>
      </c>
      <c r="L100" s="23">
        <f t="shared" si="14"/>
        <v>113.06</v>
      </c>
      <c r="M100" s="46">
        <v>46.27</v>
      </c>
      <c r="N100" s="49">
        <v>1</v>
      </c>
      <c r="O100" s="53"/>
    </row>
    <row r="101" spans="1:15" ht="28.5" customHeight="1">
      <c r="A101" s="21">
        <f t="shared" si="11"/>
        <v>42</v>
      </c>
      <c r="B101" s="38" t="s">
        <v>75</v>
      </c>
      <c r="C101" s="23" t="s">
        <v>53</v>
      </c>
      <c r="D101" s="24" t="s">
        <v>19</v>
      </c>
      <c r="E101" s="42" t="s">
        <v>59</v>
      </c>
      <c r="F101" s="42">
        <v>75.81</v>
      </c>
      <c r="G101" s="46">
        <v>5.0199999999999996</v>
      </c>
      <c r="H101" s="39"/>
      <c r="I101" s="39">
        <v>9.3800000000000008</v>
      </c>
      <c r="J101" s="47">
        <f t="shared" si="7"/>
        <v>90.21</v>
      </c>
      <c r="K101" s="48">
        <v>22.85</v>
      </c>
      <c r="L101" s="23">
        <f t="shared" si="14"/>
        <v>113.06</v>
      </c>
      <c r="M101" s="46">
        <v>46.27</v>
      </c>
      <c r="N101" s="49">
        <v>1</v>
      </c>
      <c r="O101" s="53"/>
    </row>
    <row r="102" spans="1:15" ht="28.5" customHeight="1">
      <c r="A102" s="21">
        <f t="shared" si="11"/>
        <v>43</v>
      </c>
      <c r="B102" s="38" t="s">
        <v>75</v>
      </c>
      <c r="C102" s="23" t="s">
        <v>53</v>
      </c>
      <c r="D102" s="24" t="s">
        <v>19</v>
      </c>
      <c r="E102" s="42" t="s">
        <v>60</v>
      </c>
      <c r="F102" s="42">
        <v>75.81</v>
      </c>
      <c r="G102" s="46">
        <v>5.0199999999999996</v>
      </c>
      <c r="H102" s="39"/>
      <c r="I102" s="39">
        <v>9.3800000000000008</v>
      </c>
      <c r="J102" s="47">
        <f t="shared" si="7"/>
        <v>90.21</v>
      </c>
      <c r="K102" s="48">
        <v>22.85</v>
      </c>
      <c r="L102" s="23">
        <f t="shared" si="14"/>
        <v>113.06</v>
      </c>
      <c r="M102" s="46">
        <v>46.27</v>
      </c>
      <c r="N102" s="49">
        <v>1</v>
      </c>
      <c r="O102" s="53"/>
    </row>
    <row r="103" spans="1:15" ht="28.5" customHeight="1">
      <c r="A103" s="21">
        <f t="shared" si="11"/>
        <v>44</v>
      </c>
      <c r="B103" s="38" t="s">
        <v>75</v>
      </c>
      <c r="C103" s="23" t="s">
        <v>53</v>
      </c>
      <c r="D103" s="24" t="s">
        <v>19</v>
      </c>
      <c r="E103" s="42" t="s">
        <v>61</v>
      </c>
      <c r="F103" s="42">
        <v>74.88</v>
      </c>
      <c r="G103" s="46">
        <v>6.04</v>
      </c>
      <c r="H103" s="39"/>
      <c r="I103" s="39">
        <v>9.48</v>
      </c>
      <c r="J103" s="39">
        <f t="shared" si="7"/>
        <v>90.4</v>
      </c>
      <c r="K103" s="48">
        <v>22.85</v>
      </c>
      <c r="L103" s="23">
        <f t="shared" si="14"/>
        <v>113.25</v>
      </c>
      <c r="M103" s="46">
        <v>46.27</v>
      </c>
      <c r="N103" s="49">
        <v>1</v>
      </c>
      <c r="O103" s="53"/>
    </row>
    <row r="104" spans="1:15" ht="28.5" customHeight="1">
      <c r="A104" s="21">
        <f t="shared" si="11"/>
        <v>45</v>
      </c>
      <c r="B104" s="38" t="s">
        <v>75</v>
      </c>
      <c r="C104" s="23" t="s">
        <v>53</v>
      </c>
      <c r="D104" s="24" t="s">
        <v>19</v>
      </c>
      <c r="E104" s="42" t="s">
        <v>62</v>
      </c>
      <c r="F104" s="42">
        <v>74.88</v>
      </c>
      <c r="G104" s="46">
        <v>6.04</v>
      </c>
      <c r="H104" s="39"/>
      <c r="I104" s="39">
        <v>9.48</v>
      </c>
      <c r="J104" s="39">
        <f t="shared" si="7"/>
        <v>90.4</v>
      </c>
      <c r="K104" s="48">
        <v>22.85</v>
      </c>
      <c r="L104" s="23">
        <f t="shared" si="14"/>
        <v>113.25</v>
      </c>
      <c r="M104" s="46">
        <v>46.27</v>
      </c>
      <c r="N104" s="49">
        <v>1</v>
      </c>
      <c r="O104" s="53"/>
    </row>
    <row r="105" spans="1:15" ht="28.5" customHeight="1">
      <c r="A105" s="21">
        <f t="shared" si="11"/>
        <v>46</v>
      </c>
      <c r="B105" s="38" t="s">
        <v>75</v>
      </c>
      <c r="C105" s="23" t="s">
        <v>53</v>
      </c>
      <c r="D105" s="24" t="s">
        <v>19</v>
      </c>
      <c r="E105" s="42" t="s">
        <v>63</v>
      </c>
      <c r="F105" s="42">
        <v>74.88</v>
      </c>
      <c r="G105" s="46">
        <v>6.04</v>
      </c>
      <c r="H105" s="39"/>
      <c r="I105" s="39">
        <v>9.48</v>
      </c>
      <c r="J105" s="39">
        <f t="shared" si="7"/>
        <v>90.4</v>
      </c>
      <c r="K105" s="48">
        <v>22.85</v>
      </c>
      <c r="L105" s="23">
        <f t="shared" si="14"/>
        <v>113.25</v>
      </c>
      <c r="M105" s="46">
        <v>46.27</v>
      </c>
      <c r="N105" s="49">
        <v>1</v>
      </c>
      <c r="O105" s="53"/>
    </row>
    <row r="106" spans="1:15" ht="28.5" customHeight="1">
      <c r="A106" s="21">
        <f t="shared" si="11"/>
        <v>47</v>
      </c>
      <c r="B106" s="38" t="s">
        <v>75</v>
      </c>
      <c r="C106" s="23" t="s">
        <v>53</v>
      </c>
      <c r="D106" s="24" t="s">
        <v>27</v>
      </c>
      <c r="E106" s="42" t="s">
        <v>82</v>
      </c>
      <c r="F106" s="55">
        <v>63.73</v>
      </c>
      <c r="G106" s="39"/>
      <c r="H106" s="39"/>
      <c r="I106" s="39">
        <v>7.22</v>
      </c>
      <c r="J106" s="39">
        <f t="shared" si="7"/>
        <v>70.95</v>
      </c>
      <c r="K106" s="48">
        <v>18.11</v>
      </c>
      <c r="L106" s="23">
        <f t="shared" si="14"/>
        <v>89.06</v>
      </c>
      <c r="M106" s="56">
        <v>36.590000000000003</v>
      </c>
      <c r="N106" s="49"/>
      <c r="O106" s="53"/>
    </row>
    <row r="107" spans="1:15" ht="28.5" customHeight="1">
      <c r="A107" s="21">
        <f t="shared" si="11"/>
        <v>48</v>
      </c>
      <c r="B107" s="38" t="s">
        <v>75</v>
      </c>
      <c r="C107" s="23" t="s">
        <v>53</v>
      </c>
      <c r="D107" s="24" t="s">
        <v>19</v>
      </c>
      <c r="E107" s="42" t="s">
        <v>83</v>
      </c>
      <c r="F107" s="47">
        <v>75.900000000000006</v>
      </c>
      <c r="G107" s="39">
        <v>4.95</v>
      </c>
      <c r="H107" s="39"/>
      <c r="I107" s="39">
        <v>9.36</v>
      </c>
      <c r="J107" s="39">
        <f t="shared" si="7"/>
        <v>90.210000000000008</v>
      </c>
      <c r="K107" s="39">
        <v>22.85</v>
      </c>
      <c r="L107" s="58">
        <f t="shared" si="14"/>
        <v>113.06</v>
      </c>
      <c r="M107" s="39">
        <v>46.26</v>
      </c>
      <c r="N107" s="49">
        <v>1</v>
      </c>
      <c r="O107" s="53"/>
    </row>
    <row r="108" spans="1:15" ht="28.5" customHeight="1">
      <c r="A108" s="21">
        <f t="shared" si="11"/>
        <v>49</v>
      </c>
      <c r="B108" s="38" t="s">
        <v>75</v>
      </c>
      <c r="C108" s="23" t="s">
        <v>64</v>
      </c>
      <c r="D108" s="24" t="s">
        <v>19</v>
      </c>
      <c r="E108" s="42" t="s">
        <v>65</v>
      </c>
      <c r="F108" s="42">
        <v>75.989999999999995</v>
      </c>
      <c r="G108" s="46">
        <v>4.92</v>
      </c>
      <c r="H108" s="39"/>
      <c r="I108" s="39">
        <v>9.39</v>
      </c>
      <c r="J108" s="47">
        <f t="shared" si="7"/>
        <v>90.3</v>
      </c>
      <c r="K108" s="48">
        <v>22.85</v>
      </c>
      <c r="L108" s="23">
        <f t="shared" ref="L108:L119" si="15">J108+K108</f>
        <v>113.15</v>
      </c>
      <c r="M108" s="46">
        <v>46.27</v>
      </c>
      <c r="N108" s="49">
        <v>1</v>
      </c>
      <c r="O108" s="53"/>
    </row>
    <row r="109" spans="1:15" ht="28.5" customHeight="1">
      <c r="A109" s="21">
        <f t="shared" si="11"/>
        <v>50</v>
      </c>
      <c r="B109" s="38" t="s">
        <v>75</v>
      </c>
      <c r="C109" s="23" t="s">
        <v>64</v>
      </c>
      <c r="D109" s="51" t="s">
        <v>27</v>
      </c>
      <c r="E109" s="42" t="s">
        <v>66</v>
      </c>
      <c r="F109" s="42">
        <v>56.95</v>
      </c>
      <c r="G109" s="46">
        <v>5.76</v>
      </c>
      <c r="H109" s="39"/>
      <c r="I109" s="39">
        <v>7.15</v>
      </c>
      <c r="J109" s="47">
        <f t="shared" si="7"/>
        <v>69.86</v>
      </c>
      <c r="K109" s="48">
        <v>17.649999999999999</v>
      </c>
      <c r="L109" s="51">
        <f t="shared" si="15"/>
        <v>87.509999999999991</v>
      </c>
      <c r="M109" s="46">
        <v>35.86</v>
      </c>
      <c r="N109" s="49"/>
      <c r="O109" s="37"/>
    </row>
    <row r="110" spans="1:15" ht="28.5" customHeight="1">
      <c r="A110" s="21">
        <f t="shared" si="11"/>
        <v>51</v>
      </c>
      <c r="B110" s="38" t="s">
        <v>75</v>
      </c>
      <c r="C110" s="23" t="s">
        <v>64</v>
      </c>
      <c r="D110" s="30" t="s">
        <v>19</v>
      </c>
      <c r="E110" s="59" t="s">
        <v>67</v>
      </c>
      <c r="F110" s="59">
        <v>75.81</v>
      </c>
      <c r="G110" s="46">
        <v>5.0199999999999996</v>
      </c>
      <c r="H110" s="39"/>
      <c r="I110" s="39">
        <v>9.3800000000000008</v>
      </c>
      <c r="J110" s="47">
        <f t="shared" si="7"/>
        <v>90.21</v>
      </c>
      <c r="K110" s="48">
        <v>22.85</v>
      </c>
      <c r="L110" s="29">
        <f t="shared" si="15"/>
        <v>113.06</v>
      </c>
      <c r="M110" s="46">
        <v>46.27</v>
      </c>
      <c r="N110" s="49">
        <v>1</v>
      </c>
      <c r="O110" s="27"/>
    </row>
    <row r="111" spans="1:15" ht="28.5" customHeight="1">
      <c r="A111" s="21">
        <f t="shared" si="11"/>
        <v>52</v>
      </c>
      <c r="B111" s="38" t="s">
        <v>75</v>
      </c>
      <c r="C111" s="23" t="s">
        <v>64</v>
      </c>
      <c r="D111" s="51" t="s">
        <v>27</v>
      </c>
      <c r="E111" s="42" t="s">
        <v>68</v>
      </c>
      <c r="F111" s="60">
        <v>65.5</v>
      </c>
      <c r="G111" s="42">
        <v>5.0199999999999996</v>
      </c>
      <c r="H111" s="42"/>
      <c r="I111" s="42">
        <v>8.17</v>
      </c>
      <c r="J111" s="60">
        <f t="shared" si="7"/>
        <v>78.69</v>
      </c>
      <c r="K111" s="42">
        <v>19.88</v>
      </c>
      <c r="L111" s="51">
        <f t="shared" si="15"/>
        <v>98.57</v>
      </c>
      <c r="M111" s="42">
        <v>40.32</v>
      </c>
      <c r="N111" s="49"/>
      <c r="O111" s="37">
        <v>1</v>
      </c>
    </row>
    <row r="112" spans="1:15" ht="28.5" customHeight="1">
      <c r="A112" s="21">
        <f t="shared" si="11"/>
        <v>53</v>
      </c>
      <c r="B112" s="38" t="s">
        <v>75</v>
      </c>
      <c r="C112" s="23" t="s">
        <v>64</v>
      </c>
      <c r="D112" s="51" t="s">
        <v>19</v>
      </c>
      <c r="E112" s="42" t="s">
        <v>69</v>
      </c>
      <c r="F112" s="42">
        <v>75.81</v>
      </c>
      <c r="G112" s="42">
        <v>5.0199999999999996</v>
      </c>
      <c r="H112" s="42"/>
      <c r="I112" s="42">
        <v>9.3800000000000008</v>
      </c>
      <c r="J112" s="60">
        <f t="shared" si="7"/>
        <v>90.21</v>
      </c>
      <c r="K112" s="42">
        <v>22.85</v>
      </c>
      <c r="L112" s="51">
        <f t="shared" si="15"/>
        <v>113.06</v>
      </c>
      <c r="M112" s="42">
        <v>46.27</v>
      </c>
      <c r="N112" s="49">
        <v>1</v>
      </c>
      <c r="O112" s="27"/>
    </row>
    <row r="113" spans="1:44" ht="28.5" customHeight="1">
      <c r="A113" s="21">
        <f t="shared" si="11"/>
        <v>54</v>
      </c>
      <c r="B113" s="38" t="s">
        <v>75</v>
      </c>
      <c r="C113" s="23" t="s">
        <v>64</v>
      </c>
      <c r="D113" s="51" t="s">
        <v>27</v>
      </c>
      <c r="E113" s="42" t="s">
        <v>70</v>
      </c>
      <c r="F113" s="60">
        <v>65.5</v>
      </c>
      <c r="G113" s="42">
        <v>5.0199999999999996</v>
      </c>
      <c r="H113" s="42"/>
      <c r="I113" s="42">
        <v>8.17</v>
      </c>
      <c r="J113" s="60">
        <f t="shared" si="7"/>
        <v>78.69</v>
      </c>
      <c r="K113" s="42">
        <v>19.88</v>
      </c>
      <c r="L113" s="51">
        <f t="shared" si="15"/>
        <v>98.57</v>
      </c>
      <c r="M113" s="42">
        <v>40.32</v>
      </c>
      <c r="N113" s="49"/>
      <c r="O113" s="37">
        <v>1</v>
      </c>
    </row>
    <row r="114" spans="1:44" ht="28.5" customHeight="1">
      <c r="A114" s="21">
        <f t="shared" si="11"/>
        <v>55</v>
      </c>
      <c r="B114" s="38" t="s">
        <v>75</v>
      </c>
      <c r="C114" s="23" t="s">
        <v>64</v>
      </c>
      <c r="D114" s="51" t="s">
        <v>27</v>
      </c>
      <c r="E114" s="42" t="s">
        <v>71</v>
      </c>
      <c r="F114" s="60">
        <v>65.5</v>
      </c>
      <c r="G114" s="42">
        <v>5.0199999999999996</v>
      </c>
      <c r="H114" s="42"/>
      <c r="I114" s="42">
        <v>8.17</v>
      </c>
      <c r="J114" s="60">
        <f t="shared" si="7"/>
        <v>78.69</v>
      </c>
      <c r="K114" s="42">
        <v>19.88</v>
      </c>
      <c r="L114" s="51">
        <f t="shared" si="15"/>
        <v>98.57</v>
      </c>
      <c r="M114" s="42">
        <v>40.32</v>
      </c>
      <c r="N114" s="49"/>
      <c r="O114" s="37">
        <v>1</v>
      </c>
    </row>
    <row r="115" spans="1:44" ht="28.5" customHeight="1">
      <c r="A115" s="21">
        <f t="shared" si="11"/>
        <v>56</v>
      </c>
      <c r="B115" s="38" t="s">
        <v>75</v>
      </c>
      <c r="C115" s="23" t="s">
        <v>64</v>
      </c>
      <c r="D115" s="51" t="s">
        <v>27</v>
      </c>
      <c r="E115" s="42" t="s">
        <v>72</v>
      </c>
      <c r="F115" s="60">
        <v>64.48</v>
      </c>
      <c r="G115" s="42">
        <v>6.04</v>
      </c>
      <c r="H115" s="42"/>
      <c r="I115" s="42">
        <v>8.17</v>
      </c>
      <c r="J115" s="42">
        <f t="shared" si="7"/>
        <v>78.690000000000012</v>
      </c>
      <c r="K115" s="42">
        <v>19.88</v>
      </c>
      <c r="L115" s="51">
        <f t="shared" si="15"/>
        <v>98.570000000000007</v>
      </c>
      <c r="M115" s="42">
        <v>40.32</v>
      </c>
      <c r="N115" s="49"/>
      <c r="O115" s="37">
        <v>1</v>
      </c>
    </row>
    <row r="116" spans="1:44" ht="28.5" customHeight="1">
      <c r="A116" s="21">
        <f t="shared" si="11"/>
        <v>57</v>
      </c>
      <c r="B116" s="38" t="s">
        <v>75</v>
      </c>
      <c r="C116" s="23" t="s">
        <v>64</v>
      </c>
      <c r="D116" s="51" t="s">
        <v>27</v>
      </c>
      <c r="E116" s="42" t="s">
        <v>73</v>
      </c>
      <c r="F116" s="42">
        <v>64.48</v>
      </c>
      <c r="G116" s="42">
        <v>6.04</v>
      </c>
      <c r="H116" s="42"/>
      <c r="I116" s="42">
        <v>8.17</v>
      </c>
      <c r="J116" s="42">
        <f t="shared" si="7"/>
        <v>78.690000000000012</v>
      </c>
      <c r="K116" s="42">
        <v>19.88</v>
      </c>
      <c r="L116" s="51">
        <f t="shared" si="15"/>
        <v>98.570000000000007</v>
      </c>
      <c r="M116" s="42">
        <v>40.32</v>
      </c>
      <c r="N116" s="49"/>
      <c r="O116" s="37">
        <v>1</v>
      </c>
    </row>
    <row r="117" spans="1:44" ht="28.5" customHeight="1">
      <c r="A117" s="21">
        <f t="shared" si="11"/>
        <v>58</v>
      </c>
      <c r="B117" s="38" t="s">
        <v>75</v>
      </c>
      <c r="C117" s="23" t="s">
        <v>64</v>
      </c>
      <c r="D117" s="51" t="s">
        <v>27</v>
      </c>
      <c r="E117" s="42" t="s">
        <v>74</v>
      </c>
      <c r="F117" s="42">
        <v>64.48</v>
      </c>
      <c r="G117" s="42">
        <v>6.04</v>
      </c>
      <c r="H117" s="42"/>
      <c r="I117" s="42">
        <v>8.17</v>
      </c>
      <c r="J117" s="42">
        <f t="shared" si="7"/>
        <v>78.690000000000012</v>
      </c>
      <c r="K117" s="42">
        <v>19.88</v>
      </c>
      <c r="L117" s="51">
        <f t="shared" si="15"/>
        <v>98.570000000000007</v>
      </c>
      <c r="M117" s="51">
        <v>40.32</v>
      </c>
      <c r="N117" s="49"/>
      <c r="O117" s="37">
        <v>1</v>
      </c>
    </row>
    <row r="118" spans="1:44" ht="28.5" customHeight="1">
      <c r="A118" s="21">
        <f t="shared" si="11"/>
        <v>59</v>
      </c>
      <c r="B118" s="38" t="s">
        <v>75</v>
      </c>
      <c r="C118" s="29" t="s">
        <v>64</v>
      </c>
      <c r="D118" s="61" t="s">
        <v>27</v>
      </c>
      <c r="E118" s="59" t="s">
        <v>84</v>
      </c>
      <c r="F118" s="59">
        <v>63.73</v>
      </c>
      <c r="G118" s="59"/>
      <c r="H118" s="59"/>
      <c r="I118" s="59">
        <v>7.22</v>
      </c>
      <c r="J118" s="59">
        <f t="shared" ref="J118:J119" si="16">F118+G118+I118</f>
        <v>70.95</v>
      </c>
      <c r="K118" s="59">
        <v>18.11</v>
      </c>
      <c r="L118" s="61">
        <f t="shared" si="15"/>
        <v>89.06</v>
      </c>
      <c r="M118" s="62">
        <v>36.6</v>
      </c>
      <c r="N118" s="49"/>
      <c r="O118" s="27">
        <v>1</v>
      </c>
    </row>
    <row r="119" spans="1:44" ht="28.5" customHeight="1">
      <c r="A119" s="21">
        <f t="shared" si="11"/>
        <v>60</v>
      </c>
      <c r="B119" s="41" t="s">
        <v>75</v>
      </c>
      <c r="C119" s="23" t="s">
        <v>64</v>
      </c>
      <c r="D119" s="51" t="s">
        <v>27</v>
      </c>
      <c r="E119" s="42" t="s">
        <v>85</v>
      </c>
      <c r="F119" s="60">
        <v>65.22</v>
      </c>
      <c r="G119" s="42">
        <v>4.95</v>
      </c>
      <c r="H119" s="42"/>
      <c r="I119" s="42">
        <v>9.36</v>
      </c>
      <c r="J119" s="42">
        <f t="shared" si="16"/>
        <v>79.53</v>
      </c>
      <c r="K119" s="42">
        <v>22.85</v>
      </c>
      <c r="L119" s="51">
        <f t="shared" si="15"/>
        <v>102.38</v>
      </c>
      <c r="M119" s="42">
        <v>40.76</v>
      </c>
      <c r="N119" s="49"/>
      <c r="O119" s="27">
        <v>1</v>
      </c>
    </row>
    <row r="120" spans="1:44" ht="28.5" customHeight="1">
      <c r="A120" s="113" t="s">
        <v>86</v>
      </c>
      <c r="B120" s="114"/>
      <c r="C120" s="114"/>
      <c r="D120" s="115"/>
      <c r="E120" s="63"/>
      <c r="F120" s="64">
        <f>SUM(F61:F119)</f>
        <v>4232.4999999999991</v>
      </c>
      <c r="G120" s="64">
        <f t="shared" ref="G120:L120" si="17">SUM(G61:G119)</f>
        <v>289.33000000000004</v>
      </c>
      <c r="H120" s="64"/>
      <c r="I120" s="64">
        <f t="shared" si="17"/>
        <v>525.35000000000014</v>
      </c>
      <c r="J120" s="64">
        <f t="shared" si="17"/>
        <v>5047.1799999999985</v>
      </c>
      <c r="K120" s="64">
        <f t="shared" si="17"/>
        <v>1280.6300000000008</v>
      </c>
      <c r="L120" s="64">
        <f t="shared" si="17"/>
        <v>6327.8100000000013</v>
      </c>
      <c r="M120" s="58">
        <f>SUM(M60:M119)</f>
        <v>2634.0300000000011</v>
      </c>
      <c r="N120" s="65">
        <f>SUM(N60:N119)</f>
        <v>42</v>
      </c>
      <c r="O120" s="27">
        <f>SUM(O60:O119)</f>
        <v>9</v>
      </c>
    </row>
    <row r="121" spans="1:44" ht="28.5" customHeight="1">
      <c r="A121" s="66"/>
      <c r="B121" s="66"/>
      <c r="C121" s="66"/>
      <c r="D121" s="66"/>
      <c r="E121" s="67"/>
      <c r="F121" s="41"/>
      <c r="G121" s="41"/>
      <c r="H121" s="41"/>
      <c r="I121" s="41"/>
      <c r="J121" s="116" t="s">
        <v>87</v>
      </c>
      <c r="K121" s="102"/>
      <c r="L121" s="103"/>
      <c r="M121" s="23">
        <f>M55+M120</f>
        <v>4878.2700000000004</v>
      </c>
      <c r="N121" s="68"/>
      <c r="O121" s="27"/>
    </row>
    <row r="122" spans="1:44" ht="28.5" customHeight="1">
      <c r="A122" s="69"/>
      <c r="B122" s="69"/>
      <c r="C122" s="69"/>
      <c r="D122" s="69"/>
      <c r="E122" s="70"/>
      <c r="F122" s="71"/>
      <c r="G122" s="71"/>
      <c r="H122" s="71"/>
      <c r="I122" s="71"/>
      <c r="J122" s="117" t="s">
        <v>88</v>
      </c>
      <c r="K122" s="118"/>
      <c r="L122" s="119"/>
      <c r="M122" s="29">
        <v>182.73</v>
      </c>
      <c r="N122" s="72"/>
      <c r="O122" s="27"/>
    </row>
    <row r="123" spans="1:44" s="14" customFormat="1" ht="28.5" customHeight="1">
      <c r="A123" s="66"/>
      <c r="B123" s="66"/>
      <c r="C123" s="66"/>
      <c r="D123" s="66"/>
      <c r="E123" s="67"/>
      <c r="F123" s="41"/>
      <c r="G123" s="41"/>
      <c r="H123" s="41"/>
      <c r="I123" s="41"/>
      <c r="J123" s="116" t="s">
        <v>89</v>
      </c>
      <c r="K123" s="102"/>
      <c r="L123" s="103"/>
      <c r="M123" s="73">
        <f>M121+M122</f>
        <v>5061</v>
      </c>
      <c r="N123" s="68"/>
      <c r="O123" s="27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</row>
    <row r="124" spans="1:44" ht="28.5" customHeight="1">
      <c r="A124" s="74"/>
      <c r="B124" s="75"/>
      <c r="C124" s="75"/>
      <c r="D124" s="75"/>
      <c r="E124" s="76"/>
      <c r="F124" s="77"/>
      <c r="G124" s="77"/>
      <c r="H124" s="77"/>
      <c r="I124" s="77"/>
      <c r="J124" s="102" t="s">
        <v>90</v>
      </c>
      <c r="K124" s="102"/>
      <c r="L124" s="103"/>
      <c r="M124" s="78">
        <v>4878.2700000000004</v>
      </c>
      <c r="N124" s="79"/>
      <c r="O124" s="27"/>
    </row>
    <row r="125" spans="1:44" ht="21" customHeight="1">
      <c r="A125" s="105"/>
      <c r="B125" s="106"/>
      <c r="C125" s="106"/>
      <c r="D125" s="106"/>
      <c r="E125" s="106"/>
      <c r="F125" s="106"/>
      <c r="G125" s="106"/>
      <c r="H125" s="106"/>
      <c r="I125" s="106"/>
      <c r="J125" s="106"/>
      <c r="K125" s="106"/>
      <c r="L125" s="107"/>
      <c r="M125" s="80" t="s">
        <v>91</v>
      </c>
      <c r="N125" s="81">
        <v>42</v>
      </c>
      <c r="O125" s="104">
        <f>O120+O55</f>
        <v>10</v>
      </c>
    </row>
    <row r="126" spans="1:44" ht="21" customHeight="1">
      <c r="A126" s="108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10"/>
      <c r="M126" s="84" t="s">
        <v>92</v>
      </c>
      <c r="N126" s="85"/>
      <c r="O126" s="104"/>
    </row>
    <row r="127" spans="1:44" ht="23.25" customHeight="1">
      <c r="A127" s="108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10"/>
      <c r="M127" s="84" t="s">
        <v>93</v>
      </c>
      <c r="N127" s="86">
        <v>6</v>
      </c>
      <c r="O127" s="104"/>
    </row>
    <row r="128" spans="1:44" ht="23.25" customHeight="1">
      <c r="A128" s="108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10"/>
      <c r="M128" s="84" t="s">
        <v>94</v>
      </c>
      <c r="N128" s="85"/>
      <c r="O128" s="104"/>
    </row>
    <row r="129" spans="1:15" ht="23.25" customHeight="1">
      <c r="A129" s="108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10"/>
      <c r="M129" s="84" t="s">
        <v>95</v>
      </c>
      <c r="N129" s="85">
        <v>40</v>
      </c>
      <c r="O129" s="104"/>
    </row>
    <row r="130" spans="1:15" ht="29.1" customHeight="1">
      <c r="A130" s="108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10"/>
      <c r="M130" s="84" t="s">
        <v>96</v>
      </c>
      <c r="N130" s="85"/>
      <c r="O130" s="104"/>
    </row>
    <row r="131" spans="1:15" ht="29.1" customHeight="1">
      <c r="A131" s="82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4" t="s">
        <v>97</v>
      </c>
      <c r="N131" s="86">
        <v>11</v>
      </c>
      <c r="O131" s="104"/>
    </row>
    <row r="132" spans="1:15" ht="29.1" customHeight="1">
      <c r="A132" s="82"/>
      <c r="B132" s="83"/>
      <c r="C132" s="83"/>
      <c r="D132" s="83"/>
      <c r="E132" s="83"/>
      <c r="F132" s="83"/>
      <c r="G132" s="83"/>
      <c r="H132" s="83"/>
      <c r="I132" s="83"/>
      <c r="J132" s="83"/>
      <c r="K132" s="83"/>
      <c r="L132" s="83"/>
      <c r="M132" s="84" t="s">
        <v>98</v>
      </c>
      <c r="N132" s="86">
        <v>4</v>
      </c>
      <c r="O132" s="104"/>
    </row>
    <row r="133" spans="1:15" ht="29.1" customHeight="1">
      <c r="A133" s="82"/>
      <c r="B133" s="83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7" t="s">
        <v>99</v>
      </c>
      <c r="N133" s="88">
        <f>SUM(N125:N132)</f>
        <v>103</v>
      </c>
      <c r="O133" s="27">
        <f>SUM(O125)</f>
        <v>10</v>
      </c>
    </row>
    <row r="134" spans="1:15" ht="29.1" customHeight="1">
      <c r="A134" s="82"/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9" t="s">
        <v>100</v>
      </c>
      <c r="N134" s="90">
        <f>N133+O133</f>
        <v>113</v>
      </c>
      <c r="O134" s="27"/>
    </row>
    <row r="135" spans="1:15" ht="15.75">
      <c r="A135" s="93" t="s">
        <v>101</v>
      </c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5"/>
    </row>
    <row r="136" spans="1:15" ht="15.75">
      <c r="A136" s="93" t="s">
        <v>102</v>
      </c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5"/>
    </row>
    <row r="137" spans="1:15" ht="15.75">
      <c r="A137" s="93" t="s">
        <v>103</v>
      </c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5"/>
    </row>
    <row r="138" spans="1:15" ht="15.75">
      <c r="A138" s="93" t="s">
        <v>104</v>
      </c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5"/>
    </row>
    <row r="139" spans="1:15" ht="15.75">
      <c r="A139" s="93" t="s">
        <v>105</v>
      </c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5"/>
    </row>
    <row r="140" spans="1:15" ht="15.75">
      <c r="A140" s="93" t="s">
        <v>106</v>
      </c>
      <c r="B140" s="94"/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5"/>
    </row>
    <row r="141" spans="1:15" ht="15.75">
      <c r="A141" s="93" t="s">
        <v>107</v>
      </c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5"/>
    </row>
  </sheetData>
  <mergeCells count="46">
    <mergeCell ref="A1:O1"/>
    <mergeCell ref="A2:O2"/>
    <mergeCell ref="N3:O3"/>
    <mergeCell ref="A56:O56"/>
    <mergeCell ref="A57:O57"/>
    <mergeCell ref="H3:H4"/>
    <mergeCell ref="I3:I4"/>
    <mergeCell ref="J3:J4"/>
    <mergeCell ref="K3:K4"/>
    <mergeCell ref="L3:L4"/>
    <mergeCell ref="M3:M4"/>
    <mergeCell ref="N58:O58"/>
    <mergeCell ref="A120:D120"/>
    <mergeCell ref="J121:L121"/>
    <mergeCell ref="J122:L122"/>
    <mergeCell ref="J123:L123"/>
    <mergeCell ref="G58:G59"/>
    <mergeCell ref="H58:H59"/>
    <mergeCell ref="I58:I59"/>
    <mergeCell ref="J58:J59"/>
    <mergeCell ref="K58:K59"/>
    <mergeCell ref="L58:L59"/>
    <mergeCell ref="M58:M59"/>
    <mergeCell ref="J124:L124"/>
    <mergeCell ref="A135:O135"/>
    <mergeCell ref="A136:O136"/>
    <mergeCell ref="A137:O137"/>
    <mergeCell ref="A138:O138"/>
    <mergeCell ref="O125:O132"/>
    <mergeCell ref="A125:L130"/>
    <mergeCell ref="A139:O139"/>
    <mergeCell ref="A140:O140"/>
    <mergeCell ref="A141:O141"/>
    <mergeCell ref="A3:A4"/>
    <mergeCell ref="A58:A59"/>
    <mergeCell ref="B3:B4"/>
    <mergeCell ref="B58:B59"/>
    <mergeCell ref="C3:C4"/>
    <mergeCell ref="C58:C59"/>
    <mergeCell ref="D3:D4"/>
    <mergeCell ref="D58:D59"/>
    <mergeCell ref="E3:E4"/>
    <mergeCell ref="E58:E59"/>
    <mergeCell ref="F3:F4"/>
    <mergeCell ref="F58:F59"/>
    <mergeCell ref="G3:G4"/>
  </mergeCells>
  <pageMargins left="0.39370078740157499" right="0.23622047244094499" top="0.59055118110236204" bottom="0.74803149606299202" header="0.31496062992126" footer="0.31496062992126"/>
  <pageSetup paperSize="8" scale="50" orientation="portrait" r:id="rId1"/>
  <ignoredErrors>
    <ignoredError sqref="J51" formula="1"/>
    <ignoredError sqref="K120 I120 F120:G12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Q14"/>
  <sheetViews>
    <sheetView zoomScale="80" zoomScaleNormal="80" workbookViewId="0">
      <selection activeCell="W6" sqref="W6"/>
    </sheetView>
  </sheetViews>
  <sheetFormatPr defaultColWidth="9" defaultRowHeight="12.75"/>
  <cols>
    <col min="1" max="1" width="8.83203125" customWidth="1"/>
    <col min="2" max="2" width="9.83203125" customWidth="1"/>
    <col min="3" max="3" width="14.5" customWidth="1"/>
    <col min="4" max="4" width="12" customWidth="1"/>
    <col min="5" max="5" width="12.1640625" customWidth="1"/>
    <col min="6" max="6" width="20.33203125" customWidth="1"/>
    <col min="7" max="7" width="15" customWidth="1"/>
    <col min="8" max="8" width="23" customWidth="1"/>
    <col min="9" max="9" width="15.1640625" customWidth="1"/>
    <col min="10" max="10" width="15.5" customWidth="1"/>
    <col min="11" max="11" width="19.33203125" customWidth="1"/>
    <col min="12" max="12" width="14.1640625" customWidth="1"/>
    <col min="13" max="13" width="14.6640625" customWidth="1"/>
    <col min="14" max="14" width="10.1640625" customWidth="1"/>
    <col min="15" max="15" width="8.33203125" customWidth="1"/>
    <col min="17" max="17" width="8.83203125" customWidth="1"/>
  </cols>
  <sheetData>
    <row r="1" spans="1:17" ht="15" customHeight="1"/>
    <row r="2" spans="1:17" ht="23.25" customHeight="1">
      <c r="A2" s="134" t="s">
        <v>119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ht="102.75" customHeight="1">
      <c r="A3" s="134" t="s">
        <v>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</row>
    <row r="4" spans="1:17">
      <c r="A4" s="99" t="s">
        <v>1</v>
      </c>
      <c r="B4" s="99" t="s">
        <v>2</v>
      </c>
      <c r="C4" s="99" t="s">
        <v>108</v>
      </c>
      <c r="D4" s="99" t="s">
        <v>4</v>
      </c>
      <c r="E4" s="99" t="s">
        <v>5</v>
      </c>
      <c r="F4" s="133" t="s">
        <v>6</v>
      </c>
      <c r="G4" s="99" t="s">
        <v>7</v>
      </c>
      <c r="H4" s="133" t="s">
        <v>8</v>
      </c>
      <c r="I4" s="133" t="s">
        <v>9</v>
      </c>
      <c r="J4" s="133" t="s">
        <v>10</v>
      </c>
      <c r="K4" s="133" t="s">
        <v>11</v>
      </c>
      <c r="L4" s="133" t="s">
        <v>12</v>
      </c>
      <c r="M4" s="133" t="s">
        <v>13</v>
      </c>
      <c r="N4" s="135" t="s">
        <v>14</v>
      </c>
      <c r="O4" s="136"/>
      <c r="P4" s="2"/>
      <c r="Q4" s="2"/>
    </row>
    <row r="5" spans="1:17" ht="64.5" customHeight="1">
      <c r="A5" s="97"/>
      <c r="B5" s="97"/>
      <c r="C5" s="99"/>
      <c r="D5" s="99"/>
      <c r="E5" s="99"/>
      <c r="F5" s="133"/>
      <c r="G5" s="99"/>
      <c r="H5" s="133"/>
      <c r="I5" s="133"/>
      <c r="J5" s="133"/>
      <c r="K5" s="133"/>
      <c r="L5" s="133"/>
      <c r="M5" s="133"/>
      <c r="N5" s="3" t="s">
        <v>15</v>
      </c>
      <c r="O5" s="4" t="s">
        <v>109</v>
      </c>
      <c r="P5" s="5" t="s">
        <v>110</v>
      </c>
      <c r="Q5" s="5" t="s">
        <v>111</v>
      </c>
    </row>
    <row r="6" spans="1:17" ht="30">
      <c r="A6" s="6">
        <v>1</v>
      </c>
      <c r="B6" s="7" t="s">
        <v>112</v>
      </c>
      <c r="C6" s="8" t="s">
        <v>113</v>
      </c>
      <c r="D6" s="2"/>
      <c r="E6" s="2"/>
      <c r="F6" s="9">
        <v>3654.97</v>
      </c>
      <c r="G6" s="9">
        <v>256</v>
      </c>
      <c r="H6" s="2"/>
      <c r="I6" s="2">
        <v>468.54</v>
      </c>
      <c r="J6" s="2">
        <v>4379.51</v>
      </c>
      <c r="K6" s="2">
        <v>1111.53</v>
      </c>
      <c r="L6" s="2">
        <v>5491.04</v>
      </c>
      <c r="M6" s="2">
        <v>2244.2399999999998</v>
      </c>
      <c r="N6" s="10">
        <v>42</v>
      </c>
      <c r="O6" s="91">
        <v>1</v>
      </c>
      <c r="P6" s="11">
        <v>6</v>
      </c>
      <c r="Q6" s="2"/>
    </row>
    <row r="7" spans="1:17" ht="18.75" customHeight="1">
      <c r="A7" s="6">
        <v>2</v>
      </c>
      <c r="B7" s="7" t="s">
        <v>114</v>
      </c>
      <c r="C7" s="8" t="s">
        <v>115</v>
      </c>
      <c r="D7" s="2"/>
      <c r="E7" s="2"/>
      <c r="F7" s="12">
        <v>4232.5</v>
      </c>
      <c r="G7" s="12">
        <v>289.33</v>
      </c>
      <c r="H7" s="1"/>
      <c r="I7" s="1">
        <v>525.35</v>
      </c>
      <c r="J7" s="1">
        <v>5047.18</v>
      </c>
      <c r="K7" s="1">
        <v>1280.6300000000001</v>
      </c>
      <c r="L7" s="1">
        <v>6327.81</v>
      </c>
      <c r="M7" s="13">
        <v>2634.03</v>
      </c>
      <c r="N7" s="10">
        <v>40</v>
      </c>
      <c r="O7" s="91">
        <v>9</v>
      </c>
      <c r="P7" s="11">
        <v>4</v>
      </c>
      <c r="Q7" s="2">
        <v>11</v>
      </c>
    </row>
    <row r="8" spans="1:17" ht="15">
      <c r="A8" s="6"/>
      <c r="B8" s="15"/>
      <c r="C8" s="15"/>
      <c r="D8" s="2"/>
      <c r="E8" s="2"/>
      <c r="F8" s="2"/>
      <c r="G8" s="2"/>
      <c r="H8" s="2"/>
      <c r="I8" s="2"/>
      <c r="J8" s="2"/>
      <c r="K8" s="2"/>
      <c r="L8" s="2"/>
      <c r="M8" s="2"/>
      <c r="N8" s="10"/>
      <c r="O8" s="10"/>
      <c r="P8" s="2"/>
      <c r="Q8" s="2"/>
    </row>
    <row r="9" spans="1:17" ht="15">
      <c r="A9" s="6"/>
      <c r="B9" s="16"/>
      <c r="C9" s="7"/>
      <c r="D9" s="2"/>
      <c r="E9" s="2"/>
      <c r="F9" s="2"/>
      <c r="G9" s="2"/>
      <c r="H9" s="2"/>
      <c r="I9" s="2"/>
      <c r="J9" s="2"/>
      <c r="K9" s="2"/>
      <c r="L9" s="2"/>
      <c r="M9" s="2"/>
      <c r="N9" s="10">
        <f>SUM(N6:N8)</f>
        <v>82</v>
      </c>
      <c r="O9" s="10">
        <f>SUM(O6:O8)</f>
        <v>10</v>
      </c>
      <c r="P9" s="2">
        <f>SUM(P6:P8)</f>
        <v>10</v>
      </c>
      <c r="Q9" s="2">
        <f>SUM(Q7:Q8)</f>
        <v>11</v>
      </c>
    </row>
    <row r="10" spans="1:17" ht="19.5" customHeight="1">
      <c r="A10" s="2"/>
      <c r="B10" s="2"/>
      <c r="C10" s="2"/>
      <c r="D10" s="2"/>
      <c r="E10" s="2"/>
      <c r="F10" s="5">
        <f>SUM(F6:F9)</f>
        <v>7887.47</v>
      </c>
      <c r="G10" s="5">
        <f t="shared" ref="G10:M10" si="0">SUM(G6:G9)</f>
        <v>545.33000000000004</v>
      </c>
      <c r="H10" s="5"/>
      <c r="I10" s="5">
        <f t="shared" si="0"/>
        <v>993.89</v>
      </c>
      <c r="J10" s="5">
        <f t="shared" si="0"/>
        <v>9426.69</v>
      </c>
      <c r="K10" s="5">
        <f t="shared" si="0"/>
        <v>2392.16</v>
      </c>
      <c r="L10" s="5">
        <f t="shared" si="0"/>
        <v>11818.85</v>
      </c>
      <c r="M10" s="5">
        <f t="shared" si="0"/>
        <v>4878.2700000000004</v>
      </c>
      <c r="N10" s="5">
        <f>N9+O9+P9+Q9</f>
        <v>113</v>
      </c>
      <c r="O10" s="2"/>
      <c r="P10" s="2"/>
      <c r="Q10" s="2"/>
    </row>
    <row r="11" spans="1:17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129" t="s">
        <v>116</v>
      </c>
      <c r="L11" s="130"/>
      <c r="M11" s="131"/>
      <c r="N11" s="8">
        <f>M6+M7</f>
        <v>4878.2700000000004</v>
      </c>
      <c r="O11" s="2"/>
      <c r="P11" s="2"/>
      <c r="Q11" s="2"/>
    </row>
    <row r="12" spans="1:17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129" t="s">
        <v>88</v>
      </c>
      <c r="L12" s="130"/>
      <c r="M12" s="131"/>
      <c r="N12" s="8">
        <v>182.73</v>
      </c>
      <c r="O12" s="2"/>
      <c r="P12" s="2"/>
      <c r="Q12" s="2"/>
    </row>
    <row r="13" spans="1:17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129" t="s">
        <v>89</v>
      </c>
      <c r="L13" s="130"/>
      <c r="M13" s="131"/>
      <c r="N13" s="8">
        <f>N11+N12</f>
        <v>5061</v>
      </c>
      <c r="O13" s="2"/>
      <c r="P13" s="2"/>
      <c r="Q13" s="2"/>
    </row>
    <row r="14" spans="1:17" ht="18.7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32" t="s">
        <v>90</v>
      </c>
      <c r="L14" s="132"/>
      <c r="M14" s="132"/>
      <c r="N14" s="5">
        <v>4878.2700000000004</v>
      </c>
      <c r="O14" s="14"/>
      <c r="P14" s="14"/>
      <c r="Q14" s="14"/>
    </row>
  </sheetData>
  <mergeCells count="20">
    <mergeCell ref="A2:Q2"/>
    <mergeCell ref="A3:Q3"/>
    <mergeCell ref="N4:O4"/>
    <mergeCell ref="K11:M11"/>
    <mergeCell ref="K12:M12"/>
    <mergeCell ref="K13:M13"/>
    <mergeCell ref="K14:M1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ageMargins left="0.27559055118110198" right="0.39370078740157499" top="0.74803149606299202" bottom="0.74803149606299202" header="0.31496062992126" footer="0.31496062992126"/>
  <pageSetup paperSize="8" scale="9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Carpet area</vt:lpstr>
      <vt:lpstr>Abstract 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System22</dc:creator>
  <cp:lastModifiedBy>Admin</cp:lastModifiedBy>
  <cp:lastPrinted>2026-06-05T10:44:00Z</cp:lastPrinted>
  <dcterms:created xsi:type="dcterms:W3CDTF">2026-04-11T10:44:00Z</dcterms:created>
  <dcterms:modified xsi:type="dcterms:W3CDTF">2026-06-08T08:50:27Z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Acrobat PDFMaker 10.0 for Word</vt:lpwstr>
  </property>
  <property fmtid="{D5CDD505-2E9C-101B-9397-08002B2CF9AE}" pid="4" name="LastSaved">
    <vt:filetime>2026-04-11T00:00:00Z</vt:filetime>
  </property>
  <property fmtid="{D5CDD505-2E9C-101B-9397-08002B2CF9AE}" pid="5" name="Producer">
    <vt:lpwstr>Adobe PDF Library 10.0</vt:lpwstr>
  </property>
  <property fmtid="{D5CDD505-2E9C-101B-9397-08002B2CF9AE}" pid="6" name="SourceModified">
    <vt:lpwstr>D:20251024065304</vt:lpwstr>
  </property>
  <property fmtid="{D5CDD505-2E9C-101B-9397-08002B2CF9AE}" pid="7" name="ICV">
    <vt:lpwstr>8B252FFC4FAF4ED5BA8A71DDD28284B0_13</vt:lpwstr>
  </property>
  <property fmtid="{D5CDD505-2E9C-101B-9397-08002B2CF9AE}" pid="8" name="KSOProductBuildVer">
    <vt:lpwstr>1033-12.1.0.26372</vt:lpwstr>
  </property>
  <property fmtid="{D5CDD505-2E9C-101B-9397-08002B2CF9AE}" pid="9" name="CalculationRule">
    <vt:i4>0</vt:i4>
  </property>
</Properties>
</file>