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atheeshraj.k\Downloads\"/>
    </mc:Choice>
  </mc:AlternateContent>
  <bookViews>
    <workbookView xWindow="0" yWindow="0" windowWidth="19200" windowHeight="6930"/>
  </bookViews>
  <sheets>
    <sheet name="215.26 updated foramt" sheetId="13" r:id="rId1"/>
  </sheets>
  <definedNames>
    <definedName name="_xlnm.Print_Area" localSheetId="0">'215.26 updated foramt'!$A$2:$O$18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5" i="13" l="1"/>
  <c r="H14" i="13"/>
  <c r="H13" i="13"/>
  <c r="H12" i="13"/>
  <c r="H11" i="13"/>
  <c r="H10" i="13"/>
  <c r="H9" i="13"/>
  <c r="J9" i="13" s="1"/>
  <c r="H8" i="13"/>
  <c r="H7" i="13"/>
  <c r="H16" i="13" s="1"/>
  <c r="O16" i="13"/>
  <c r="M16" i="13"/>
  <c r="G16" i="13"/>
  <c r="I15" i="13"/>
  <c r="F15" i="13"/>
  <c r="J15" i="13" s="1"/>
  <c r="I14" i="13"/>
  <c r="F14" i="13"/>
  <c r="I13" i="13"/>
  <c r="F13" i="13"/>
  <c r="J13" i="13" s="1"/>
  <c r="I12" i="13"/>
  <c r="F12" i="13"/>
  <c r="J12" i="13" s="1"/>
  <c r="I11" i="13"/>
  <c r="F11" i="13"/>
  <c r="I10" i="13"/>
  <c r="F10" i="13"/>
  <c r="F9" i="13"/>
  <c r="F8" i="13"/>
  <c r="F7" i="13"/>
  <c r="F16" i="13" s="1"/>
  <c r="J14" i="13" l="1"/>
  <c r="I16" i="13"/>
  <c r="J7" i="13"/>
  <c r="J8" i="13"/>
  <c r="J10" i="13"/>
  <c r="J11" i="13"/>
  <c r="J16" i="13" s="1"/>
</calcChain>
</file>

<file path=xl/sharedStrings.xml><?xml version="1.0" encoding="utf-8"?>
<sst xmlns="http://schemas.openxmlformats.org/spreadsheetml/2006/main" count="71" uniqueCount="26">
  <si>
    <t>19 &amp; 20</t>
  </si>
  <si>
    <t>17 &amp; 18</t>
  </si>
  <si>
    <t>21 &amp; 22</t>
  </si>
  <si>
    <t>_</t>
  </si>
  <si>
    <t>Block</t>
  </si>
  <si>
    <t>Floor</t>
  </si>
  <si>
    <t xml:space="preserve"> Type</t>
  </si>
  <si>
    <t>Villa No.</t>
  </si>
  <si>
    <t>SI.No</t>
  </si>
  <si>
    <t>(a)
Carpet area (as per sec 2(k) of the RERA act)
(sq.m)</t>
  </si>
  <si>
    <t>(b)
Exclusive balcony</t>
  </si>
  <si>
    <t>(c)
Exclusive Verandah/Utility/ Service/ Open Terrace
(sq.m)</t>
  </si>
  <si>
    <t>(d)
Area of External walls</t>
  </si>
  <si>
    <t>e = (a + b + c+ d)
 Floor area of the apartment</t>
  </si>
  <si>
    <t>(f)
Proportionate Common Area (sq.m)</t>
  </si>
  <si>
    <t>g = (e + f)
Gross Area of the
apartment
(sq.m)</t>
  </si>
  <si>
    <t>TOTAL</t>
  </si>
  <si>
    <t>(i)
Car Parking</t>
  </si>
  <si>
    <t>Covered</t>
  </si>
  <si>
    <t>Open</t>
  </si>
  <si>
    <t>Residential</t>
  </si>
  <si>
    <t>Ground &amp; 
First Floor</t>
  </si>
  <si>
    <t>(h)
Plot area / UDS 
 (sq.m)</t>
  </si>
  <si>
    <t>Date: 21.05.2026</t>
  </si>
  <si>
    <t>OWNER'S SIGNATURE</t>
  </si>
  <si>
    <t>Carpet area statement for "ADITYRAM PALACE CITY ROYAL" Proposed project at GF+1st floor buildings in the plot nos. 4, 5, 6, 17 &amp; 18, 19 &amp; 20, 21 &amp; 22, 50, 51, 52 in the approved layout PPD/LO No.138/2023 comprised in S.Nos. 118/2F, 118/1A, 118/2E, 102/1B2, 101, 102/2A, 118/1B, 118/2C, 118/2D, 119, 99/2A1, 99/2B1, 120/8A, 99/2C1 of Sholinganallur II village/Taluk, Chennai.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</si>
</sst>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6"/>
      <color theme="1"/>
      <name val="Times New Roman"/>
      <family val="1"/>
    </font>
    <font>
      <sz val="12"/>
      <color theme="1"/>
      <name val="Times New Roman"/>
      <family val="1"/>
    </font>
    <font>
      <sz val="16"/>
      <color theme="1"/>
      <name val="Times New Roman"/>
      <family val="1"/>
    </font>
    <font>
      <b/>
      <sz val="16.5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top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right" vertical="center" wrapText="1"/>
    </xf>
    <xf numFmtId="0" fontId="6" fillId="0" borderId="8" xfId="0" applyFont="1" applyBorder="1" applyAlignment="1">
      <alignment horizontal="right" vertical="center" wrapText="1"/>
    </xf>
    <xf numFmtId="0" fontId="6" fillId="0" borderId="10" xfId="0" applyFont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R19"/>
  <sheetViews>
    <sheetView tabSelected="1" zoomScale="40" zoomScaleNormal="40" workbookViewId="0">
      <selection activeCell="O6" sqref="O6"/>
    </sheetView>
  </sheetViews>
  <sheetFormatPr defaultColWidth="9.1796875" defaultRowHeight="25" customHeight="1" x14ac:dyDescent="0.35"/>
  <cols>
    <col min="1" max="1" width="9.1796875" style="1"/>
    <col min="2" max="2" width="9.1796875" style="1" customWidth="1"/>
    <col min="3" max="3" width="18.26953125" style="1" customWidth="1"/>
    <col min="4" max="4" width="14" style="1" bestFit="1" customWidth="1"/>
    <col min="5" max="5" width="14.81640625" style="1" customWidth="1"/>
    <col min="6" max="6" width="26.81640625" style="1" customWidth="1"/>
    <col min="7" max="7" width="17" style="1" customWidth="1"/>
    <col min="8" max="8" width="26.7265625" style="1" customWidth="1"/>
    <col min="9" max="9" width="15.7265625" style="1" customWidth="1"/>
    <col min="10" max="10" width="21" style="1" customWidth="1"/>
    <col min="11" max="11" width="18.1796875" style="1" customWidth="1"/>
    <col min="12" max="12" width="20.54296875" style="1" customWidth="1"/>
    <col min="13" max="13" width="13" style="1" customWidth="1"/>
    <col min="14" max="14" width="11.54296875" style="1" customWidth="1"/>
    <col min="15" max="15" width="11.7265625" style="1" customWidth="1"/>
    <col min="16" max="16" width="13" style="1" customWidth="1"/>
    <col min="17" max="16384" width="9.1796875" style="1"/>
  </cols>
  <sheetData>
    <row r="2" spans="1:18" ht="25" customHeight="1" x14ac:dyDescent="0.35">
      <c r="A2" s="24" t="s">
        <v>25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  <c r="P2" s="3"/>
    </row>
    <row r="3" spans="1:18" s="6" customFormat="1" ht="55" customHeight="1" x14ac:dyDescent="0.35">
      <c r="A3" s="27"/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9"/>
      <c r="P3" s="5"/>
    </row>
    <row r="4" spans="1:18" ht="25" customHeight="1" x14ac:dyDescent="0.35">
      <c r="A4" s="30" t="s">
        <v>23</v>
      </c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2"/>
      <c r="P4" s="3"/>
    </row>
    <row r="5" spans="1:18" ht="39" customHeight="1" x14ac:dyDescent="0.35">
      <c r="A5" s="9" t="s">
        <v>8</v>
      </c>
      <c r="B5" s="9" t="s">
        <v>4</v>
      </c>
      <c r="C5" s="9" t="s">
        <v>5</v>
      </c>
      <c r="D5" s="9" t="s">
        <v>6</v>
      </c>
      <c r="E5" s="9" t="s">
        <v>7</v>
      </c>
      <c r="F5" s="10" t="s">
        <v>9</v>
      </c>
      <c r="G5" s="10" t="s">
        <v>10</v>
      </c>
      <c r="H5" s="11" t="s">
        <v>11</v>
      </c>
      <c r="I5" s="11" t="s">
        <v>12</v>
      </c>
      <c r="J5" s="11" t="s">
        <v>13</v>
      </c>
      <c r="K5" s="11" t="s">
        <v>14</v>
      </c>
      <c r="L5" s="11" t="s">
        <v>15</v>
      </c>
      <c r="M5" s="11" t="s">
        <v>22</v>
      </c>
      <c r="N5" s="10" t="s">
        <v>17</v>
      </c>
      <c r="O5" s="10"/>
      <c r="P5" s="8"/>
    </row>
    <row r="6" spans="1:18" s="2" customFormat="1" ht="55" customHeight="1" x14ac:dyDescent="0.35">
      <c r="A6" s="9"/>
      <c r="B6" s="9"/>
      <c r="C6" s="9"/>
      <c r="D6" s="9"/>
      <c r="E6" s="9"/>
      <c r="F6" s="10"/>
      <c r="G6" s="10"/>
      <c r="H6" s="12"/>
      <c r="I6" s="12"/>
      <c r="J6" s="12"/>
      <c r="K6" s="12"/>
      <c r="L6" s="12"/>
      <c r="M6" s="12"/>
      <c r="N6" s="13" t="s">
        <v>18</v>
      </c>
      <c r="O6" s="14" t="s">
        <v>19</v>
      </c>
      <c r="P6" s="8"/>
    </row>
    <row r="7" spans="1:18" s="2" customFormat="1" ht="35.15" customHeight="1" x14ac:dyDescent="0.35">
      <c r="A7" s="15">
        <v>1</v>
      </c>
      <c r="B7" s="15"/>
      <c r="C7" s="16" t="s">
        <v>21</v>
      </c>
      <c r="D7" s="15" t="s">
        <v>20</v>
      </c>
      <c r="E7" s="15">
        <v>4</v>
      </c>
      <c r="F7" s="15">
        <f>167.52+167.52</f>
        <v>335.04</v>
      </c>
      <c r="G7" s="15">
        <v>9.3000000000000007</v>
      </c>
      <c r="H7" s="15">
        <f>18.58+13.93+47.28+0.16</f>
        <v>79.949999999999989</v>
      </c>
      <c r="I7" s="15">
        <v>21.8</v>
      </c>
      <c r="J7" s="15">
        <f>F7+G7+H7+I7</f>
        <v>446.09000000000003</v>
      </c>
      <c r="K7" s="17" t="s">
        <v>3</v>
      </c>
      <c r="L7" s="17" t="s">
        <v>3</v>
      </c>
      <c r="M7" s="15">
        <v>446.09</v>
      </c>
      <c r="N7" s="17" t="s">
        <v>3</v>
      </c>
      <c r="O7" s="15">
        <v>2</v>
      </c>
      <c r="P7" s="4"/>
    </row>
    <row r="8" spans="1:18" s="2" customFormat="1" ht="35.15" customHeight="1" x14ac:dyDescent="0.35">
      <c r="A8" s="15">
        <v>2</v>
      </c>
      <c r="B8" s="15"/>
      <c r="C8" s="16" t="s">
        <v>21</v>
      </c>
      <c r="D8" s="15" t="s">
        <v>20</v>
      </c>
      <c r="E8" s="15">
        <v>5</v>
      </c>
      <c r="F8" s="15">
        <f>167.52+167.52</f>
        <v>335.04</v>
      </c>
      <c r="G8" s="15">
        <v>9.3000000000000007</v>
      </c>
      <c r="H8" s="15">
        <f>18.58+13.93+47.28+0.16</f>
        <v>79.949999999999989</v>
      </c>
      <c r="I8" s="15">
        <v>21.8</v>
      </c>
      <c r="J8" s="15">
        <f t="shared" ref="J8:J15" si="0">F8+G8+H8+I8</f>
        <v>446.09000000000003</v>
      </c>
      <c r="K8" s="17" t="s">
        <v>3</v>
      </c>
      <c r="L8" s="17" t="s">
        <v>3</v>
      </c>
      <c r="M8" s="15">
        <v>446.09</v>
      </c>
      <c r="N8" s="17" t="s">
        <v>3</v>
      </c>
      <c r="O8" s="15">
        <v>2</v>
      </c>
      <c r="P8" s="4"/>
    </row>
    <row r="9" spans="1:18" s="2" customFormat="1" ht="35.15" customHeight="1" x14ac:dyDescent="0.35">
      <c r="A9" s="15">
        <v>3</v>
      </c>
      <c r="B9" s="15"/>
      <c r="C9" s="16" t="s">
        <v>21</v>
      </c>
      <c r="D9" s="15" t="s">
        <v>20</v>
      </c>
      <c r="E9" s="15">
        <v>6</v>
      </c>
      <c r="F9" s="15">
        <f>167.52+167.52</f>
        <v>335.04</v>
      </c>
      <c r="G9" s="15">
        <v>9.3000000000000007</v>
      </c>
      <c r="H9" s="15">
        <f>18.58+13.93+47.28+0.16</f>
        <v>79.949999999999989</v>
      </c>
      <c r="I9" s="15">
        <v>21.8</v>
      </c>
      <c r="J9" s="15">
        <f t="shared" si="0"/>
        <v>446.09000000000003</v>
      </c>
      <c r="K9" s="17" t="s">
        <v>3</v>
      </c>
      <c r="L9" s="17" t="s">
        <v>3</v>
      </c>
      <c r="M9" s="15">
        <v>446.09</v>
      </c>
      <c r="N9" s="17" t="s">
        <v>3</v>
      </c>
      <c r="O9" s="15">
        <v>2</v>
      </c>
      <c r="P9" s="4"/>
    </row>
    <row r="10" spans="1:18" s="2" customFormat="1" ht="35.15" customHeight="1" x14ac:dyDescent="0.35">
      <c r="A10" s="15">
        <v>4</v>
      </c>
      <c r="B10" s="15"/>
      <c r="C10" s="16" t="s">
        <v>21</v>
      </c>
      <c r="D10" s="15" t="s">
        <v>20</v>
      </c>
      <c r="E10" s="15" t="s">
        <v>1</v>
      </c>
      <c r="F10" s="15">
        <f>167.94+167.94</f>
        <v>335.88</v>
      </c>
      <c r="G10" s="15">
        <v>9.3000000000000007</v>
      </c>
      <c r="H10" s="15">
        <f>18.58+13.93+47.24+0.34</f>
        <v>80.09</v>
      </c>
      <c r="I10" s="15">
        <f>10.5+10.5</f>
        <v>21</v>
      </c>
      <c r="J10" s="15">
        <f t="shared" si="0"/>
        <v>446.27</v>
      </c>
      <c r="K10" s="17" t="s">
        <v>3</v>
      </c>
      <c r="L10" s="17" t="s">
        <v>3</v>
      </c>
      <c r="M10" s="15">
        <v>446.27</v>
      </c>
      <c r="N10" s="17" t="s">
        <v>3</v>
      </c>
      <c r="O10" s="15">
        <v>2</v>
      </c>
      <c r="P10" s="4"/>
    </row>
    <row r="11" spans="1:18" ht="35.15" customHeight="1" x14ac:dyDescent="0.35">
      <c r="A11" s="15">
        <v>5</v>
      </c>
      <c r="B11" s="15"/>
      <c r="C11" s="16" t="s">
        <v>21</v>
      </c>
      <c r="D11" s="15" t="s">
        <v>20</v>
      </c>
      <c r="E11" s="15" t="s">
        <v>0</v>
      </c>
      <c r="F11" s="15">
        <f>167.94+167.94</f>
        <v>335.88</v>
      </c>
      <c r="G11" s="15">
        <v>9.3000000000000007</v>
      </c>
      <c r="H11" s="15">
        <f>18.58+13.93+47.24+0.34</f>
        <v>80.09</v>
      </c>
      <c r="I11" s="15">
        <f>10.5+10.5</f>
        <v>21</v>
      </c>
      <c r="J11" s="15">
        <f t="shared" si="0"/>
        <v>446.27</v>
      </c>
      <c r="K11" s="17" t="s">
        <v>3</v>
      </c>
      <c r="L11" s="17" t="s">
        <v>3</v>
      </c>
      <c r="M11" s="15">
        <v>446.27</v>
      </c>
      <c r="N11" s="17" t="s">
        <v>3</v>
      </c>
      <c r="O11" s="15">
        <v>2</v>
      </c>
      <c r="P11" s="4"/>
      <c r="R11" s="2"/>
    </row>
    <row r="12" spans="1:18" ht="35.15" customHeight="1" x14ac:dyDescent="0.35">
      <c r="A12" s="15">
        <v>6</v>
      </c>
      <c r="B12" s="15"/>
      <c r="C12" s="16" t="s">
        <v>21</v>
      </c>
      <c r="D12" s="15" t="s">
        <v>20</v>
      </c>
      <c r="E12" s="15" t="s">
        <v>2</v>
      </c>
      <c r="F12" s="15">
        <f>167.94+167.94</f>
        <v>335.88</v>
      </c>
      <c r="G12" s="15">
        <v>9.3000000000000007</v>
      </c>
      <c r="H12" s="15">
        <f>18.58+13.93+47.24+0.34</f>
        <v>80.09</v>
      </c>
      <c r="I12" s="15">
        <f>10.5+10.5</f>
        <v>21</v>
      </c>
      <c r="J12" s="15">
        <f t="shared" si="0"/>
        <v>446.27</v>
      </c>
      <c r="K12" s="17" t="s">
        <v>3</v>
      </c>
      <c r="L12" s="17" t="s">
        <v>3</v>
      </c>
      <c r="M12" s="15">
        <v>446.27</v>
      </c>
      <c r="N12" s="17" t="s">
        <v>3</v>
      </c>
      <c r="O12" s="15">
        <v>2</v>
      </c>
      <c r="P12" s="4"/>
      <c r="R12" s="2"/>
    </row>
    <row r="13" spans="1:18" ht="35.15" customHeight="1" x14ac:dyDescent="0.35">
      <c r="A13" s="15">
        <v>7</v>
      </c>
      <c r="B13" s="15"/>
      <c r="C13" s="16" t="s">
        <v>21</v>
      </c>
      <c r="D13" s="15" t="s">
        <v>20</v>
      </c>
      <c r="E13" s="15">
        <v>50</v>
      </c>
      <c r="F13" s="15">
        <f>80.24+80.24</f>
        <v>160.47999999999999</v>
      </c>
      <c r="G13" s="15">
        <v>8.36</v>
      </c>
      <c r="H13" s="15">
        <f>13.93+6.32+16.72</f>
        <v>36.97</v>
      </c>
      <c r="I13" s="15">
        <f>8+8</f>
        <v>16</v>
      </c>
      <c r="J13" s="15">
        <f t="shared" si="0"/>
        <v>221.80999999999997</v>
      </c>
      <c r="K13" s="17" t="s">
        <v>3</v>
      </c>
      <c r="L13" s="17" t="s">
        <v>3</v>
      </c>
      <c r="M13" s="15">
        <v>221.81</v>
      </c>
      <c r="N13" s="17" t="s">
        <v>3</v>
      </c>
      <c r="O13" s="15">
        <v>1</v>
      </c>
      <c r="P13" s="4"/>
      <c r="R13" s="2"/>
    </row>
    <row r="14" spans="1:18" ht="35.15" customHeight="1" x14ac:dyDescent="0.35">
      <c r="A14" s="15">
        <v>8</v>
      </c>
      <c r="B14" s="15"/>
      <c r="C14" s="16" t="s">
        <v>21</v>
      </c>
      <c r="D14" s="15" t="s">
        <v>20</v>
      </c>
      <c r="E14" s="15">
        <v>51</v>
      </c>
      <c r="F14" s="15">
        <f>80.24+80.24</f>
        <v>160.47999999999999</v>
      </c>
      <c r="G14" s="15">
        <v>8.36</v>
      </c>
      <c r="H14" s="15">
        <f>13.93+7.47+16.72</f>
        <v>38.119999999999997</v>
      </c>
      <c r="I14" s="15">
        <f>8+8</f>
        <v>16</v>
      </c>
      <c r="J14" s="15">
        <f t="shared" si="0"/>
        <v>222.95999999999998</v>
      </c>
      <c r="K14" s="17" t="s">
        <v>3</v>
      </c>
      <c r="L14" s="17" t="s">
        <v>3</v>
      </c>
      <c r="M14" s="15">
        <v>222.96</v>
      </c>
      <c r="N14" s="17" t="s">
        <v>3</v>
      </c>
      <c r="O14" s="15">
        <v>1</v>
      </c>
      <c r="P14" s="4"/>
      <c r="R14" s="2"/>
    </row>
    <row r="15" spans="1:18" ht="35.15" customHeight="1" x14ac:dyDescent="0.35">
      <c r="A15" s="15">
        <v>9</v>
      </c>
      <c r="B15" s="15"/>
      <c r="C15" s="16" t="s">
        <v>21</v>
      </c>
      <c r="D15" s="15" t="s">
        <v>20</v>
      </c>
      <c r="E15" s="15">
        <v>52</v>
      </c>
      <c r="F15" s="15">
        <f>80.24+80.24</f>
        <v>160.47999999999999</v>
      </c>
      <c r="G15" s="15">
        <v>8.36</v>
      </c>
      <c r="H15" s="15">
        <f>13.93+7.47+16.72</f>
        <v>38.119999999999997</v>
      </c>
      <c r="I15" s="15">
        <f>8+8</f>
        <v>16</v>
      </c>
      <c r="J15" s="15">
        <f t="shared" si="0"/>
        <v>222.95999999999998</v>
      </c>
      <c r="K15" s="17" t="s">
        <v>3</v>
      </c>
      <c r="L15" s="17" t="s">
        <v>3</v>
      </c>
      <c r="M15" s="15">
        <v>222.96</v>
      </c>
      <c r="N15" s="17" t="s">
        <v>3</v>
      </c>
      <c r="O15" s="15">
        <v>1</v>
      </c>
      <c r="P15" s="4"/>
      <c r="R15" s="2"/>
    </row>
    <row r="16" spans="1:18" ht="25" customHeight="1" x14ac:dyDescent="0.35">
      <c r="A16" s="18" t="s">
        <v>16</v>
      </c>
      <c r="B16" s="19"/>
      <c r="C16" s="19"/>
      <c r="D16" s="19"/>
      <c r="E16" s="20"/>
      <c r="F16" s="14">
        <f>SUM(F7:F15)</f>
        <v>2494.2000000000003</v>
      </c>
      <c r="G16" s="14">
        <f>SUM(G7:G15)</f>
        <v>80.88</v>
      </c>
      <c r="H16" s="14">
        <f>SUM(H7:H15)</f>
        <v>593.33000000000004</v>
      </c>
      <c r="I16" s="14">
        <f>SUM(I7:I15)</f>
        <v>176.4</v>
      </c>
      <c r="J16" s="14">
        <f>SUM(J7:J15)</f>
        <v>3344.81</v>
      </c>
      <c r="K16" s="21" t="s">
        <v>3</v>
      </c>
      <c r="L16" s="21" t="s">
        <v>3</v>
      </c>
      <c r="M16" s="14">
        <f>SUM(M7:M15)</f>
        <v>3344.81</v>
      </c>
      <c r="N16" s="17" t="s">
        <v>3</v>
      </c>
      <c r="O16" s="14">
        <f>SUM(O7:O15)</f>
        <v>15</v>
      </c>
    </row>
    <row r="17" spans="1:15" ht="25" customHeight="1" x14ac:dyDescent="0.35">
      <c r="A17" s="22"/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</row>
    <row r="18" spans="1:15" ht="25" customHeight="1" x14ac:dyDescent="0.35">
      <c r="A18" s="23" t="s">
        <v>24</v>
      </c>
      <c r="B18" s="23"/>
      <c r="C18" s="23"/>
      <c r="D18" s="23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</row>
    <row r="19" spans="1:15" ht="25" customHeight="1" x14ac:dyDescent="0.35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</row>
  </sheetData>
  <mergeCells count="19">
    <mergeCell ref="P5:P6"/>
    <mergeCell ref="A16:E16"/>
    <mergeCell ref="G5:G6"/>
    <mergeCell ref="H5:H6"/>
    <mergeCell ref="I5:I6"/>
    <mergeCell ref="J5:J6"/>
    <mergeCell ref="K5:K6"/>
    <mergeCell ref="L5:L6"/>
    <mergeCell ref="A5:A6"/>
    <mergeCell ref="B5:B6"/>
    <mergeCell ref="C5:C6"/>
    <mergeCell ref="D5:D6"/>
    <mergeCell ref="E5:E6"/>
    <mergeCell ref="F5:F6"/>
    <mergeCell ref="M5:M6"/>
    <mergeCell ref="N5:O5"/>
    <mergeCell ref="A18:D18"/>
    <mergeCell ref="A2:O3"/>
    <mergeCell ref="A4:O4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52" orientation="landscape" copies="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215.26 updated foramt</vt:lpstr>
      <vt:lpstr>'215.26 updated foramt'!Print_Area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Rajalakshmi R</dc:creator>
  <cp:lastModifiedBy>Ratheeshraj K</cp:lastModifiedBy>
  <cp:lastPrinted>2026-05-21T10:02:50Z</cp:lastPrinted>
  <dcterms:created xsi:type="dcterms:W3CDTF">2026-01-23T05:12:31Z</dcterms:created>
  <dcterms:modified xsi:type="dcterms:W3CDTF">2026-05-21T10:02:54Z</dcterms:modified>
</cp:coreProperties>
</file>