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UVARIMAN\S NO - 21-1B &amp; 27-1 - AZHAGUMALAI - AJITA EXTENSION &amp; PHASE 1\AJITA I - EXTENSION - ONLINE RERA\QUERY RERA 1\"/>
    </mc:Choice>
  </mc:AlternateContent>
  <xr:revisionPtr revIDLastSave="0" documentId="13_ncr:1_{3ADB6217-939C-4557-A19D-D69E41843A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Sheet1!$A$15:$O$38</definedName>
    <definedName name="_xlnm.Print_Titles" localSheetId="0">Sheet1!$18:$19</definedName>
  </definedNames>
  <calcPr calcId="191029"/>
</workbook>
</file>

<file path=xl/calcChain.xml><?xml version="1.0" encoding="utf-8"?>
<calcChain xmlns="http://schemas.openxmlformats.org/spreadsheetml/2006/main">
  <c r="M43" i="1" l="1"/>
  <c r="M44" i="1" s="1"/>
  <c r="R38" i="1"/>
  <c r="R39" i="1" s="1"/>
  <c r="B29" i="1"/>
  <c r="B30" i="1" s="1"/>
  <c r="B31" i="1" s="1"/>
  <c r="B32" i="1" s="1"/>
  <c r="B33" i="1" s="1"/>
  <c r="B34" i="1" s="1"/>
  <c r="I27" i="1"/>
  <c r="I28" i="1"/>
  <c r="N36" i="1" l="1"/>
  <c r="O36" i="1"/>
  <c r="I26" i="1"/>
  <c r="I34" i="1"/>
  <c r="I33" i="1"/>
  <c r="I32" i="1"/>
  <c r="I31" i="1"/>
  <c r="I30" i="1"/>
  <c r="I29" i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A21" i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B21" i="1"/>
  <c r="B22" i="1" s="1"/>
  <c r="B23" i="1" s="1"/>
  <c r="B24" i="1" s="1"/>
  <c r="B25" i="1" s="1"/>
  <c r="B26" i="1" s="1"/>
  <c r="B27" i="1" s="1"/>
  <c r="M36" i="1" l="1"/>
</calcChain>
</file>

<file path=xl/sharedStrings.xml><?xml version="1.0" encoding="utf-8"?>
<sst xmlns="http://schemas.openxmlformats.org/spreadsheetml/2006/main" count="69" uniqueCount="41">
  <si>
    <t>S No</t>
  </si>
  <si>
    <t>Block No</t>
  </si>
  <si>
    <t>Villa No</t>
  </si>
  <si>
    <t>Type</t>
  </si>
  <si>
    <t>Covered</t>
  </si>
  <si>
    <t>Open</t>
  </si>
  <si>
    <t>TOTAL</t>
  </si>
  <si>
    <t>G+1</t>
  </si>
  <si>
    <t>Floor</t>
  </si>
  <si>
    <t>(a) 
Carpet Area (as per Sec 2(K) of the RERA Act) (Sq.m)</t>
  </si>
  <si>
    <t>(b)
Exclusive Balcony
(Sq.m)</t>
  </si>
  <si>
    <t>(c)
Exclusive Verandah/Utility (Sq.m)</t>
  </si>
  <si>
    <t>e=(a+b+c+d) 
Total Area (Sq.m)</t>
  </si>
  <si>
    <t>(f)
Proportionate Common Area (Sq.m)</t>
  </si>
  <si>
    <t>g=(e+f)
Gross Area   (Sq.m)</t>
  </si>
  <si>
    <t>(h) 
UDS Land Area
(Sq.m)</t>
  </si>
  <si>
    <t>(i)
Car Parking Nos</t>
  </si>
  <si>
    <t>TNRERA - CARPET AREA STATEMENT DETAILS</t>
  </si>
  <si>
    <t>4 BHK</t>
  </si>
  <si>
    <t>B01</t>
  </si>
  <si>
    <t>B02</t>
  </si>
  <si>
    <t>B03</t>
  </si>
  <si>
    <t>B04</t>
  </si>
  <si>
    <t>B05</t>
  </si>
  <si>
    <t>B06</t>
  </si>
  <si>
    <t>B12</t>
  </si>
  <si>
    <t>B13</t>
  </si>
  <si>
    <t>B14</t>
  </si>
  <si>
    <t>B15</t>
  </si>
  <si>
    <t>B16</t>
  </si>
  <si>
    <t>B17</t>
  </si>
  <si>
    <t>B07</t>
  </si>
  <si>
    <t>(d)
Area of External Walls &amp; Wr, Car Port  (Sq.m)</t>
  </si>
  <si>
    <t>VISITORS PARKING</t>
  </si>
  <si>
    <t>TOTAL PARKING</t>
  </si>
  <si>
    <t>B10 
(EAST SIDE UNIT)</t>
  </si>
  <si>
    <t>B11 
(WEST SIDE UNIT)</t>
  </si>
  <si>
    <t>Owners Use</t>
  </si>
  <si>
    <t xml:space="preserve">Project Name: AJITA I - EXTENSION                                                                                                                      </t>
  </si>
  <si>
    <t xml:space="preserve">Site Address: Carpet Area Statement for G+1 floors residential building comprising of 15 Dwelling units in 14 Blocks (1 Dwelling unit for Blocks 1-7, 9-14 and 2 dwelling units in Block 8) at Survey Nos.21/1A2 &amp; 21/1B in Thuvariman Village, Thiruparankundram Panchayat Union, Madurai West Taluk, Madurai District. </t>
  </si>
  <si>
    <t xml:space="preserve">For Visvas Promoters Private Limited
Authorized Signatory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</si>
</sst>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000000000000000"/>
  </numFmts>
  <fonts count="12" x14ac:knownFonts="1">
    <font>
      <sz val="11"/>
      <color theme="1"/>
      <name val="Calibri"/>
      <family val="2"/>
      <scheme val="minor"/>
    </font>
    <font>
      <b/>
      <sz val="18"/>
      <color theme="1"/>
      <name val="Bookman Old Style"/>
      <family val="1"/>
    </font>
    <font>
      <sz val="12"/>
      <color rgb="FF000000"/>
      <name val="Bookman Old Style"/>
      <family val="1"/>
    </font>
    <font>
      <b/>
      <sz val="15"/>
      <color theme="1"/>
      <name val="Bookman Old Style"/>
      <family val="1"/>
    </font>
    <font>
      <b/>
      <sz val="14"/>
      <color theme="1"/>
      <name val="Bookman Old Style"/>
      <family val="1"/>
    </font>
    <font>
      <b/>
      <sz val="14"/>
      <name val="Bookman Old Style"/>
      <family val="1"/>
    </font>
    <font>
      <sz val="14"/>
      <color theme="1"/>
      <name val="Bookman Old Style"/>
      <family val="1"/>
    </font>
    <font>
      <sz val="8"/>
      <name val="Calibri"/>
      <family val="2"/>
      <scheme val="minor"/>
    </font>
    <font>
      <b/>
      <sz val="16"/>
      <color theme="1"/>
      <name val="Bookman Old Style"/>
      <family val="1"/>
    </font>
    <font>
      <b/>
      <sz val="14"/>
      <color rgb="FF000000"/>
      <name val="Bookman Old Style"/>
      <family val="1"/>
    </font>
    <font>
      <b/>
      <sz val="18"/>
      <color rgb="FF000000"/>
      <name val="Bookman Old Style"/>
      <family val="1"/>
    </font>
    <font>
      <sz val="18"/>
      <color rgb="FF000000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5:S46"/>
  <sheetViews>
    <sheetView tabSelected="1" topLeftCell="A32" zoomScale="80" zoomScaleNormal="80" workbookViewId="0">
      <selection activeCell="P40" sqref="P40"/>
    </sheetView>
  </sheetViews>
  <sheetFormatPr defaultColWidth="12.42578125" defaultRowHeight="22.5" customHeight="1" x14ac:dyDescent="0.25"/>
  <cols>
    <col min="1" max="1" width="5.85546875" style="1" customWidth="1"/>
    <col min="2" max="2" width="9.42578125" style="1" customWidth="1"/>
    <col min="3" max="3" width="9" style="1" customWidth="1"/>
    <col min="4" max="4" width="11.28515625" style="1" customWidth="1"/>
    <col min="5" max="5" width="11.42578125" style="1" customWidth="1"/>
    <col min="6" max="6" width="14.85546875" style="1" customWidth="1"/>
    <col min="7" max="7" width="14.7109375" style="1" customWidth="1"/>
    <col min="8" max="8" width="15.42578125" style="1" customWidth="1"/>
    <col min="9" max="9" width="16.28515625" style="1" customWidth="1"/>
    <col min="10" max="10" width="15.28515625" style="1" customWidth="1"/>
    <col min="11" max="11" width="13.140625" style="1" customWidth="1"/>
    <col min="12" max="12" width="15.140625" style="1" customWidth="1"/>
    <col min="13" max="13" width="14.42578125" style="1" customWidth="1"/>
    <col min="14" max="14" width="12.7109375" style="1" customWidth="1"/>
    <col min="15" max="15" width="9" style="1" customWidth="1"/>
    <col min="16" max="16" width="16.140625" style="1" bestFit="1" customWidth="1"/>
    <col min="17" max="17" width="17.140625" style="1" customWidth="1"/>
    <col min="18" max="18" width="16.140625" style="1" bestFit="1" customWidth="1"/>
    <col min="19" max="16384" width="12.42578125" style="1"/>
  </cols>
  <sheetData>
    <row r="15" spans="1:15" ht="25.5" customHeight="1" x14ac:dyDescent="0.25">
      <c r="A15" s="19" t="s">
        <v>17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63" customHeight="1" x14ac:dyDescent="0.25">
      <c r="A16" s="25" t="s">
        <v>39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9" ht="25.5" customHeight="1" x14ac:dyDescent="0.25">
      <c r="A17" s="20" t="s">
        <v>38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9" ht="81" customHeight="1" x14ac:dyDescent="0.25">
      <c r="A18" s="21" t="s">
        <v>0</v>
      </c>
      <c r="B18" s="21" t="s">
        <v>1</v>
      </c>
      <c r="C18" s="21" t="s">
        <v>8</v>
      </c>
      <c r="D18" s="21" t="s">
        <v>3</v>
      </c>
      <c r="E18" s="24" t="s">
        <v>2</v>
      </c>
      <c r="F18" s="21" t="s">
        <v>9</v>
      </c>
      <c r="G18" s="26" t="s">
        <v>10</v>
      </c>
      <c r="H18" s="21" t="s">
        <v>11</v>
      </c>
      <c r="I18" s="23" t="s">
        <v>32</v>
      </c>
      <c r="J18" s="21" t="s">
        <v>12</v>
      </c>
      <c r="K18" s="21" t="s">
        <v>13</v>
      </c>
      <c r="L18" s="21" t="s">
        <v>14</v>
      </c>
      <c r="M18" s="21" t="s">
        <v>15</v>
      </c>
      <c r="N18" s="21" t="s">
        <v>16</v>
      </c>
      <c r="O18" s="22"/>
    </row>
    <row r="19" spans="1:19" ht="82.5" customHeight="1" x14ac:dyDescent="0.25">
      <c r="A19" s="22"/>
      <c r="B19" s="22"/>
      <c r="C19" s="22"/>
      <c r="D19" s="22"/>
      <c r="E19" s="22"/>
      <c r="F19" s="22"/>
      <c r="G19" s="22"/>
      <c r="H19" s="22"/>
      <c r="I19" s="23"/>
      <c r="J19" s="22"/>
      <c r="K19" s="22"/>
      <c r="L19" s="22"/>
      <c r="M19" s="22"/>
      <c r="N19" s="2" t="s">
        <v>4</v>
      </c>
      <c r="O19" s="2" t="s">
        <v>5</v>
      </c>
    </row>
    <row r="20" spans="1:19" ht="41.45" customHeight="1" x14ac:dyDescent="0.25">
      <c r="A20" s="3">
        <v>1</v>
      </c>
      <c r="B20" s="3">
        <v>1</v>
      </c>
      <c r="C20" s="3" t="s">
        <v>7</v>
      </c>
      <c r="D20" s="4" t="s">
        <v>18</v>
      </c>
      <c r="E20" s="3" t="s">
        <v>19</v>
      </c>
      <c r="F20" s="5">
        <v>165.63</v>
      </c>
      <c r="G20" s="4">
        <v>15.14</v>
      </c>
      <c r="H20" s="4">
        <f>3.25+7.85</f>
        <v>11.1</v>
      </c>
      <c r="I20" s="4">
        <f>J20-H20-G20-F20</f>
        <v>20.129999999999995</v>
      </c>
      <c r="J20" s="4">
        <v>212</v>
      </c>
      <c r="K20" s="6">
        <v>0</v>
      </c>
      <c r="L20" s="4">
        <v>212</v>
      </c>
      <c r="M20" s="17">
        <v>251.72255224276529</v>
      </c>
      <c r="N20" s="6">
        <v>0</v>
      </c>
      <c r="O20" s="6">
        <v>2</v>
      </c>
      <c r="P20" s="1">
        <v>251.72</v>
      </c>
      <c r="S20" s="10"/>
    </row>
    <row r="21" spans="1:19" ht="41.45" customHeight="1" x14ac:dyDescent="0.25">
      <c r="A21" s="3">
        <f>A20+1</f>
        <v>2</v>
      </c>
      <c r="B21" s="3">
        <f>B20+1</f>
        <v>2</v>
      </c>
      <c r="C21" s="3" t="s">
        <v>7</v>
      </c>
      <c r="D21" s="4" t="s">
        <v>18</v>
      </c>
      <c r="E21" s="3" t="s">
        <v>20</v>
      </c>
      <c r="F21" s="5">
        <v>165.63</v>
      </c>
      <c r="G21" s="4">
        <v>15.14</v>
      </c>
      <c r="H21" s="4">
        <f t="shared" ref="H21:H25" si="0">3.25+7.85</f>
        <v>11.1</v>
      </c>
      <c r="I21" s="4">
        <f t="shared" ref="I21:I25" si="1">J21-H21-G21-F21</f>
        <v>20.129999999999995</v>
      </c>
      <c r="J21" s="4">
        <v>212</v>
      </c>
      <c r="K21" s="6">
        <v>0</v>
      </c>
      <c r="L21" s="4">
        <v>212</v>
      </c>
      <c r="M21" s="17">
        <v>251.72255224276529</v>
      </c>
      <c r="N21" s="6">
        <v>0</v>
      </c>
      <c r="O21" s="6">
        <v>2</v>
      </c>
      <c r="P21" s="1">
        <v>251.72</v>
      </c>
      <c r="S21" s="10"/>
    </row>
    <row r="22" spans="1:19" ht="41.45" customHeight="1" x14ac:dyDescent="0.25">
      <c r="A22" s="3">
        <f t="shared" ref="A22:B34" si="2">A21+1</f>
        <v>3</v>
      </c>
      <c r="B22" s="3">
        <f t="shared" si="2"/>
        <v>3</v>
      </c>
      <c r="C22" s="3" t="s">
        <v>7</v>
      </c>
      <c r="D22" s="4" t="s">
        <v>18</v>
      </c>
      <c r="E22" s="3" t="s">
        <v>21</v>
      </c>
      <c r="F22" s="5">
        <v>165.63</v>
      </c>
      <c r="G22" s="4">
        <v>15.14</v>
      </c>
      <c r="H22" s="4">
        <f t="shared" si="0"/>
        <v>11.1</v>
      </c>
      <c r="I22" s="4">
        <f t="shared" si="1"/>
        <v>20.129999999999995</v>
      </c>
      <c r="J22" s="4">
        <v>212</v>
      </c>
      <c r="K22" s="6">
        <v>0</v>
      </c>
      <c r="L22" s="4">
        <v>212</v>
      </c>
      <c r="M22" s="17">
        <v>251.72255224276529</v>
      </c>
      <c r="N22" s="6">
        <v>0</v>
      </c>
      <c r="O22" s="6">
        <v>2</v>
      </c>
      <c r="P22" s="1">
        <v>251.72</v>
      </c>
      <c r="S22" s="10"/>
    </row>
    <row r="23" spans="1:19" ht="41.45" customHeight="1" x14ac:dyDescent="0.25">
      <c r="A23" s="3">
        <f t="shared" si="2"/>
        <v>4</v>
      </c>
      <c r="B23" s="3">
        <f t="shared" si="2"/>
        <v>4</v>
      </c>
      <c r="C23" s="3" t="s">
        <v>7</v>
      </c>
      <c r="D23" s="4" t="s">
        <v>18</v>
      </c>
      <c r="E23" s="3" t="s">
        <v>22</v>
      </c>
      <c r="F23" s="5">
        <v>165.63</v>
      </c>
      <c r="G23" s="4">
        <v>15.14</v>
      </c>
      <c r="H23" s="4">
        <f t="shared" si="0"/>
        <v>11.1</v>
      </c>
      <c r="I23" s="4">
        <f t="shared" si="1"/>
        <v>20.129999999999995</v>
      </c>
      <c r="J23" s="4">
        <v>212</v>
      </c>
      <c r="K23" s="6">
        <v>0</v>
      </c>
      <c r="L23" s="4">
        <v>212</v>
      </c>
      <c r="M23" s="17">
        <v>251.72255224276529</v>
      </c>
      <c r="N23" s="6">
        <v>0</v>
      </c>
      <c r="O23" s="6">
        <v>2</v>
      </c>
      <c r="P23" s="1">
        <v>251.72</v>
      </c>
      <c r="S23" s="10"/>
    </row>
    <row r="24" spans="1:19" ht="41.45" customHeight="1" x14ac:dyDescent="0.25">
      <c r="A24" s="3">
        <f t="shared" si="2"/>
        <v>5</v>
      </c>
      <c r="B24" s="3">
        <f t="shared" si="2"/>
        <v>5</v>
      </c>
      <c r="C24" s="3" t="s">
        <v>7</v>
      </c>
      <c r="D24" s="4" t="s">
        <v>18</v>
      </c>
      <c r="E24" s="3" t="s">
        <v>23</v>
      </c>
      <c r="F24" s="5">
        <v>165.63</v>
      </c>
      <c r="G24" s="4">
        <v>15.14</v>
      </c>
      <c r="H24" s="4">
        <f t="shared" si="0"/>
        <v>11.1</v>
      </c>
      <c r="I24" s="4">
        <f t="shared" si="1"/>
        <v>20.129999999999995</v>
      </c>
      <c r="J24" s="4">
        <v>212</v>
      </c>
      <c r="K24" s="6">
        <v>0</v>
      </c>
      <c r="L24" s="4">
        <v>212</v>
      </c>
      <c r="M24" s="17">
        <v>251.72255224276529</v>
      </c>
      <c r="N24" s="6">
        <v>0</v>
      </c>
      <c r="O24" s="6">
        <v>2</v>
      </c>
      <c r="P24" s="1">
        <v>251.72</v>
      </c>
      <c r="S24" s="10"/>
    </row>
    <row r="25" spans="1:19" ht="41.45" customHeight="1" x14ac:dyDescent="0.25">
      <c r="A25" s="3">
        <f t="shared" si="2"/>
        <v>6</v>
      </c>
      <c r="B25" s="3">
        <f t="shared" si="2"/>
        <v>6</v>
      </c>
      <c r="C25" s="3" t="s">
        <v>7</v>
      </c>
      <c r="D25" s="4" t="s">
        <v>18</v>
      </c>
      <c r="E25" s="3" t="s">
        <v>24</v>
      </c>
      <c r="F25" s="5">
        <v>165.63</v>
      </c>
      <c r="G25" s="4">
        <v>15.14</v>
      </c>
      <c r="H25" s="4">
        <f t="shared" si="0"/>
        <v>11.1</v>
      </c>
      <c r="I25" s="4">
        <f t="shared" si="1"/>
        <v>20.129999999999995</v>
      </c>
      <c r="J25" s="4">
        <v>212</v>
      </c>
      <c r="K25" s="6">
        <v>0</v>
      </c>
      <c r="L25" s="4">
        <v>212</v>
      </c>
      <c r="M25" s="17">
        <v>251.72255224276529</v>
      </c>
      <c r="N25" s="6">
        <v>0</v>
      </c>
      <c r="O25" s="6">
        <v>2</v>
      </c>
      <c r="P25" s="1">
        <v>251.72</v>
      </c>
      <c r="S25" s="10"/>
    </row>
    <row r="26" spans="1:19" ht="41.45" customHeight="1" x14ac:dyDescent="0.25">
      <c r="A26" s="3">
        <f t="shared" si="2"/>
        <v>7</v>
      </c>
      <c r="B26" s="3">
        <f t="shared" si="2"/>
        <v>7</v>
      </c>
      <c r="C26" s="3" t="s">
        <v>7</v>
      </c>
      <c r="D26" s="4" t="s">
        <v>18</v>
      </c>
      <c r="E26" s="9" t="s">
        <v>31</v>
      </c>
      <c r="F26" s="5">
        <v>175.82</v>
      </c>
      <c r="G26" s="4">
        <v>5.56</v>
      </c>
      <c r="H26" s="4">
        <v>14.79</v>
      </c>
      <c r="I26" s="4">
        <f>J26-H26-G26-F26</f>
        <v>25.830000000000013</v>
      </c>
      <c r="J26" s="4">
        <v>222</v>
      </c>
      <c r="K26" s="6">
        <v>0</v>
      </c>
      <c r="L26" s="4">
        <v>222</v>
      </c>
      <c r="M26" s="17">
        <v>263.59625753723532</v>
      </c>
      <c r="N26" s="6">
        <v>0</v>
      </c>
      <c r="O26" s="6">
        <v>2</v>
      </c>
      <c r="P26" s="10">
        <v>263.60000000000002</v>
      </c>
      <c r="S26" s="10"/>
    </row>
    <row r="27" spans="1:19" s="7" customFormat="1" ht="79.349999999999994" customHeight="1" x14ac:dyDescent="0.25">
      <c r="A27" s="3">
        <f t="shared" si="2"/>
        <v>8</v>
      </c>
      <c r="B27" s="3">
        <f t="shared" si="2"/>
        <v>8</v>
      </c>
      <c r="C27" s="3" t="s">
        <v>7</v>
      </c>
      <c r="D27" s="4" t="s">
        <v>18</v>
      </c>
      <c r="E27" s="9" t="s">
        <v>35</v>
      </c>
      <c r="F27" s="3">
        <v>231.2</v>
      </c>
      <c r="G27" s="3">
        <v>12.18</v>
      </c>
      <c r="H27" s="3">
        <v>51.55</v>
      </c>
      <c r="I27" s="3">
        <f>J27-H27-G27-F27</f>
        <v>28.740000000000009</v>
      </c>
      <c r="J27" s="3">
        <v>323.67</v>
      </c>
      <c r="K27" s="6">
        <v>0</v>
      </c>
      <c r="L27" s="3">
        <v>323.67</v>
      </c>
      <c r="M27" s="17">
        <v>384.31621926611245</v>
      </c>
      <c r="N27" s="3">
        <v>1</v>
      </c>
      <c r="O27" s="3">
        <v>2</v>
      </c>
      <c r="P27" s="1">
        <v>384.32</v>
      </c>
      <c r="R27" s="1"/>
      <c r="S27" s="10"/>
    </row>
    <row r="28" spans="1:19" s="7" customFormat="1" ht="76.5" customHeight="1" x14ac:dyDescent="0.25">
      <c r="A28" s="3">
        <f t="shared" si="2"/>
        <v>9</v>
      </c>
      <c r="B28" s="3">
        <v>8</v>
      </c>
      <c r="C28" s="3" t="s">
        <v>7</v>
      </c>
      <c r="D28" s="4" t="s">
        <v>18</v>
      </c>
      <c r="E28" s="3" t="s">
        <v>36</v>
      </c>
      <c r="F28" s="5">
        <v>169.1</v>
      </c>
      <c r="G28" s="4">
        <v>15.14</v>
      </c>
      <c r="H28" s="4">
        <v>15.87</v>
      </c>
      <c r="I28" s="4">
        <f t="shared" ref="I28" si="3">J28-H28-G28-F28</f>
        <v>19.510000000000019</v>
      </c>
      <c r="J28" s="4">
        <v>219.62</v>
      </c>
      <c r="K28" s="6">
        <v>0</v>
      </c>
      <c r="L28" s="4">
        <v>219.62</v>
      </c>
      <c r="M28" s="17">
        <v>260.77031567715147</v>
      </c>
      <c r="N28" s="6">
        <v>0</v>
      </c>
      <c r="O28" s="6">
        <v>2</v>
      </c>
      <c r="P28" s="1">
        <v>260.77</v>
      </c>
      <c r="R28" s="1"/>
      <c r="S28" s="10"/>
    </row>
    <row r="29" spans="1:19" s="7" customFormat="1" ht="41.45" customHeight="1" x14ac:dyDescent="0.25">
      <c r="A29" s="3">
        <f>A28+1</f>
        <v>10</v>
      </c>
      <c r="B29" s="3">
        <f t="shared" si="2"/>
        <v>9</v>
      </c>
      <c r="C29" s="3" t="s">
        <v>7</v>
      </c>
      <c r="D29" s="4" t="s">
        <v>18</v>
      </c>
      <c r="E29" s="3" t="s">
        <v>25</v>
      </c>
      <c r="F29" s="5">
        <v>169.1</v>
      </c>
      <c r="G29" s="4">
        <v>15.14</v>
      </c>
      <c r="H29" s="4">
        <v>15.87</v>
      </c>
      <c r="I29" s="4">
        <f t="shared" ref="I29:I34" si="4">J29-H29-G29-F29</f>
        <v>19.510000000000019</v>
      </c>
      <c r="J29" s="4">
        <v>219.62</v>
      </c>
      <c r="K29" s="6">
        <v>0</v>
      </c>
      <c r="L29" s="4">
        <v>219.62</v>
      </c>
      <c r="M29" s="17">
        <v>260.77031567715147</v>
      </c>
      <c r="N29" s="6">
        <v>0</v>
      </c>
      <c r="O29" s="6">
        <v>2</v>
      </c>
      <c r="P29" s="1">
        <v>260.77</v>
      </c>
      <c r="R29" s="1"/>
      <c r="S29" s="10"/>
    </row>
    <row r="30" spans="1:19" s="7" customFormat="1" ht="41.45" customHeight="1" x14ac:dyDescent="0.25">
      <c r="A30" s="3">
        <f t="shared" si="2"/>
        <v>11</v>
      </c>
      <c r="B30" s="3">
        <f t="shared" si="2"/>
        <v>10</v>
      </c>
      <c r="C30" s="3" t="s">
        <v>7</v>
      </c>
      <c r="D30" s="4" t="s">
        <v>18</v>
      </c>
      <c r="E30" s="3" t="s">
        <v>26</v>
      </c>
      <c r="F30" s="5">
        <v>169.1</v>
      </c>
      <c r="G30" s="4">
        <v>15.14</v>
      </c>
      <c r="H30" s="4">
        <v>15.87</v>
      </c>
      <c r="I30" s="4">
        <f t="shared" si="4"/>
        <v>19.510000000000019</v>
      </c>
      <c r="J30" s="4">
        <v>219.62</v>
      </c>
      <c r="K30" s="6">
        <v>0</v>
      </c>
      <c r="L30" s="4">
        <v>219.62</v>
      </c>
      <c r="M30" s="17">
        <v>260.77031567715147</v>
      </c>
      <c r="N30" s="6">
        <v>0</v>
      </c>
      <c r="O30" s="6">
        <v>2</v>
      </c>
      <c r="P30" s="1">
        <v>260.77</v>
      </c>
      <c r="R30" s="1"/>
      <c r="S30" s="10"/>
    </row>
    <row r="31" spans="1:19" s="7" customFormat="1" ht="41.45" customHeight="1" x14ac:dyDescent="0.25">
      <c r="A31" s="3">
        <f t="shared" si="2"/>
        <v>12</v>
      </c>
      <c r="B31" s="3">
        <f t="shared" si="2"/>
        <v>11</v>
      </c>
      <c r="C31" s="3" t="s">
        <v>7</v>
      </c>
      <c r="D31" s="4" t="s">
        <v>18</v>
      </c>
      <c r="E31" s="3" t="s">
        <v>27</v>
      </c>
      <c r="F31" s="5">
        <v>169.1</v>
      </c>
      <c r="G31" s="4">
        <v>15.14</v>
      </c>
      <c r="H31" s="4">
        <v>15.87</v>
      </c>
      <c r="I31" s="4">
        <f t="shared" si="4"/>
        <v>19.510000000000019</v>
      </c>
      <c r="J31" s="4">
        <v>219.62</v>
      </c>
      <c r="K31" s="6">
        <v>0</v>
      </c>
      <c r="L31" s="4">
        <v>219.62</v>
      </c>
      <c r="M31" s="17">
        <v>260.77031567715147</v>
      </c>
      <c r="N31" s="6">
        <v>0</v>
      </c>
      <c r="O31" s="6">
        <v>2</v>
      </c>
      <c r="P31" s="1">
        <v>260.77</v>
      </c>
      <c r="R31" s="1"/>
      <c r="S31" s="10"/>
    </row>
    <row r="32" spans="1:19" s="7" customFormat="1" ht="41.45" customHeight="1" x14ac:dyDescent="0.25">
      <c r="A32" s="3">
        <f t="shared" si="2"/>
        <v>13</v>
      </c>
      <c r="B32" s="3">
        <f t="shared" si="2"/>
        <v>12</v>
      </c>
      <c r="C32" s="3" t="s">
        <v>7</v>
      </c>
      <c r="D32" s="4" t="s">
        <v>18</v>
      </c>
      <c r="E32" s="3" t="s">
        <v>28</v>
      </c>
      <c r="F32" s="5">
        <v>169.1</v>
      </c>
      <c r="G32" s="4">
        <v>15.14</v>
      </c>
      <c r="H32" s="4">
        <v>15.87</v>
      </c>
      <c r="I32" s="4">
        <f t="shared" si="4"/>
        <v>19.510000000000019</v>
      </c>
      <c r="J32" s="4">
        <v>219.62</v>
      </c>
      <c r="K32" s="6">
        <v>0</v>
      </c>
      <c r="L32" s="4">
        <v>219.62</v>
      </c>
      <c r="M32" s="17">
        <v>260.77031567715147</v>
      </c>
      <c r="N32" s="6">
        <v>0</v>
      </c>
      <c r="O32" s="6">
        <v>2</v>
      </c>
      <c r="P32" s="1">
        <v>260.77</v>
      </c>
      <c r="R32" s="1"/>
      <c r="S32" s="10"/>
    </row>
    <row r="33" spans="1:19" s="7" customFormat="1" ht="41.45" customHeight="1" x14ac:dyDescent="0.25">
      <c r="A33" s="3">
        <f t="shared" si="2"/>
        <v>14</v>
      </c>
      <c r="B33" s="3">
        <f t="shared" si="2"/>
        <v>13</v>
      </c>
      <c r="C33" s="3" t="s">
        <v>7</v>
      </c>
      <c r="D33" s="4" t="s">
        <v>18</v>
      </c>
      <c r="E33" s="3" t="s">
        <v>29</v>
      </c>
      <c r="F33" s="5">
        <v>169.1</v>
      </c>
      <c r="G33" s="4">
        <v>15.14</v>
      </c>
      <c r="H33" s="4">
        <v>15.87</v>
      </c>
      <c r="I33" s="4">
        <f t="shared" si="4"/>
        <v>19.510000000000019</v>
      </c>
      <c r="J33" s="4">
        <v>219.62</v>
      </c>
      <c r="K33" s="6">
        <v>0</v>
      </c>
      <c r="L33" s="4">
        <v>219.62</v>
      </c>
      <c r="M33" s="17">
        <v>260.77031567715147</v>
      </c>
      <c r="N33" s="6">
        <v>0</v>
      </c>
      <c r="O33" s="6">
        <v>2</v>
      </c>
      <c r="P33" s="1">
        <v>260.77</v>
      </c>
      <c r="R33" s="1"/>
      <c r="S33" s="10"/>
    </row>
    <row r="34" spans="1:19" s="7" customFormat="1" ht="41.45" customHeight="1" x14ac:dyDescent="0.25">
      <c r="A34" s="3">
        <f t="shared" si="2"/>
        <v>15</v>
      </c>
      <c r="B34" s="3">
        <f t="shared" si="2"/>
        <v>14</v>
      </c>
      <c r="C34" s="3" t="s">
        <v>7</v>
      </c>
      <c r="D34" s="4" t="s">
        <v>18</v>
      </c>
      <c r="E34" s="3" t="s">
        <v>30</v>
      </c>
      <c r="F34" s="5">
        <v>169.1</v>
      </c>
      <c r="G34" s="4">
        <v>15.14</v>
      </c>
      <c r="H34" s="4">
        <v>15.87</v>
      </c>
      <c r="I34" s="4">
        <f t="shared" si="4"/>
        <v>19.510000000000019</v>
      </c>
      <c r="J34" s="4">
        <v>219.62</v>
      </c>
      <c r="K34" s="6">
        <v>0</v>
      </c>
      <c r="L34" s="4">
        <v>219.62</v>
      </c>
      <c r="M34" s="17">
        <v>260.77031567715147</v>
      </c>
      <c r="N34" s="6">
        <v>0</v>
      </c>
      <c r="O34" s="6">
        <v>2</v>
      </c>
      <c r="P34" s="1">
        <v>260.77</v>
      </c>
      <c r="R34" s="1"/>
      <c r="S34" s="10"/>
    </row>
    <row r="35" spans="1:19" s="7" customFormat="1" ht="28.5" customHeight="1" x14ac:dyDescent="0.25">
      <c r="A35" s="18"/>
      <c r="B35" s="18"/>
      <c r="C35" s="18"/>
      <c r="D35" s="18"/>
      <c r="E35" s="18"/>
      <c r="F35" s="21" t="s">
        <v>37</v>
      </c>
      <c r="G35" s="21"/>
      <c r="H35" s="21"/>
      <c r="I35" s="21"/>
      <c r="J35" s="21"/>
      <c r="K35" s="21"/>
      <c r="L35" s="21"/>
      <c r="M35" s="13">
        <v>185.13</v>
      </c>
      <c r="P35" s="1"/>
      <c r="Q35" s="8"/>
      <c r="R35" s="1"/>
      <c r="S35" s="10"/>
    </row>
    <row r="36" spans="1:19" s="7" customFormat="1" ht="28.5" customHeight="1" x14ac:dyDescent="0.25">
      <c r="A36" s="21" t="s">
        <v>6</v>
      </c>
      <c r="B36" s="21"/>
      <c r="C36" s="21"/>
      <c r="D36" s="21"/>
      <c r="E36" s="21"/>
      <c r="F36" s="14">
        <v>2584.5</v>
      </c>
      <c r="G36" s="15">
        <v>214.56</v>
      </c>
      <c r="H36" s="15">
        <v>244.03</v>
      </c>
      <c r="I36" s="15">
        <v>311.92</v>
      </c>
      <c r="J36" s="15">
        <v>3355.01</v>
      </c>
      <c r="K36" s="15">
        <v>0</v>
      </c>
      <c r="L36" s="2">
        <v>3355.01</v>
      </c>
      <c r="M36" s="11">
        <f>SUM(M20:M35)</f>
        <v>4168.7699999999986</v>
      </c>
      <c r="N36" s="12">
        <f>SUM(N20:N35)</f>
        <v>1</v>
      </c>
      <c r="O36" s="12">
        <f>SUM(O20:O35)</f>
        <v>30</v>
      </c>
      <c r="P36" s="8"/>
      <c r="Q36" s="16"/>
      <c r="R36" s="8"/>
      <c r="S36" s="8"/>
    </row>
    <row r="37" spans="1:19" s="7" customFormat="1" ht="24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21" t="s">
        <v>33</v>
      </c>
      <c r="M37" s="21"/>
      <c r="N37" s="21"/>
      <c r="O37" s="2">
        <v>4</v>
      </c>
      <c r="P37" s="8"/>
      <c r="Q37" s="8"/>
      <c r="R37" s="8"/>
      <c r="S37" s="8"/>
    </row>
    <row r="38" spans="1:19" ht="27.75" customHeight="1" x14ac:dyDescent="0.25">
      <c r="L38" s="21" t="s">
        <v>34</v>
      </c>
      <c r="M38" s="21"/>
      <c r="N38" s="21"/>
      <c r="O38" s="2">
        <v>35</v>
      </c>
      <c r="R38" s="10">
        <f>4168.77-185.13</f>
        <v>3983.6400000000003</v>
      </c>
    </row>
    <row r="39" spans="1:19" ht="22.5" customHeight="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R39" s="1" t="e">
        <f>R38/Q34</f>
        <v>#DIV/0!</v>
      </c>
    </row>
    <row r="40" spans="1:19" ht="51" customHeight="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M40" s="10"/>
    </row>
    <row r="43" spans="1:19" ht="22.5" customHeight="1" x14ac:dyDescent="0.25">
      <c r="M43" s="10">
        <f>4168.77-185.13</f>
        <v>3983.6400000000003</v>
      </c>
    </row>
    <row r="44" spans="1:19" ht="22.5" customHeight="1" x14ac:dyDescent="0.25">
      <c r="A44" s="27" t="s">
        <v>40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M44" s="1" t="e">
        <f>M43/L39</f>
        <v>#DIV/0!</v>
      </c>
    </row>
    <row r="45" spans="1:19" ht="22.5" customHeight="1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</row>
    <row r="46" spans="1:19" ht="45" customHeight="1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</row>
  </sheetData>
  <mergeCells count="22">
    <mergeCell ref="A44:K46"/>
    <mergeCell ref="A36:E36"/>
    <mergeCell ref="L37:N37"/>
    <mergeCell ref="L38:N38"/>
    <mergeCell ref="F35:L35"/>
    <mergeCell ref="F18:F19"/>
    <mergeCell ref="G18:G19"/>
    <mergeCell ref="A15:O15"/>
    <mergeCell ref="A17:O17"/>
    <mergeCell ref="H18:H19"/>
    <mergeCell ref="I18:I19"/>
    <mergeCell ref="J18:J19"/>
    <mergeCell ref="M18:M19"/>
    <mergeCell ref="N18:O18"/>
    <mergeCell ref="C18:C19"/>
    <mergeCell ref="E18:E19"/>
    <mergeCell ref="K18:K19"/>
    <mergeCell ref="L18:L19"/>
    <mergeCell ref="A16:O16"/>
    <mergeCell ref="A18:A19"/>
    <mergeCell ref="B18:B19"/>
    <mergeCell ref="D18:D19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Nature</dc:creator>
  <cp:lastModifiedBy>Document</cp:lastModifiedBy>
  <cp:lastPrinted>2026-03-10T05:40:24Z</cp:lastPrinted>
  <dcterms:created xsi:type="dcterms:W3CDTF">2025-12-11T11:50:24Z</dcterms:created>
  <dcterms:modified xsi:type="dcterms:W3CDTF">2026-03-10T05:40:34Z</dcterms:modified>
</cp:coreProperties>
</file>