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oth\Desktop\"/>
    </mc:Choice>
  </mc:AlternateContent>
  <xr:revisionPtr revIDLastSave="0" documentId="13_ncr:1_{BE2EEEE4-7A14-4E83-B404-AFFBD57579F9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RERA - APP1" sheetId="1" r:id="rId1"/>
  </sheets>
  <definedNames>
    <definedName name="_xlnm.Print_Area" localSheetId="0">'RERA - APP1'!$B$2:$O$19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T7" i="1" l="1"/>
  <c r="M14" i="1"/>
  <c r="L8" i="1"/>
  <c r="L9" i="1"/>
  <c r="L10" i="1"/>
  <c r="L11" i="1"/>
  <c r="L12" i="1"/>
  <c r="L13" i="1"/>
  <c r="L14" i="1"/>
  <c r="L7" i="1"/>
  <c r="W16" i="1"/>
  <c r="W8" i="1"/>
  <c r="W9" i="1"/>
  <c r="W10" i="1"/>
  <c r="W11" i="1"/>
  <c r="W12" i="1"/>
  <c r="W13" i="1"/>
  <c r="W14" i="1"/>
  <c r="W7" i="1"/>
  <c r="T13" i="1"/>
  <c r="T14" i="1"/>
  <c r="T8" i="1"/>
  <c r="T9" i="1"/>
  <c r="T10" i="1"/>
  <c r="T11" i="1"/>
  <c r="T12" i="1"/>
  <c r="S14" i="1"/>
  <c r="J14" i="1"/>
  <c r="J13" i="1"/>
  <c r="J11" i="1"/>
  <c r="J12" i="1"/>
  <c r="J10" i="1"/>
  <c r="J9" i="1"/>
  <c r="J8" i="1"/>
  <c r="J7" i="1"/>
  <c r="J15" i="1" s="1"/>
  <c r="H15" i="1"/>
  <c r="F15" i="1"/>
  <c r="U8" i="1" l="1"/>
  <c r="V8" i="1" s="1"/>
  <c r="U9" i="1"/>
  <c r="V9" i="1" s="1"/>
  <c r="S16" i="1"/>
  <c r="U12" i="1" s="1"/>
  <c r="V12" i="1" s="1"/>
  <c r="K15" i="1"/>
  <c r="L15" i="1"/>
  <c r="U7" i="1" l="1"/>
  <c r="T16" i="1"/>
  <c r="V7" i="1"/>
  <c r="U11" i="1"/>
  <c r="V11" i="1" s="1"/>
  <c r="U14" i="1"/>
  <c r="V14" i="1" s="1"/>
  <c r="U13" i="1"/>
  <c r="V13" i="1" s="1"/>
  <c r="U10" i="1"/>
  <c r="V10" i="1" s="1"/>
  <c r="M9" i="1"/>
  <c r="M10" i="1"/>
  <c r="M13" i="1"/>
  <c r="M8" i="1"/>
  <c r="M12" i="1" s="1"/>
  <c r="M7" i="1"/>
  <c r="V16" i="1" l="1"/>
  <c r="U16" i="1"/>
  <c r="M11" i="1"/>
  <c r="M15" i="1" s="1"/>
</calcChain>
</file>

<file path=xl/sharedStrings.xml><?xml version="1.0" encoding="utf-8"?>
<sst xmlns="http://schemas.openxmlformats.org/spreadsheetml/2006/main" count="55" uniqueCount="31">
  <si>
    <t>Sq.m</t>
  </si>
  <si>
    <t>S.No.</t>
  </si>
  <si>
    <t xml:space="preserve">Floor </t>
  </si>
  <si>
    <t>Flat No.</t>
  </si>
  <si>
    <t>Type</t>
  </si>
  <si>
    <t>Car Parking (Nos.)</t>
  </si>
  <si>
    <t>Covered</t>
  </si>
  <si>
    <t>Open</t>
  </si>
  <si>
    <t>1st Floor</t>
  </si>
  <si>
    <t>Office-01</t>
  </si>
  <si>
    <t>-</t>
  </si>
  <si>
    <t>Office-02</t>
  </si>
  <si>
    <t>2nd Floor</t>
  </si>
  <si>
    <t>3rd Floor</t>
  </si>
  <si>
    <t>4th Floor</t>
  </si>
  <si>
    <t xml:space="preserve">TOTAL  </t>
  </si>
  <si>
    <t xml:space="preserve">    PLOT EXTENT (AS PER PATTA)    </t>
  </si>
  <si>
    <t>(a )                      Rera Carpet     Area (Sq.m)</t>
  </si>
  <si>
    <t>(b)                     Exclusive Balcony (Sq.m)</t>
  </si>
  <si>
    <t>( c )               Exclusive  Open terrace (Sq.m)</t>
  </si>
  <si>
    <t>( d )                      Area of External Walls</t>
  </si>
  <si>
    <t>e = ( a+b++c+d)           Floor Area of the apartment</t>
  </si>
  <si>
    <t xml:space="preserve"> ( f )             Proportionate  Common  Area (Sq.m)</t>
  </si>
  <si>
    <t xml:space="preserve">g=  ( e + f)  Gross  area of the apartment (Sq.m) </t>
  </si>
  <si>
    <t>Visitor's car parking</t>
  </si>
  <si>
    <t>Grand Total</t>
  </si>
  <si>
    <t xml:space="preserve">( h )                     UDS Land Area (Sq.m)                  </t>
  </si>
  <si>
    <t>COMM</t>
  </si>
  <si>
    <t>plinth</t>
  </si>
  <si>
    <t>Rera Area statement for Proposed Commercial building of Stilt + Three Floors + Fourth Floor (Part)  with 8 Units ,  Site Address :  Door no.1/1 &amp; 1/1A,Chakrapani road &amp; Fivefurlong Road, Guindy, Chennai-600032 , Comprised No: RS No: 96/7, TS No: 4/1,  Velachery Village , Velachery Taluk , Chennai District , Greater Chennai Corporation , Zone - XIII, Division - 174</t>
  </si>
  <si>
    <t>Date : 04/2/2026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</si>
</sst>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0"/>
      <color rgb="FF000000"/>
      <name val="Book Antiqua"/>
      <family val="1"/>
      <charset val="1"/>
    </font>
    <font>
      <b/>
      <sz val="11"/>
      <color rgb="FF000000"/>
      <name val="Book Antiqua"/>
      <family val="1"/>
      <charset val="1"/>
    </font>
    <font>
      <b/>
      <sz val="11"/>
      <color rgb="FF000000"/>
      <name val="Calibri"/>
      <family val="2"/>
      <charset val="1"/>
    </font>
    <font>
      <sz val="12"/>
      <color rgb="FFFF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name val="Book Antiqua"/>
      <family val="1"/>
    </font>
    <font>
      <b/>
      <sz val="9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2"/>
      <color theme="5"/>
      <name val="Calibri"/>
      <family val="2"/>
    </font>
    <font>
      <sz val="12"/>
      <color theme="5"/>
      <name val="Calibri"/>
      <family val="2"/>
    </font>
    <font>
      <b/>
      <sz val="11"/>
      <color rgb="FF000000"/>
      <name val="Book Antiqua"/>
      <family val="1"/>
    </font>
    <font>
      <sz val="9"/>
      <color rgb="FF000000"/>
      <name val="Calibri"/>
      <family val="2"/>
      <charset val="1"/>
    </font>
    <font>
      <sz val="9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/>
    <xf numFmtId="0" fontId="1" fillId="0" borderId="0" xfId="0" applyFont="1" applyAlignment="1">
      <alignment vertical="center" wrapText="1"/>
    </xf>
    <xf numFmtId="2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" fillId="2" borderId="0" xfId="0" applyFont="1" applyFill="1"/>
    <xf numFmtId="2" fontId="1" fillId="0" borderId="0" xfId="0" applyNumberFormat="1" applyFont="1" applyAlignment="1">
      <alignment horizontal="left"/>
    </xf>
    <xf numFmtId="2" fontId="5" fillId="0" borderId="0" xfId="0" applyNumberFormat="1" applyFont="1"/>
    <xf numFmtId="2" fontId="7" fillId="0" borderId="2" xfId="1" applyNumberFormat="1" applyBorder="1" applyAlignment="1">
      <alignment horizontal="center"/>
    </xf>
    <xf numFmtId="0" fontId="6" fillId="2" borderId="0" xfId="0" applyFont="1" applyFill="1" applyAlignment="1">
      <alignment vertical="center"/>
    </xf>
    <xf numFmtId="2" fontId="6" fillId="0" borderId="2" xfId="1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6" fillId="0" borderId="2" xfId="1" applyFont="1" applyBorder="1" applyAlignment="1">
      <alignment horizontal="center"/>
    </xf>
    <xf numFmtId="0" fontId="0" fillId="0" borderId="2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2" fontId="12" fillId="0" borderId="0" xfId="0" applyNumberFormat="1" applyFont="1" applyAlignment="1">
      <alignment horizontal="left"/>
    </xf>
    <xf numFmtId="0" fontId="14" fillId="0" borderId="0" xfId="0" applyFont="1" applyAlignment="1">
      <alignment vertical="center"/>
    </xf>
    <xf numFmtId="2" fontId="13" fillId="0" borderId="0" xfId="0" applyNumberFormat="1" applyFont="1"/>
    <xf numFmtId="2" fontId="15" fillId="0" borderId="0" xfId="0" applyNumberFormat="1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2" fontId="0" fillId="0" borderId="2" xfId="1" applyNumberFormat="1" applyFont="1" applyBorder="1" applyAlignment="1">
      <alignment horizontal="center"/>
    </xf>
    <xf numFmtId="0" fontId="0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0" borderId="9" xfId="1" applyFont="1" applyBorder="1"/>
    <xf numFmtId="0" fontId="7" fillId="0" borderId="8" xfId="1" applyBorder="1" applyAlignment="1">
      <alignment horizontal="left"/>
    </xf>
    <xf numFmtId="0" fontId="0" fillId="0" borderId="9" xfId="1" applyFont="1" applyBorder="1" applyAlignment="1">
      <alignment horizontal="center"/>
    </xf>
    <xf numFmtId="0" fontId="6" fillId="0" borderId="9" xfId="1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7" fillId="0" borderId="8" xfId="1" applyBorder="1" applyAlignment="1">
      <alignment horizontal="center"/>
    </xf>
    <xf numFmtId="2" fontId="3" fillId="0" borderId="2" xfId="0" applyNumberFormat="1" applyFont="1" applyBorder="1" applyAlignment="1">
      <alignment horizontal="right" vertical="center"/>
    </xf>
    <xf numFmtId="2" fontId="8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6" fillId="0" borderId="6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6" fillId="0" borderId="7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9" fillId="0" borderId="8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wrapText="1"/>
    </xf>
    <xf numFmtId="0" fontId="11" fillId="0" borderId="0" xfId="0" applyFont="1"/>
    <xf numFmtId="0" fontId="11" fillId="0" borderId="4" xfId="0" applyFont="1" applyBorder="1"/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420960</xdr:colOff>
      <xdr:row>1</xdr:row>
      <xdr:rowOff>40935</xdr:rowOff>
    </xdr:from>
    <xdr:to>
      <xdr:col>8</xdr:col>
      <xdr:colOff>617055</xdr:colOff>
      <xdr:row>1</xdr:row>
      <xdr:rowOff>742950</xdr:rowOff>
    </xdr:to>
    <xdr:pic>
      <xdr:nvPicPr>
        <xdr:cNvPr id="2" name="Picture 2" descr="LOGO WITH OFFICE NAM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78710" y="440985"/>
          <a:ext cx="1043820" cy="70201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MM20"/>
  <sheetViews>
    <sheetView tabSelected="1" topLeftCell="A2" zoomScaleNormal="100" zoomScalePageLayoutView="115" workbookViewId="0">
      <selection activeCell="B2" sqref="B2:O17"/>
    </sheetView>
  </sheetViews>
  <sheetFormatPr defaultColWidth="9.1796875" defaultRowHeight="15.5" x14ac:dyDescent="0.35"/>
  <cols>
    <col min="2" max="2" width="5.54296875" style="1" customWidth="1"/>
    <col min="3" max="3" width="12.7265625" style="1" customWidth="1"/>
    <col min="4" max="4" width="10.54296875" style="2" customWidth="1"/>
    <col min="5" max="5" width="9.453125" style="1" customWidth="1"/>
    <col min="6" max="13" width="12.7265625" style="1" customWidth="1"/>
    <col min="14" max="14" width="7.7265625" style="2" customWidth="1"/>
    <col min="15" max="15" width="7.7265625" style="1" customWidth="1"/>
    <col min="16" max="16" width="9.1796875" style="1"/>
    <col min="17" max="17" width="9.1796875" style="3"/>
    <col min="18" max="18" width="14.54296875" style="1" customWidth="1"/>
    <col min="19" max="19" width="0" style="1" hidden="1" customWidth="1"/>
    <col min="20" max="23" width="9.7265625" style="1" hidden="1" customWidth="1"/>
    <col min="24" max="24" width="9.1796875" style="1"/>
    <col min="25" max="25" width="9.81640625" style="1" customWidth="1"/>
    <col min="26" max="1027" width="9.1796875" style="1"/>
  </cols>
  <sheetData>
    <row r="1" spans="2:48" ht="31.5" customHeight="1" thickBot="1" x14ac:dyDescent="0.4">
      <c r="M1" s="66"/>
    </row>
    <row r="2" spans="2:48" ht="65.150000000000006" customHeight="1" x14ac:dyDescent="0.35">
      <c r="B2" s="31"/>
      <c r="C2" s="32"/>
      <c r="D2" s="33"/>
      <c r="E2" s="32"/>
      <c r="F2" s="32"/>
      <c r="G2" s="32"/>
      <c r="H2" s="32"/>
      <c r="I2" s="32"/>
      <c r="J2" s="32"/>
      <c r="K2" s="32"/>
      <c r="L2" s="32"/>
      <c r="M2" s="67" t="s">
        <v>30</v>
      </c>
      <c r="N2" s="33"/>
      <c r="O2" s="34"/>
    </row>
    <row r="3" spans="2:48" s="4" customFormat="1" ht="59" customHeight="1" x14ac:dyDescent="0.35">
      <c r="B3" s="60" t="s">
        <v>29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2"/>
      <c r="Q3" s="5"/>
    </row>
    <row r="4" spans="2:48" s="6" customFormat="1" ht="14.25" customHeight="1" x14ac:dyDescent="0.35">
      <c r="B4" s="35"/>
      <c r="C4" s="63" t="s">
        <v>16</v>
      </c>
      <c r="D4" s="63"/>
      <c r="E4" s="63"/>
      <c r="F4" s="63"/>
      <c r="G4" s="47">
        <v>557.5</v>
      </c>
      <c r="H4" s="26" t="s">
        <v>0</v>
      </c>
      <c r="I4" s="26"/>
      <c r="J4" s="26"/>
      <c r="K4" s="25"/>
      <c r="L4" s="25"/>
      <c r="M4" s="25"/>
      <c r="N4" s="27"/>
      <c r="O4" s="36"/>
      <c r="Q4" s="7"/>
    </row>
    <row r="5" spans="2:48" s="8" customFormat="1" ht="24" customHeight="1" x14ac:dyDescent="0.35">
      <c r="B5" s="64" t="s">
        <v>1</v>
      </c>
      <c r="C5" s="54" t="s">
        <v>2</v>
      </c>
      <c r="D5" s="54" t="s">
        <v>3</v>
      </c>
      <c r="E5" s="53" t="s">
        <v>4</v>
      </c>
      <c r="F5" s="53" t="s">
        <v>17</v>
      </c>
      <c r="G5" s="53" t="s">
        <v>18</v>
      </c>
      <c r="H5" s="53" t="s">
        <v>19</v>
      </c>
      <c r="I5" s="53" t="s">
        <v>20</v>
      </c>
      <c r="J5" s="53" t="s">
        <v>21</v>
      </c>
      <c r="K5" s="65" t="s">
        <v>22</v>
      </c>
      <c r="L5" s="65" t="s">
        <v>23</v>
      </c>
      <c r="M5" s="53" t="s">
        <v>26</v>
      </c>
      <c r="N5" s="54" t="s">
        <v>5</v>
      </c>
      <c r="O5" s="55"/>
      <c r="P5" s="1"/>
      <c r="Q5" s="3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</row>
    <row r="6" spans="2:48" s="8" customFormat="1" ht="24" customHeight="1" x14ac:dyDescent="0.35">
      <c r="B6" s="64"/>
      <c r="C6" s="54"/>
      <c r="D6" s="54"/>
      <c r="E6" s="53"/>
      <c r="F6" s="53"/>
      <c r="G6" s="53"/>
      <c r="H6" s="53"/>
      <c r="I6" s="53"/>
      <c r="J6" s="53"/>
      <c r="K6" s="65"/>
      <c r="L6" s="65"/>
      <c r="M6" s="53"/>
      <c r="N6" s="18" t="s">
        <v>6</v>
      </c>
      <c r="O6" s="37" t="s">
        <v>7</v>
      </c>
      <c r="P6" s="1"/>
      <c r="Q6" s="3"/>
      <c r="R6" s="1"/>
      <c r="S6" s="51" t="s">
        <v>27</v>
      </c>
      <c r="T6" s="52" t="s">
        <v>28</v>
      </c>
      <c r="U6" s="52"/>
      <c r="V6" s="51"/>
      <c r="W6" s="5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2:48" s="8" customFormat="1" x14ac:dyDescent="0.35">
      <c r="B7" s="46">
        <v>1</v>
      </c>
      <c r="C7" s="17" t="s">
        <v>8</v>
      </c>
      <c r="D7" s="17" t="s">
        <v>9</v>
      </c>
      <c r="E7" s="17"/>
      <c r="F7" s="11">
        <v>136.22</v>
      </c>
      <c r="G7" s="28" t="s">
        <v>10</v>
      </c>
      <c r="H7" s="28" t="s">
        <v>10</v>
      </c>
      <c r="I7" s="28">
        <v>9.6999999999999993</v>
      </c>
      <c r="J7" s="28">
        <f t="shared" ref="J7:J14" si="0">SUM(F7:I7)</f>
        <v>145.91999999999999</v>
      </c>
      <c r="K7" s="11">
        <v>54.13</v>
      </c>
      <c r="L7" s="11">
        <f>SUM(J7:K7)</f>
        <v>200.04999999999998</v>
      </c>
      <c r="M7" s="11">
        <f>L7/L15*G4</f>
        <v>88.784768660043298</v>
      </c>
      <c r="N7" s="29">
        <v>1</v>
      </c>
      <c r="O7" s="39"/>
      <c r="P7" s="3"/>
      <c r="Q7" s="9"/>
      <c r="R7" s="9"/>
      <c r="S7" s="19">
        <v>92.44</v>
      </c>
      <c r="T7" s="21">
        <f>J7</f>
        <v>145.91999999999999</v>
      </c>
      <c r="U7" s="21">
        <f>T7*S16</f>
        <v>54.131741336971331</v>
      </c>
      <c r="V7" s="22">
        <f>SUM(T7:U7)</f>
        <v>200.0517413369713</v>
      </c>
      <c r="W7" s="22">
        <f>V7*10.764</f>
        <v>2153.3569437511592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2:48" s="8" customFormat="1" x14ac:dyDescent="0.35">
      <c r="B8" s="46">
        <v>2</v>
      </c>
      <c r="C8" s="17" t="s">
        <v>8</v>
      </c>
      <c r="D8" s="17" t="s">
        <v>11</v>
      </c>
      <c r="E8" s="17"/>
      <c r="F8" s="11">
        <v>76.680000000000007</v>
      </c>
      <c r="G8" s="28" t="s">
        <v>10</v>
      </c>
      <c r="H8" s="28" t="s">
        <v>10</v>
      </c>
      <c r="I8" s="28">
        <v>6.39</v>
      </c>
      <c r="J8" s="28">
        <f t="shared" si="0"/>
        <v>83.070000000000007</v>
      </c>
      <c r="K8" s="11">
        <v>30.82</v>
      </c>
      <c r="L8" s="11">
        <f t="shared" ref="L8:L14" si="1">SUM(J8:K8)</f>
        <v>113.89000000000001</v>
      </c>
      <c r="M8" s="11">
        <f>L8/L15*G4</f>
        <v>50.545850050948928</v>
      </c>
      <c r="N8" s="29">
        <v>1</v>
      </c>
      <c r="O8" s="39"/>
      <c r="P8" s="3"/>
      <c r="Q8" s="9"/>
      <c r="R8" s="9"/>
      <c r="S8" s="19">
        <v>50.07</v>
      </c>
      <c r="T8" s="21">
        <f t="shared" ref="T8:T14" si="2">J8</f>
        <v>83.070000000000007</v>
      </c>
      <c r="U8" s="21">
        <f>T8*S16</f>
        <v>30.816363437926324</v>
      </c>
      <c r="V8" s="22">
        <f t="shared" ref="V8:V14" si="3">SUM(T8:U8)</f>
        <v>113.88636343792633</v>
      </c>
      <c r="W8" s="22">
        <f t="shared" ref="W8:W14" si="4">V8*10.764</f>
        <v>1225.872816045839</v>
      </c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</row>
    <row r="9" spans="2:48" s="8" customFormat="1" x14ac:dyDescent="0.35">
      <c r="B9" s="46">
        <v>3</v>
      </c>
      <c r="C9" s="17" t="s">
        <v>12</v>
      </c>
      <c r="D9" s="17" t="s">
        <v>9</v>
      </c>
      <c r="E9" s="17"/>
      <c r="F9" s="11">
        <v>136.22</v>
      </c>
      <c r="G9" s="28" t="s">
        <v>10</v>
      </c>
      <c r="H9" s="28" t="s">
        <v>10</v>
      </c>
      <c r="I9" s="28">
        <v>9.6999999999999993</v>
      </c>
      <c r="J9" s="28">
        <f t="shared" si="0"/>
        <v>145.91999999999999</v>
      </c>
      <c r="K9" s="11">
        <v>54.13</v>
      </c>
      <c r="L9" s="11">
        <f t="shared" si="1"/>
        <v>200.04999999999998</v>
      </c>
      <c r="M9" s="11">
        <f>L9/L15*G4</f>
        <v>88.784768660043298</v>
      </c>
      <c r="N9" s="29">
        <v>1</v>
      </c>
      <c r="O9" s="39"/>
      <c r="P9" s="10"/>
      <c r="Q9" s="9"/>
      <c r="R9" s="9"/>
      <c r="S9" s="19">
        <v>50.07</v>
      </c>
      <c r="T9" s="21">
        <f t="shared" si="2"/>
        <v>145.91999999999999</v>
      </c>
      <c r="U9" s="21">
        <f>T9*S16</f>
        <v>54.131741336971331</v>
      </c>
      <c r="V9" s="22">
        <f t="shared" si="3"/>
        <v>200.0517413369713</v>
      </c>
      <c r="W9" s="22">
        <f t="shared" si="4"/>
        <v>2153.3569437511592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</row>
    <row r="10" spans="2:48" s="8" customFormat="1" x14ac:dyDescent="0.35">
      <c r="B10" s="46">
        <v>4</v>
      </c>
      <c r="C10" s="17" t="s">
        <v>12</v>
      </c>
      <c r="D10" s="17" t="s">
        <v>11</v>
      </c>
      <c r="E10" s="17"/>
      <c r="F10" s="11">
        <v>76.680000000000007</v>
      </c>
      <c r="G10" s="28" t="s">
        <v>10</v>
      </c>
      <c r="H10" s="28" t="s">
        <v>10</v>
      </c>
      <c r="I10" s="28">
        <v>6.39</v>
      </c>
      <c r="J10" s="28">
        <f t="shared" si="0"/>
        <v>83.070000000000007</v>
      </c>
      <c r="K10" s="11">
        <v>30.82</v>
      </c>
      <c r="L10" s="11">
        <f t="shared" si="1"/>
        <v>113.89000000000001</v>
      </c>
      <c r="M10" s="11">
        <f>L10/L15*G4</f>
        <v>50.545850050948928</v>
      </c>
      <c r="N10" s="29">
        <v>1</v>
      </c>
      <c r="O10" s="39"/>
      <c r="P10" s="3"/>
      <c r="Q10" s="9"/>
      <c r="R10" s="9"/>
      <c r="S10" s="19">
        <v>50.07</v>
      </c>
      <c r="T10" s="21">
        <f t="shared" si="2"/>
        <v>83.070000000000007</v>
      </c>
      <c r="U10" s="21">
        <f>T10*S16</f>
        <v>30.816363437926324</v>
      </c>
      <c r="V10" s="22">
        <f t="shared" si="3"/>
        <v>113.88636343792633</v>
      </c>
      <c r="W10" s="22">
        <f t="shared" si="4"/>
        <v>1225.872816045839</v>
      </c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</row>
    <row r="11" spans="2:48" s="8" customFormat="1" x14ac:dyDescent="0.35">
      <c r="B11" s="46">
        <v>5</v>
      </c>
      <c r="C11" s="17" t="s">
        <v>13</v>
      </c>
      <c r="D11" s="17" t="s">
        <v>9</v>
      </c>
      <c r="E11" s="17"/>
      <c r="F11" s="11">
        <v>136.22</v>
      </c>
      <c r="G11" s="28" t="s">
        <v>10</v>
      </c>
      <c r="H11" s="28" t="s">
        <v>10</v>
      </c>
      <c r="I11" s="28">
        <v>9.6999999999999993</v>
      </c>
      <c r="J11" s="28">
        <f t="shared" si="0"/>
        <v>145.91999999999999</v>
      </c>
      <c r="K11" s="11">
        <v>54.13</v>
      </c>
      <c r="L11" s="11">
        <f t="shared" si="1"/>
        <v>200.04999999999998</v>
      </c>
      <c r="M11" s="11">
        <f>M7</f>
        <v>88.784768660043298</v>
      </c>
      <c r="N11" s="29">
        <v>1</v>
      </c>
      <c r="O11" s="39"/>
      <c r="P11" s="3"/>
      <c r="Q11" s="9"/>
      <c r="R11" s="9"/>
      <c r="S11" s="19">
        <v>50.07</v>
      </c>
      <c r="T11" s="21">
        <f t="shared" si="2"/>
        <v>145.91999999999999</v>
      </c>
      <c r="U11" s="21">
        <f>T11*S16</f>
        <v>54.131741336971331</v>
      </c>
      <c r="V11" s="22">
        <f t="shared" si="3"/>
        <v>200.0517413369713</v>
      </c>
      <c r="W11" s="22">
        <f t="shared" si="4"/>
        <v>2153.3569437511592</v>
      </c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</row>
    <row r="12" spans="2:48" s="8" customFormat="1" x14ac:dyDescent="0.35">
      <c r="B12" s="46">
        <v>6</v>
      </c>
      <c r="C12" s="17" t="s">
        <v>13</v>
      </c>
      <c r="D12" s="17" t="s">
        <v>11</v>
      </c>
      <c r="E12" s="17"/>
      <c r="F12" s="11">
        <v>76.680000000000007</v>
      </c>
      <c r="G12" s="28" t="s">
        <v>10</v>
      </c>
      <c r="H12" s="28" t="s">
        <v>10</v>
      </c>
      <c r="I12" s="28">
        <v>6.39</v>
      </c>
      <c r="J12" s="28">
        <f t="shared" si="0"/>
        <v>83.070000000000007</v>
      </c>
      <c r="K12" s="11">
        <v>30.82</v>
      </c>
      <c r="L12" s="11">
        <f t="shared" si="1"/>
        <v>113.89000000000001</v>
      </c>
      <c r="M12" s="11">
        <f>M8</f>
        <v>50.545850050948928</v>
      </c>
      <c r="N12" s="29">
        <v>1</v>
      </c>
      <c r="O12" s="39"/>
      <c r="P12" s="10"/>
      <c r="Q12" s="9"/>
      <c r="R12" s="9"/>
      <c r="S12" s="19">
        <v>47.18</v>
      </c>
      <c r="T12" s="21">
        <f t="shared" si="2"/>
        <v>83.070000000000007</v>
      </c>
      <c r="U12" s="21">
        <f>T12*S16</f>
        <v>30.816363437926324</v>
      </c>
      <c r="V12" s="22">
        <f t="shared" si="3"/>
        <v>113.88636343792633</v>
      </c>
      <c r="W12" s="22">
        <f t="shared" si="4"/>
        <v>1225.872816045839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</row>
    <row r="13" spans="2:48" s="8" customFormat="1" x14ac:dyDescent="0.35">
      <c r="B13" s="46">
        <v>7</v>
      </c>
      <c r="C13" s="17" t="s">
        <v>14</v>
      </c>
      <c r="D13" s="17" t="s">
        <v>9</v>
      </c>
      <c r="E13" s="17"/>
      <c r="F13" s="11">
        <v>109.63</v>
      </c>
      <c r="G13" s="28" t="s">
        <v>10</v>
      </c>
      <c r="H13" s="11">
        <v>28.33</v>
      </c>
      <c r="I13" s="11">
        <v>8.24</v>
      </c>
      <c r="J13" s="11">
        <f t="shared" si="0"/>
        <v>146.19999999999999</v>
      </c>
      <c r="K13" s="11">
        <v>54.24</v>
      </c>
      <c r="L13" s="11">
        <f t="shared" si="1"/>
        <v>200.44</v>
      </c>
      <c r="M13" s="11">
        <f>L13/L15*G4</f>
        <v>88.957855687173605</v>
      </c>
      <c r="N13" s="29">
        <v>1</v>
      </c>
      <c r="O13" s="39"/>
      <c r="P13" s="3"/>
      <c r="Q13" s="9"/>
      <c r="R13" s="9"/>
      <c r="S13" s="9"/>
      <c r="T13" s="21">
        <f>J13</f>
        <v>146.19999999999999</v>
      </c>
      <c r="U13" s="21">
        <f>T13*S16</f>
        <v>54.235612551159598</v>
      </c>
      <c r="V13" s="22">
        <f t="shared" si="3"/>
        <v>200.43561255115958</v>
      </c>
      <c r="W13" s="22">
        <f t="shared" si="4"/>
        <v>2157.4889335006815</v>
      </c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</row>
    <row r="14" spans="2:48" s="8" customFormat="1" x14ac:dyDescent="0.35">
      <c r="B14" s="46">
        <v>8</v>
      </c>
      <c r="C14" s="17" t="s">
        <v>14</v>
      </c>
      <c r="D14" s="17" t="s">
        <v>11</v>
      </c>
      <c r="E14" s="17"/>
      <c r="F14" s="11">
        <v>60.06</v>
      </c>
      <c r="G14" s="28" t="s">
        <v>10</v>
      </c>
      <c r="H14" s="11">
        <v>17.48</v>
      </c>
      <c r="I14" s="11">
        <v>5.54</v>
      </c>
      <c r="J14" s="11">
        <f t="shared" si="0"/>
        <v>83.080000000000013</v>
      </c>
      <c r="K14" s="11">
        <v>30.82</v>
      </c>
      <c r="L14" s="11">
        <f t="shared" si="1"/>
        <v>113.9</v>
      </c>
      <c r="M14" s="11">
        <f>L14/L15*G4</f>
        <v>50.550288179849701</v>
      </c>
      <c r="N14" s="29"/>
      <c r="O14" s="39">
        <v>1</v>
      </c>
      <c r="P14" s="3"/>
      <c r="Q14" s="9"/>
      <c r="R14" s="9"/>
      <c r="S14" s="9">
        <f>SUM(S7:S13)</f>
        <v>339.9</v>
      </c>
      <c r="T14" s="21">
        <f t="shared" si="2"/>
        <v>83.080000000000013</v>
      </c>
      <c r="U14" s="21">
        <f>T14*S16</f>
        <v>30.820073124147335</v>
      </c>
      <c r="V14" s="22">
        <f t="shared" si="3"/>
        <v>113.90007312414735</v>
      </c>
      <c r="W14" s="22">
        <f t="shared" si="4"/>
        <v>1226.020387108322</v>
      </c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</row>
    <row r="15" spans="2:48" s="12" customFormat="1" ht="16.5" customHeight="1" x14ac:dyDescent="0.35">
      <c r="B15" s="38"/>
      <c r="C15" s="16" t="s">
        <v>15</v>
      </c>
      <c r="D15" s="17"/>
      <c r="E15" s="17"/>
      <c r="F15" s="13">
        <f>SUM(F7:F14)</f>
        <v>808.3900000000001</v>
      </c>
      <c r="G15" s="13" t="s">
        <v>10</v>
      </c>
      <c r="H15" s="13">
        <f>SUM(H13:H14)</f>
        <v>45.81</v>
      </c>
      <c r="I15" s="13"/>
      <c r="J15" s="13">
        <f>SUM(J7:J14)</f>
        <v>916.25000000000011</v>
      </c>
      <c r="K15" s="13">
        <f>SUM(K7:K14)</f>
        <v>339.90999999999997</v>
      </c>
      <c r="L15" s="13">
        <f>SUM(L7:L14)</f>
        <v>1256.1600000000001</v>
      </c>
      <c r="M15" s="13">
        <f>SUM(M7:M14)</f>
        <v>557.5</v>
      </c>
      <c r="N15" s="30"/>
      <c r="O15" s="40"/>
      <c r="P15" s="14"/>
      <c r="Q15" s="15"/>
      <c r="R15" s="14"/>
      <c r="S15" s="49"/>
      <c r="T15" s="20"/>
      <c r="U15" s="20"/>
      <c r="V15" s="20"/>
      <c r="W15" s="20"/>
      <c r="X15" s="14"/>
      <c r="Y15" s="48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</row>
    <row r="16" spans="2:48" x14ac:dyDescent="0.35">
      <c r="B16" s="41"/>
      <c r="C16" s="23"/>
      <c r="D16" s="24"/>
      <c r="E16" s="23"/>
      <c r="F16" s="23"/>
      <c r="G16" s="23"/>
      <c r="H16" s="23"/>
      <c r="I16" s="23"/>
      <c r="J16" s="23"/>
      <c r="K16" s="23"/>
      <c r="L16" s="56" t="s">
        <v>24</v>
      </c>
      <c r="M16" s="56"/>
      <c r="N16" s="24"/>
      <c r="O16" s="42">
        <v>1</v>
      </c>
      <c r="S16" s="50">
        <f>S14/J15</f>
        <v>0.37096862210095488</v>
      </c>
      <c r="T16" s="22">
        <f>SUM(T7:T15)</f>
        <v>916.25000000000011</v>
      </c>
      <c r="U16" s="22">
        <f>SUM(U7:U15)</f>
        <v>339.89999999999986</v>
      </c>
      <c r="V16" s="22">
        <f>SUM(V7:V15)</f>
        <v>1256.1499999999999</v>
      </c>
      <c r="W16" s="22">
        <f>SUM(W7:W15)</f>
        <v>13521.198599999998</v>
      </c>
    </row>
    <row r="17" spans="2:15" ht="16" thickBot="1" x14ac:dyDescent="0.4">
      <c r="B17" s="43"/>
      <c r="C17" s="44"/>
      <c r="D17" s="45"/>
      <c r="E17" s="44"/>
      <c r="F17" s="44"/>
      <c r="G17" s="44"/>
      <c r="H17" s="44"/>
      <c r="I17" s="44"/>
      <c r="J17" s="44"/>
      <c r="K17" s="44"/>
      <c r="L17" s="57" t="s">
        <v>25</v>
      </c>
      <c r="M17" s="57"/>
      <c r="N17" s="58">
        <v>9</v>
      </c>
      <c r="O17" s="59"/>
    </row>
    <row r="20" spans="2:15" x14ac:dyDescent="0.35">
      <c r="M20" s="3"/>
    </row>
  </sheetData>
  <mergeCells count="18">
    <mergeCell ref="B3:O3"/>
    <mergeCell ref="C4:F4"/>
    <mergeCell ref="B5:B6"/>
    <mergeCell ref="C5:C6"/>
    <mergeCell ref="D5:D6"/>
    <mergeCell ref="E5:E6"/>
    <mergeCell ref="F5:F6"/>
    <mergeCell ref="G5:G6"/>
    <mergeCell ref="H5:H6"/>
    <mergeCell ref="K5:K6"/>
    <mergeCell ref="L5:L6"/>
    <mergeCell ref="M5:M6"/>
    <mergeCell ref="I5:I6"/>
    <mergeCell ref="J5:J6"/>
    <mergeCell ref="N5:O5"/>
    <mergeCell ref="L16:M16"/>
    <mergeCell ref="L17:M17"/>
    <mergeCell ref="N17:O17"/>
  </mergeCells>
  <printOptions horizontalCentered="1"/>
  <pageMargins left="0.25" right="0.25" top="0.75" bottom="0.75" header="0.3" footer="0.3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RERA - APP1</vt:lpstr>
      <vt:lpstr>'RERA - APP1'!Print_Area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bup</dc:creator>
  <dc:description/>
  <cp:lastModifiedBy>vinoth</cp:lastModifiedBy>
  <cp:revision>2</cp:revision>
  <cp:lastPrinted>2026-02-04T06:04:36Z</cp:lastPrinted>
  <dcterms:created xsi:type="dcterms:W3CDTF">2015-06-05T18:17:20Z</dcterms:created>
  <dcterms:modified xsi:type="dcterms:W3CDTF">2026-02-04T06:06:09Z</dcterms:modified>
  <dc:language>en-IN</dc:language>
</cp:coreProperties>
</file>