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O39" i="1"/>
  <c r="N39"/>
  <c r="N41" s="1"/>
  <c r="M38"/>
  <c r="I38"/>
  <c r="F38"/>
  <c r="M37"/>
  <c r="I37"/>
  <c r="G37"/>
  <c r="M36"/>
  <c r="G36"/>
  <c r="F36"/>
  <c r="M35"/>
  <c r="F35"/>
  <c r="M34"/>
  <c r="K34"/>
  <c r="M33"/>
  <c r="M32"/>
  <c r="I32"/>
  <c r="G32"/>
  <c r="M31"/>
  <c r="G31"/>
  <c r="F31"/>
  <c r="J31" s="1"/>
  <c r="M30"/>
  <c r="F30"/>
  <c r="M29"/>
  <c r="M28"/>
  <c r="M27"/>
  <c r="K27"/>
  <c r="M26"/>
  <c r="K26"/>
  <c r="M25"/>
  <c r="I25"/>
  <c r="M24"/>
  <c r="I24"/>
  <c r="G24"/>
  <c r="M23"/>
  <c r="K23"/>
  <c r="G23"/>
  <c r="F23"/>
  <c r="M22"/>
  <c r="F22"/>
  <c r="M21"/>
  <c r="I21"/>
  <c r="M20"/>
  <c r="G20"/>
  <c r="M19"/>
  <c r="K19"/>
  <c r="F19"/>
  <c r="M18"/>
  <c r="K18"/>
  <c r="M17"/>
  <c r="I17"/>
  <c r="M16"/>
  <c r="K16"/>
  <c r="G16"/>
  <c r="M15"/>
  <c r="K15"/>
  <c r="G15"/>
  <c r="F15"/>
  <c r="J15" s="1"/>
  <c r="L15" s="1"/>
  <c r="M14"/>
  <c r="I14"/>
  <c r="F14"/>
  <c r="M13"/>
  <c r="I13"/>
  <c r="G13"/>
  <c r="M12"/>
  <c r="G12"/>
  <c r="F12"/>
  <c r="M11"/>
  <c r="K11"/>
  <c r="K25" s="1"/>
  <c r="I11"/>
  <c r="I18" s="1"/>
  <c r="G11"/>
  <c r="G25" s="1"/>
  <c r="F11"/>
  <c r="F32" s="1"/>
  <c r="J32" s="1"/>
  <c r="M10"/>
  <c r="K10"/>
  <c r="K17" s="1"/>
  <c r="J10"/>
  <c r="L10" s="1"/>
  <c r="I10"/>
  <c r="I31" s="1"/>
  <c r="G10"/>
  <c r="G17" s="1"/>
  <c r="F10"/>
  <c r="F24" s="1"/>
  <c r="J24" s="1"/>
  <c r="M9"/>
  <c r="K9"/>
  <c r="K36" s="1"/>
  <c r="J9"/>
  <c r="L9" s="1"/>
  <c r="I9"/>
  <c r="I16" s="1"/>
  <c r="G9"/>
  <c r="G30" s="1"/>
  <c r="F9"/>
  <c r="F16" s="1"/>
  <c r="M8"/>
  <c r="K8"/>
  <c r="K22" s="1"/>
  <c r="I8"/>
  <c r="I15" s="1"/>
  <c r="G8"/>
  <c r="G22" s="1"/>
  <c r="F8"/>
  <c r="F29" s="1"/>
  <c r="M7"/>
  <c r="K7"/>
  <c r="K28" s="1"/>
  <c r="I7"/>
  <c r="I28" s="1"/>
  <c r="G7"/>
  <c r="G14" s="1"/>
  <c r="J14" s="1"/>
  <c r="F7"/>
  <c r="F21" s="1"/>
  <c r="M6"/>
  <c r="K6"/>
  <c r="K20" s="1"/>
  <c r="J6"/>
  <c r="L6" s="1"/>
  <c r="I6"/>
  <c r="I34" s="1"/>
  <c r="G6"/>
  <c r="G27" s="1"/>
  <c r="F6"/>
  <c r="F13" s="1"/>
  <c r="J13" s="1"/>
  <c r="M5"/>
  <c r="M39" s="1"/>
  <c r="K5"/>
  <c r="K12" s="1"/>
  <c r="I5"/>
  <c r="I26" s="1"/>
  <c r="G5"/>
  <c r="G33" s="1"/>
  <c r="F5"/>
  <c r="L31" l="1"/>
  <c r="J22"/>
  <c r="L22" s="1"/>
  <c r="L32"/>
  <c r="J29"/>
  <c r="L29" s="1"/>
  <c r="L13"/>
  <c r="J16"/>
  <c r="L16" s="1"/>
  <c r="J38"/>
  <c r="K35"/>
  <c r="K13"/>
  <c r="F17"/>
  <c r="J17" s="1"/>
  <c r="L17" s="1"/>
  <c r="G18"/>
  <c r="I19"/>
  <c r="J19" s="1"/>
  <c r="L19" s="1"/>
  <c r="K21"/>
  <c r="F25"/>
  <c r="J25" s="1"/>
  <c r="L25" s="1"/>
  <c r="G26"/>
  <c r="I27"/>
  <c r="K29"/>
  <c r="F33"/>
  <c r="G34"/>
  <c r="I35"/>
  <c r="J35" s="1"/>
  <c r="L35" s="1"/>
  <c r="K37"/>
  <c r="J5"/>
  <c r="I12"/>
  <c r="J12" s="1"/>
  <c r="L12" s="1"/>
  <c r="K14"/>
  <c r="L14" s="1"/>
  <c r="F18"/>
  <c r="J18" s="1"/>
  <c r="L18" s="1"/>
  <c r="G19"/>
  <c r="I20"/>
  <c r="F26"/>
  <c r="J26" s="1"/>
  <c r="L26" s="1"/>
  <c r="K30"/>
  <c r="F34"/>
  <c r="J34" s="1"/>
  <c r="L34" s="1"/>
  <c r="G35"/>
  <c r="I36"/>
  <c r="J36" s="1"/>
  <c r="L36" s="1"/>
  <c r="K38"/>
  <c r="F27"/>
  <c r="G28"/>
  <c r="I29"/>
  <c r="K31"/>
  <c r="F20"/>
  <c r="J20" s="1"/>
  <c r="L20" s="1"/>
  <c r="I22"/>
  <c r="K24"/>
  <c r="L24" s="1"/>
  <c r="F28"/>
  <c r="J28" s="1"/>
  <c r="L28" s="1"/>
  <c r="G29"/>
  <c r="K32"/>
  <c r="J7"/>
  <c r="L7" s="1"/>
  <c r="G21"/>
  <c r="J21" s="1"/>
  <c r="L21" s="1"/>
  <c r="I30"/>
  <c r="J30" s="1"/>
  <c r="L30" s="1"/>
  <c r="J8"/>
  <c r="L8" s="1"/>
  <c r="I23"/>
  <c r="J23" s="1"/>
  <c r="L23" s="1"/>
  <c r="K33"/>
  <c r="F37"/>
  <c r="J37" s="1"/>
  <c r="G38"/>
  <c r="I33"/>
  <c r="J11"/>
  <c r="L11" s="1"/>
  <c r="L5" l="1"/>
  <c r="L38"/>
  <c r="F39"/>
  <c r="L37"/>
  <c r="J27"/>
  <c r="L27" s="1"/>
  <c r="J33"/>
  <c r="L33" s="1"/>
  <c r="L39" l="1"/>
  <c r="J39"/>
</calcChain>
</file>

<file path=xl/sharedStrings.xml><?xml version="1.0" encoding="utf-8"?>
<sst xmlns="http://schemas.openxmlformats.org/spreadsheetml/2006/main" count="125" uniqueCount="63">
  <si>
    <t>RERA AREA STATEMENT</t>
  </si>
  <si>
    <t>DATE: 21.02.2026</t>
  </si>
  <si>
    <t>MAYURAM, OLD S.NO. 99/1 (Part), AS PER PATTA NEW S.NO. 99/1B ,99/1C, 99/1D, Madha Nagar 2nd Main Road, Madhanandapuram, Chennai-600 125</t>
  </si>
  <si>
    <r>
      <rPr>
        <b/>
        <sz val="12"/>
        <color theme="1"/>
        <rFont val="Calibri"/>
      </rPr>
      <t>SI.No.</t>
    </r>
  </si>
  <si>
    <r>
      <rPr>
        <b/>
        <sz val="12"/>
        <color theme="1"/>
        <rFont val="Calibri"/>
      </rPr>
      <t>Block</t>
    </r>
  </si>
  <si>
    <r>
      <rPr>
        <b/>
        <sz val="12"/>
        <color theme="1"/>
        <rFont val="Calibri"/>
      </rPr>
      <t>Floor</t>
    </r>
  </si>
  <si>
    <r>
      <rPr>
        <b/>
        <sz val="12"/>
        <color theme="1"/>
        <rFont val="Calibri"/>
      </rPr>
      <t>Type</t>
    </r>
  </si>
  <si>
    <r>
      <rPr>
        <b/>
        <sz val="12"/>
        <color theme="1"/>
        <rFont val="Calibri"/>
      </rPr>
      <t>Apartment No.</t>
    </r>
  </si>
  <si>
    <t>(a) Carpet Area (as per Sec 2(k) of the RERA Act)
(sq.m)</t>
  </si>
  <si>
    <t>(b) Exclusive Balcony (sq.m)</t>
  </si>
  <si>
    <t>(c) Exclusive
Verandah/Utility
/ Service/ Open Terrace (sq.ft)</t>
  </si>
  <si>
    <r>
      <rPr>
        <b/>
        <sz val="12"/>
        <color theme="1"/>
        <rFont val="Times New Roman"/>
      </rPr>
      <t xml:space="preserve">(d)
</t>
    </r>
    <r>
      <rPr>
        <b/>
        <sz val="12"/>
        <color theme="1"/>
        <rFont val="Calibri"/>
      </rPr>
      <t>Area of External walls (sq.m)</t>
    </r>
  </si>
  <si>
    <r>
      <rPr>
        <b/>
        <sz val="12"/>
        <color theme="1"/>
        <rFont val="Times New Roman"/>
      </rPr>
      <t xml:space="preserve">e = (a + b + c+ d) </t>
    </r>
    <r>
      <rPr>
        <b/>
        <sz val="12"/>
        <color theme="1"/>
        <rFont val="Calibri"/>
      </rPr>
      <t>Floor area of the apartment
(sq.m)</t>
    </r>
  </si>
  <si>
    <t>(f) Proportionate Common Area
(sq.m)</t>
  </si>
  <si>
    <r>
      <rPr>
        <b/>
        <sz val="12"/>
        <color theme="1"/>
        <rFont val="Times New Roman"/>
      </rPr>
      <t xml:space="preserve">g = (e + f) </t>
    </r>
    <r>
      <rPr>
        <b/>
        <sz val="12"/>
        <color theme="1"/>
        <rFont val="Calibri"/>
      </rPr>
      <t>Gross Area of the apartment
(sq.m)</t>
    </r>
  </si>
  <si>
    <r>
      <rPr>
        <b/>
        <sz val="12"/>
        <color theme="1"/>
        <rFont val="Times New Roman"/>
      </rPr>
      <t xml:space="preserve">(h)
</t>
    </r>
    <r>
      <rPr>
        <b/>
        <sz val="12"/>
        <color theme="1"/>
        <rFont val="Calibri"/>
      </rPr>
      <t>UDS land Area (sq.m)</t>
    </r>
  </si>
  <si>
    <r>
      <rPr>
        <b/>
        <sz val="12"/>
        <color theme="1"/>
        <rFont val="Calibri"/>
      </rPr>
      <t xml:space="preserve">(i)
</t>
    </r>
    <r>
      <rPr>
        <b/>
        <sz val="12"/>
        <color theme="1"/>
        <rFont val="Calibri"/>
      </rPr>
      <t>Car Parking (Nos.)</t>
    </r>
  </si>
  <si>
    <t>Open</t>
  </si>
  <si>
    <r>
      <rPr>
        <b/>
        <sz val="12"/>
        <color theme="1"/>
        <rFont val="Calibri"/>
      </rPr>
      <t>Covered</t>
    </r>
  </si>
  <si>
    <t xml:space="preserve">Single Block </t>
  </si>
  <si>
    <t xml:space="preserve">1st </t>
  </si>
  <si>
    <t>3BHK</t>
  </si>
  <si>
    <t>1A</t>
  </si>
  <si>
    <t>1B</t>
  </si>
  <si>
    <t>1C</t>
  </si>
  <si>
    <t>1D</t>
  </si>
  <si>
    <t>1E</t>
  </si>
  <si>
    <t>1F</t>
  </si>
  <si>
    <t>1G</t>
  </si>
  <si>
    <t xml:space="preserve">2nd </t>
  </si>
  <si>
    <t>2A</t>
  </si>
  <si>
    <t>2B</t>
  </si>
  <si>
    <t>2C</t>
  </si>
  <si>
    <t>2D</t>
  </si>
  <si>
    <t>2E</t>
  </si>
  <si>
    <t>2F</t>
  </si>
  <si>
    <t>2G</t>
  </si>
  <si>
    <t>3rd</t>
  </si>
  <si>
    <t>3A</t>
  </si>
  <si>
    <t>3B</t>
  </si>
  <si>
    <t>3C</t>
  </si>
  <si>
    <t>3D</t>
  </si>
  <si>
    <t>3E</t>
  </si>
  <si>
    <t>3F</t>
  </si>
  <si>
    <t>3G</t>
  </si>
  <si>
    <t>4th</t>
  </si>
  <si>
    <t>4A</t>
  </si>
  <si>
    <t>4B</t>
  </si>
  <si>
    <t>4C</t>
  </si>
  <si>
    <t>4D</t>
  </si>
  <si>
    <t>4E</t>
  </si>
  <si>
    <t>4F</t>
  </si>
  <si>
    <t>4G</t>
  </si>
  <si>
    <t>5th</t>
  </si>
  <si>
    <t>5A</t>
  </si>
  <si>
    <t>5B</t>
  </si>
  <si>
    <t>5D</t>
  </si>
  <si>
    <t>5E</t>
  </si>
  <si>
    <t>5F</t>
  </si>
  <si>
    <t>5G</t>
  </si>
  <si>
    <r>
      <rPr>
        <b/>
        <sz val="12"/>
        <color theme="1"/>
        <rFont val="Calibri"/>
      </rPr>
      <t>TOTAL</t>
    </r>
  </si>
  <si>
    <r>
      <rPr>
        <b/>
        <sz val="12"/>
        <color theme="1"/>
        <rFont val="Calibri"/>
      </rPr>
      <t>Visitors’ Car Parking</t>
    </r>
  </si>
  <si>
    <t>Grand Total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</si>
</sst>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2"/>
      <color theme="1"/>
      <name val="Calibri"/>
    </font>
    <font>
      <sz val="10"/>
      <name val="Helvetica Neue"/>
    </font>
    <font>
      <sz val="11"/>
      <color theme="1"/>
      <name val="Calibri"/>
    </font>
    <font>
      <sz val="12"/>
      <color theme="1"/>
      <name val="Times New Roman"/>
    </font>
    <font>
      <b/>
      <sz val="12"/>
      <color theme="1"/>
      <name val="Times New Roman"/>
    </font>
    <font>
      <sz val="12"/>
      <color theme="1"/>
      <name val="Calibri"/>
    </font>
    <font>
      <sz val="12"/>
      <color theme="1"/>
      <name val="Arial"/>
    </font>
    <font>
      <b/>
      <sz val="11"/>
      <color theme="1"/>
      <name val="Calibri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A8A8A8"/>
      </bottom>
      <diagonal/>
    </border>
    <border>
      <left/>
      <right/>
      <top style="thin">
        <color rgb="FF000000"/>
      </top>
      <bottom style="thin">
        <color rgb="FFA8A8A8"/>
      </bottom>
      <diagonal/>
    </border>
    <border>
      <left/>
      <right style="thin">
        <color rgb="FF000000"/>
      </right>
      <top style="thin">
        <color rgb="FF000000"/>
      </top>
      <bottom style="thin">
        <color rgb="FFA8A8A8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top" wrapText="1"/>
    </xf>
    <xf numFmtId="0" fontId="3" fillId="0" borderId="0" xfId="0" applyFont="1" applyAlignment="1">
      <alignment wrapText="1"/>
    </xf>
    <xf numFmtId="0" fontId="0" fillId="0" borderId="0" xfId="0" applyFont="1" applyAlignment="1">
      <alignment vertical="top" wrapText="1"/>
    </xf>
    <xf numFmtId="0" fontId="1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2" fillId="0" borderId="9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2" fontId="3" fillId="0" borderId="0" xfId="0" applyNumberFormat="1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49" fontId="6" fillId="0" borderId="1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2" fontId="6" fillId="0" borderId="13" xfId="0" applyNumberFormat="1" applyFont="1" applyBorder="1" applyAlignment="1">
      <alignment horizontal="right" wrapText="1"/>
    </xf>
    <xf numFmtId="2" fontId="6" fillId="0" borderId="13" xfId="0" applyNumberFormat="1" applyFont="1" applyBorder="1" applyAlignment="1">
      <alignment horizontal="right" vertical="top" wrapText="1"/>
    </xf>
    <xf numFmtId="2" fontId="4" fillId="0" borderId="13" xfId="0" applyNumberFormat="1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 wrapText="1"/>
    </xf>
    <xf numFmtId="0" fontId="2" fillId="0" borderId="14" xfId="0" applyFont="1" applyBorder="1" applyAlignment="1">
      <alignment vertical="top" wrapText="1"/>
    </xf>
    <xf numFmtId="1" fontId="3" fillId="0" borderId="0" xfId="0" applyNumberFormat="1" applyFont="1" applyAlignment="1">
      <alignment wrapText="1"/>
    </xf>
    <xf numFmtId="2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1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1" fontId="1" fillId="0" borderId="13" xfId="0" applyNumberFormat="1" applyFont="1" applyBorder="1" applyAlignment="1">
      <alignment horizontal="right" vertical="top" wrapText="1"/>
    </xf>
    <xf numFmtId="1" fontId="7" fillId="0" borderId="13" xfId="0" applyNumberFormat="1" applyFont="1" applyBorder="1" applyAlignment="1">
      <alignment vertical="top" wrapText="1"/>
    </xf>
    <xf numFmtId="1" fontId="6" fillId="0" borderId="13" xfId="0" applyNumberFormat="1" applyFont="1" applyBorder="1" applyAlignment="1">
      <alignment horizontal="right" wrapText="1"/>
    </xf>
    <xf numFmtId="0" fontId="7" fillId="0" borderId="1" xfId="0" applyFont="1" applyBorder="1" applyAlignment="1">
      <alignment vertical="top" wrapText="1"/>
    </xf>
    <xf numFmtId="1" fontId="4" fillId="0" borderId="13" xfId="0" applyNumberFormat="1" applyFont="1" applyBorder="1" applyAlignment="1">
      <alignment horizontal="right" vertical="top" wrapText="1"/>
    </xf>
    <xf numFmtId="0" fontId="2" fillId="0" borderId="18" xfId="0" applyFont="1" applyBorder="1" applyAlignment="1">
      <alignment vertical="top" wrapText="1"/>
    </xf>
    <xf numFmtId="1" fontId="5" fillId="0" borderId="4" xfId="0" applyNumberFormat="1" applyFont="1" applyBorder="1" applyAlignment="1">
      <alignment horizontal="right" vertical="top" wrapText="1"/>
    </xf>
    <xf numFmtId="0" fontId="3" fillId="0" borderId="0" xfId="0" applyFont="1" applyAlignment="1">
      <alignment wrapText="1"/>
    </xf>
    <xf numFmtId="0" fontId="0" fillId="0" borderId="0" xfId="0" applyFont="1" applyAlignment="1">
      <alignment vertical="top" wrapText="1"/>
    </xf>
    <xf numFmtId="0" fontId="3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MAYURAM%20-%20AREA%20STATEMENT%20xl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 1"/>
      <sheetName val="Sheet 1-1"/>
      <sheetName val="RERA AREA - sq.ft"/>
      <sheetName val="RERA AREA - sq.m"/>
    </sheetNames>
    <sheetDataSet>
      <sheetData sheetId="0">
        <row r="5">
          <cell r="E5">
            <v>1111</v>
          </cell>
          <cell r="F5">
            <v>52</v>
          </cell>
          <cell r="N5">
            <v>107</v>
          </cell>
        </row>
        <row r="6">
          <cell r="E6">
            <v>1118</v>
          </cell>
          <cell r="F6">
            <v>60</v>
          </cell>
          <cell r="N6">
            <v>86</v>
          </cell>
        </row>
        <row r="7">
          <cell r="E7">
            <v>1104</v>
          </cell>
          <cell r="F7">
            <v>57</v>
          </cell>
          <cell r="N7">
            <v>81</v>
          </cell>
        </row>
        <row r="8">
          <cell r="E8">
            <v>1104</v>
          </cell>
          <cell r="F8">
            <v>57</v>
          </cell>
          <cell r="N8">
            <v>81</v>
          </cell>
        </row>
        <row r="9">
          <cell r="E9">
            <v>1118</v>
          </cell>
          <cell r="F9">
            <v>60</v>
          </cell>
          <cell r="N9">
            <v>83</v>
          </cell>
        </row>
        <row r="10">
          <cell r="E10">
            <v>1210</v>
          </cell>
          <cell r="F10">
            <v>52</v>
          </cell>
          <cell r="N10">
            <v>103</v>
          </cell>
        </row>
        <row r="11">
          <cell r="E11">
            <v>1210</v>
          </cell>
          <cell r="F11">
            <v>52</v>
          </cell>
          <cell r="N11">
            <v>102</v>
          </cell>
        </row>
      </sheetData>
      <sheetData sheetId="1">
        <row r="66">
          <cell r="D66">
            <v>386.87474313895609</v>
          </cell>
        </row>
        <row r="67">
          <cell r="D67">
            <v>385.046988446961</v>
          </cell>
        </row>
        <row r="68">
          <cell r="D68">
            <v>378.34522124297928</v>
          </cell>
        </row>
        <row r="69">
          <cell r="D69">
            <v>378.34522124297928</v>
          </cell>
        </row>
        <row r="70">
          <cell r="D70">
            <v>384.13311110096356</v>
          </cell>
        </row>
        <row r="71">
          <cell r="D71">
            <v>415.81419242887796</v>
          </cell>
        </row>
        <row r="72">
          <cell r="D72">
            <v>415.50956664687897</v>
          </cell>
        </row>
      </sheetData>
      <sheetData sheetId="2">
        <row r="5">
          <cell r="M5">
            <v>536.52944380175779</v>
          </cell>
        </row>
        <row r="6">
          <cell r="M6">
            <v>533.9946590278912</v>
          </cell>
        </row>
        <row r="7">
          <cell r="M7">
            <v>524.70044819038048</v>
          </cell>
        </row>
        <row r="8">
          <cell r="M8">
            <v>524.70044819038048</v>
          </cell>
        </row>
        <row r="9">
          <cell r="M9">
            <v>532.72726664095796</v>
          </cell>
        </row>
        <row r="10">
          <cell r="M10">
            <v>576.66353605464519</v>
          </cell>
        </row>
        <row r="11">
          <cell r="M11">
            <v>576.24107192566748</v>
          </cell>
        </row>
        <row r="12">
          <cell r="M12">
            <v>536.52944380175779</v>
          </cell>
        </row>
        <row r="13">
          <cell r="M13">
            <v>533.9946590278912</v>
          </cell>
        </row>
        <row r="14">
          <cell r="M14">
            <v>524.70044819038048</v>
          </cell>
        </row>
        <row r="15">
          <cell r="M15">
            <v>524.70044819038048</v>
          </cell>
        </row>
        <row r="16">
          <cell r="M16">
            <v>532.72726664095796</v>
          </cell>
        </row>
        <row r="17">
          <cell r="M17">
            <v>576.66353605464519</v>
          </cell>
        </row>
        <row r="18">
          <cell r="M18">
            <v>576.24107192566748</v>
          </cell>
        </row>
        <row r="19">
          <cell r="M19">
            <v>536.52944380175779</v>
          </cell>
        </row>
        <row r="20">
          <cell r="M20">
            <v>533.9946590278912</v>
          </cell>
        </row>
        <row r="21">
          <cell r="M21">
            <v>524.70044819038048</v>
          </cell>
        </row>
        <row r="22">
          <cell r="M22">
            <v>524.70044819038048</v>
          </cell>
        </row>
        <row r="23">
          <cell r="M23">
            <v>532.72726664095796</v>
          </cell>
        </row>
        <row r="24">
          <cell r="M24">
            <v>576.66353605464519</v>
          </cell>
        </row>
        <row r="25">
          <cell r="M25">
            <v>576.24107192566748</v>
          </cell>
        </row>
        <row r="26">
          <cell r="M26">
            <v>537</v>
          </cell>
        </row>
        <row r="27">
          <cell r="M27">
            <v>533</v>
          </cell>
        </row>
        <row r="28">
          <cell r="M28">
            <v>525</v>
          </cell>
        </row>
        <row r="29">
          <cell r="M29">
            <v>525</v>
          </cell>
        </row>
        <row r="30">
          <cell r="M30">
            <v>533</v>
          </cell>
        </row>
        <row r="31">
          <cell r="M31">
            <v>577</v>
          </cell>
        </row>
        <row r="32">
          <cell r="M32">
            <v>576</v>
          </cell>
        </row>
        <row r="33">
          <cell r="M33">
            <v>536.52944380175779</v>
          </cell>
        </row>
        <row r="34">
          <cell r="M34">
            <v>533</v>
          </cell>
        </row>
        <row r="35">
          <cell r="M35">
            <v>525</v>
          </cell>
        </row>
        <row r="36">
          <cell r="M36">
            <v>533</v>
          </cell>
        </row>
        <row r="37">
          <cell r="M37">
            <v>577</v>
          </cell>
        </row>
        <row r="38">
          <cell r="M38">
            <v>576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65"/>
  <sheetViews>
    <sheetView tabSelected="1" workbookViewId="0">
      <selection sqref="A1:XFD1048576"/>
    </sheetView>
  </sheetViews>
  <sheetFormatPr defaultColWidth="14.42578125" defaultRowHeight="15"/>
  <cols>
    <col min="1" max="1" width="14.42578125" style="6"/>
    <col min="2" max="2" width="11.85546875" style="6" customWidth="1"/>
    <col min="3" max="16384" width="14.42578125" style="6"/>
  </cols>
  <sheetData>
    <row r="1" spans="1:22" ht="24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 t="s">
        <v>1</v>
      </c>
      <c r="N1" s="2"/>
      <c r="O1" s="4"/>
      <c r="P1" s="5"/>
      <c r="Q1" s="5"/>
      <c r="R1" s="5"/>
      <c r="S1" s="5"/>
      <c r="T1" s="5"/>
      <c r="U1" s="5"/>
      <c r="V1" s="5"/>
    </row>
    <row r="2" spans="1:22" ht="23.25" customHeight="1">
      <c r="A2" s="7" t="s">
        <v>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  <c r="P2" s="5"/>
      <c r="Q2" s="5"/>
      <c r="R2" s="5"/>
      <c r="S2" s="5"/>
      <c r="T2" s="5"/>
      <c r="U2" s="5"/>
      <c r="V2" s="5"/>
    </row>
    <row r="3" spans="1:22">
      <c r="A3" s="10" t="s">
        <v>3</v>
      </c>
      <c r="B3" s="11" t="s">
        <v>4</v>
      </c>
      <c r="C3" s="12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4" t="s">
        <v>11</v>
      </c>
      <c r="J3" s="15" t="s">
        <v>12</v>
      </c>
      <c r="K3" s="13" t="s">
        <v>13</v>
      </c>
      <c r="L3" s="14" t="s">
        <v>14</v>
      </c>
      <c r="M3" s="15" t="s">
        <v>15</v>
      </c>
      <c r="N3" s="16" t="s">
        <v>16</v>
      </c>
      <c r="O3" s="9"/>
      <c r="P3" s="5"/>
      <c r="Q3" s="5"/>
      <c r="R3" s="5"/>
      <c r="S3" s="5"/>
      <c r="T3" s="5"/>
      <c r="U3" s="5"/>
      <c r="V3" s="5"/>
    </row>
    <row r="4" spans="1:22" ht="78" customHeight="1">
      <c r="A4" s="17"/>
      <c r="B4" s="18"/>
      <c r="C4" s="19"/>
      <c r="D4" s="20"/>
      <c r="E4" s="20"/>
      <c r="F4" s="20"/>
      <c r="G4" s="20"/>
      <c r="H4" s="20"/>
      <c r="I4" s="20"/>
      <c r="J4" s="20"/>
      <c r="K4" s="20"/>
      <c r="L4" s="20"/>
      <c r="M4" s="20"/>
      <c r="N4" s="21" t="s">
        <v>17</v>
      </c>
      <c r="O4" s="21" t="s">
        <v>18</v>
      </c>
      <c r="P4" s="22"/>
      <c r="Q4" s="22"/>
      <c r="R4" s="23"/>
      <c r="S4" s="23"/>
      <c r="T4" s="23"/>
      <c r="U4" s="23"/>
      <c r="V4" s="23"/>
    </row>
    <row r="5" spans="1:22" ht="15.75">
      <c r="A5" s="24">
        <v>1</v>
      </c>
      <c r="B5" s="25" t="s">
        <v>19</v>
      </c>
      <c r="C5" s="26" t="s">
        <v>20</v>
      </c>
      <c r="D5" s="27" t="s">
        <v>21</v>
      </c>
      <c r="E5" s="28" t="s">
        <v>22</v>
      </c>
      <c r="F5" s="29">
        <f>'[1]Sheet 1'!E5/10.764</f>
        <v>103.21441843180975</v>
      </c>
      <c r="G5" s="29">
        <f>'[1]Sheet 1'!F5/10.764</f>
        <v>4.8309178743961354</v>
      </c>
      <c r="H5" s="29">
        <v>0</v>
      </c>
      <c r="I5" s="29">
        <f>'[1]Sheet 1'!N5/10.764</f>
        <v>9.9405425492382022</v>
      </c>
      <c r="J5" s="30">
        <f t="shared" ref="J5:J38" si="0">SUM(F5:I5)</f>
        <v>117.98587885544408</v>
      </c>
      <c r="K5" s="29">
        <f>'[1]Sheet 1-1'!D66/10.764</f>
        <v>35.941540611199933</v>
      </c>
      <c r="L5" s="31">
        <f t="shared" ref="L5:L38" si="1">J5+K5</f>
        <v>153.92741946664401</v>
      </c>
      <c r="M5" s="29">
        <f>'[1]RERA AREA - sq.ft'!M5/10.764</f>
        <v>49.844801542340932</v>
      </c>
      <c r="N5" s="32">
        <v>0</v>
      </c>
      <c r="O5" s="32">
        <v>1</v>
      </c>
      <c r="P5" s="22"/>
      <c r="Q5" s="22"/>
      <c r="R5" s="23"/>
      <c r="S5" s="23"/>
      <c r="T5" s="23"/>
      <c r="U5" s="23"/>
      <c r="V5" s="23"/>
    </row>
    <row r="6" spans="1:22" ht="15" customHeight="1">
      <c r="A6" s="24">
        <v>2</v>
      </c>
      <c r="B6" s="33"/>
      <c r="C6" s="26" t="s">
        <v>20</v>
      </c>
      <c r="D6" s="27" t="s">
        <v>21</v>
      </c>
      <c r="E6" s="28" t="s">
        <v>23</v>
      </c>
      <c r="F6" s="29">
        <f>'[1]Sheet 1'!E6/10.764</f>
        <v>103.86473429951691</v>
      </c>
      <c r="G6" s="29">
        <f>'[1]Sheet 1'!F6/10.764</f>
        <v>5.574136008918618</v>
      </c>
      <c r="H6" s="29">
        <v>0</v>
      </c>
      <c r="I6" s="29">
        <f>'[1]Sheet 1'!N6/10.764</f>
        <v>7.9895949461166857</v>
      </c>
      <c r="J6" s="30">
        <f t="shared" si="0"/>
        <v>117.42846525455221</v>
      </c>
      <c r="K6" s="29">
        <f>'[1]Sheet 1-1'!D67/10.764</f>
        <v>35.771738057131273</v>
      </c>
      <c r="L6" s="31">
        <f t="shared" si="1"/>
        <v>153.20020331168348</v>
      </c>
      <c r="M6" s="29">
        <f>'[1]RERA AREA - sq.ft'!M6/10.764</f>
        <v>49.609314290959794</v>
      </c>
      <c r="N6" s="32">
        <v>0</v>
      </c>
      <c r="O6" s="32">
        <v>1</v>
      </c>
      <c r="P6" s="5"/>
      <c r="Q6" s="5"/>
      <c r="R6" s="5"/>
      <c r="S6" s="34"/>
      <c r="T6" s="5"/>
      <c r="U6" s="5"/>
      <c r="V6" s="35"/>
    </row>
    <row r="7" spans="1:22" ht="15.75">
      <c r="A7" s="24">
        <v>3</v>
      </c>
      <c r="B7" s="33"/>
      <c r="C7" s="26" t="s">
        <v>20</v>
      </c>
      <c r="D7" s="27" t="s">
        <v>21</v>
      </c>
      <c r="E7" s="28" t="s">
        <v>24</v>
      </c>
      <c r="F7" s="29">
        <f>'[1]Sheet 1'!E7/10.764</f>
        <v>102.56410256410257</v>
      </c>
      <c r="G7" s="29">
        <f>'[1]Sheet 1'!F7/10.764</f>
        <v>5.2954292084726875</v>
      </c>
      <c r="H7" s="29">
        <v>0</v>
      </c>
      <c r="I7" s="29">
        <f>'[1]Sheet 1'!N7/10.764</f>
        <v>7.5250836120401345</v>
      </c>
      <c r="J7" s="30">
        <f t="shared" si="0"/>
        <v>115.38461538461539</v>
      </c>
      <c r="K7" s="29">
        <f>'[1]Sheet 1-1'!D68/10.764</f>
        <v>35.149128692212869</v>
      </c>
      <c r="L7" s="31">
        <f t="shared" si="1"/>
        <v>150.53374407682827</v>
      </c>
      <c r="M7" s="29">
        <f>'[1]RERA AREA - sq.ft'!M7/10.764</f>
        <v>48.745861035895629</v>
      </c>
      <c r="N7" s="32">
        <v>0</v>
      </c>
      <c r="O7" s="32">
        <v>1</v>
      </c>
      <c r="P7" s="5"/>
      <c r="Q7" s="5"/>
      <c r="R7" s="5"/>
      <c r="S7" s="34"/>
      <c r="T7" s="5"/>
      <c r="U7" s="5"/>
      <c r="V7" s="36"/>
    </row>
    <row r="8" spans="1:22" ht="15.75">
      <c r="A8" s="24">
        <v>4</v>
      </c>
      <c r="B8" s="33"/>
      <c r="C8" s="26" t="s">
        <v>20</v>
      </c>
      <c r="D8" s="27" t="s">
        <v>21</v>
      </c>
      <c r="E8" s="28" t="s">
        <v>25</v>
      </c>
      <c r="F8" s="29">
        <f>'[1]Sheet 1'!E8/10.764</f>
        <v>102.56410256410257</v>
      </c>
      <c r="G8" s="29">
        <f>'[1]Sheet 1'!F8/10.764</f>
        <v>5.2954292084726875</v>
      </c>
      <c r="H8" s="29">
        <v>0</v>
      </c>
      <c r="I8" s="29">
        <f>'[1]Sheet 1'!N8/10.764</f>
        <v>7.5250836120401345</v>
      </c>
      <c r="J8" s="30">
        <f t="shared" si="0"/>
        <v>115.38461538461539</v>
      </c>
      <c r="K8" s="29">
        <f>'[1]Sheet 1-1'!D69/10.764</f>
        <v>35.149128692212869</v>
      </c>
      <c r="L8" s="31">
        <f t="shared" si="1"/>
        <v>150.53374407682827</v>
      </c>
      <c r="M8" s="29">
        <f>'[1]RERA AREA - sq.ft'!M8/10.764</f>
        <v>48.745861035895629</v>
      </c>
      <c r="N8" s="32">
        <v>0</v>
      </c>
      <c r="O8" s="32">
        <v>1</v>
      </c>
      <c r="P8" s="5"/>
      <c r="Q8" s="5"/>
      <c r="R8" s="5"/>
      <c r="S8" s="34"/>
      <c r="T8" s="5"/>
      <c r="U8" s="5"/>
      <c r="V8" s="5"/>
    </row>
    <row r="9" spans="1:22" ht="15.75">
      <c r="A9" s="24">
        <v>5</v>
      </c>
      <c r="B9" s="33"/>
      <c r="C9" s="26" t="s">
        <v>20</v>
      </c>
      <c r="D9" s="27" t="s">
        <v>21</v>
      </c>
      <c r="E9" s="28" t="s">
        <v>26</v>
      </c>
      <c r="F9" s="29">
        <f>'[1]Sheet 1'!E9/10.764</f>
        <v>103.86473429951691</v>
      </c>
      <c r="G9" s="29">
        <f>'[1]Sheet 1'!F9/10.764</f>
        <v>5.574136008918618</v>
      </c>
      <c r="H9" s="29">
        <v>0</v>
      </c>
      <c r="I9" s="29">
        <f>'[1]Sheet 1'!N9/10.764</f>
        <v>7.7108881456707552</v>
      </c>
      <c r="J9" s="30">
        <f t="shared" si="0"/>
        <v>117.14975845410628</v>
      </c>
      <c r="K9" s="29">
        <f>'[1]Sheet 1-1'!D70/10.764</f>
        <v>35.686836780096954</v>
      </c>
      <c r="L9" s="31">
        <f t="shared" si="1"/>
        <v>152.83659523420323</v>
      </c>
      <c r="M9" s="29">
        <f>'[1]RERA AREA - sq.ft'!M9/10.764</f>
        <v>49.491570665269229</v>
      </c>
      <c r="N9" s="32">
        <v>0</v>
      </c>
      <c r="O9" s="32">
        <v>1</v>
      </c>
      <c r="P9" s="5"/>
      <c r="Q9" s="5"/>
      <c r="R9" s="5"/>
      <c r="S9" s="34"/>
      <c r="T9" s="5"/>
      <c r="U9" s="5"/>
      <c r="V9" s="5"/>
    </row>
    <row r="10" spans="1:22" ht="15.75">
      <c r="A10" s="24">
        <v>6</v>
      </c>
      <c r="B10" s="33"/>
      <c r="C10" s="26" t="s">
        <v>20</v>
      </c>
      <c r="D10" s="27" t="s">
        <v>21</v>
      </c>
      <c r="E10" s="28" t="s">
        <v>27</v>
      </c>
      <c r="F10" s="29">
        <f>'[1]Sheet 1'!E10/10.764</f>
        <v>112.41174284652546</v>
      </c>
      <c r="G10" s="29">
        <f>'[1]Sheet 1'!F10/10.764</f>
        <v>4.8309178743961354</v>
      </c>
      <c r="H10" s="29">
        <v>0</v>
      </c>
      <c r="I10" s="29">
        <f>'[1]Sheet 1'!N10/10.764</f>
        <v>9.5689334819769609</v>
      </c>
      <c r="J10" s="30">
        <f t="shared" si="0"/>
        <v>126.81159420289855</v>
      </c>
      <c r="K10" s="29">
        <f>'[1]Sheet 1-1'!D71/10.764</f>
        <v>38.630081050620397</v>
      </c>
      <c r="L10" s="31">
        <f t="shared" si="1"/>
        <v>165.44167525351895</v>
      </c>
      <c r="M10" s="29">
        <f>'[1]RERA AREA - sq.ft'!M10/10.764</f>
        <v>53.57334968920896</v>
      </c>
      <c r="N10" s="32">
        <v>1</v>
      </c>
      <c r="O10" s="32">
        <v>1</v>
      </c>
      <c r="P10" s="5"/>
      <c r="Q10" s="5"/>
      <c r="R10" s="5"/>
      <c r="S10" s="34"/>
      <c r="T10" s="5"/>
      <c r="U10" s="5"/>
      <c r="V10" s="5"/>
    </row>
    <row r="11" spans="1:22" ht="15.75">
      <c r="A11" s="24">
        <v>7</v>
      </c>
      <c r="B11" s="33"/>
      <c r="C11" s="26" t="s">
        <v>20</v>
      </c>
      <c r="D11" s="27" t="s">
        <v>21</v>
      </c>
      <c r="E11" s="28" t="s">
        <v>28</v>
      </c>
      <c r="F11" s="29">
        <f>'[1]Sheet 1'!E11/10.764</f>
        <v>112.41174284652546</v>
      </c>
      <c r="G11" s="29">
        <f>'[1]Sheet 1'!F11/10.764</f>
        <v>4.8309178743961354</v>
      </c>
      <c r="H11" s="29">
        <v>0</v>
      </c>
      <c r="I11" s="29">
        <f>'[1]Sheet 1'!N11/10.764</f>
        <v>9.476031215161651</v>
      </c>
      <c r="J11" s="30">
        <f t="shared" si="0"/>
        <v>126.71869193608325</v>
      </c>
      <c r="K11" s="29">
        <f>'[1]Sheet 1-1'!D72/10.764</f>
        <v>38.601780624942307</v>
      </c>
      <c r="L11" s="31">
        <f t="shared" si="1"/>
        <v>165.32047256102555</v>
      </c>
      <c r="M11" s="29">
        <f>'[1]RERA AREA - sq.ft'!M11/10.764</f>
        <v>53.534101813978772</v>
      </c>
      <c r="N11" s="32">
        <v>0</v>
      </c>
      <c r="O11" s="32">
        <v>1</v>
      </c>
      <c r="P11" s="5"/>
      <c r="Q11" s="5"/>
      <c r="R11" s="5"/>
      <c r="S11" s="34"/>
      <c r="T11" s="5"/>
      <c r="U11" s="5"/>
      <c r="V11" s="5"/>
    </row>
    <row r="12" spans="1:22" ht="15.75">
      <c r="A12" s="24">
        <v>8</v>
      </c>
      <c r="B12" s="33"/>
      <c r="C12" s="26" t="s">
        <v>29</v>
      </c>
      <c r="D12" s="27" t="s">
        <v>21</v>
      </c>
      <c r="E12" s="28" t="s">
        <v>30</v>
      </c>
      <c r="F12" s="29">
        <f t="shared" ref="F12:G18" si="2">F5</f>
        <v>103.21441843180975</v>
      </c>
      <c r="G12" s="29">
        <f t="shared" si="2"/>
        <v>4.8309178743961354</v>
      </c>
      <c r="H12" s="29">
        <v>0</v>
      </c>
      <c r="I12" s="29">
        <f t="shared" ref="I12:I18" si="3">I5</f>
        <v>9.9405425492382022</v>
      </c>
      <c r="J12" s="30">
        <f t="shared" si="0"/>
        <v>117.98587885544408</v>
      </c>
      <c r="K12" s="29">
        <f t="shared" ref="K12:K18" si="4">K5</f>
        <v>35.941540611199933</v>
      </c>
      <c r="L12" s="31">
        <f t="shared" si="1"/>
        <v>153.92741946664401</v>
      </c>
      <c r="M12" s="29">
        <f>'[1]RERA AREA - sq.ft'!M12/10.764</f>
        <v>49.844801542340932</v>
      </c>
      <c r="N12" s="32">
        <v>0</v>
      </c>
      <c r="O12" s="32">
        <v>1</v>
      </c>
      <c r="P12" s="5"/>
      <c r="Q12" s="5"/>
      <c r="R12" s="5"/>
      <c r="S12" s="34"/>
      <c r="T12" s="5"/>
      <c r="U12" s="5"/>
      <c r="V12" s="5"/>
    </row>
    <row r="13" spans="1:22" ht="15.75">
      <c r="A13" s="24">
        <v>9</v>
      </c>
      <c r="B13" s="33"/>
      <c r="C13" s="26" t="s">
        <v>29</v>
      </c>
      <c r="D13" s="27" t="s">
        <v>21</v>
      </c>
      <c r="E13" s="28" t="s">
        <v>31</v>
      </c>
      <c r="F13" s="29">
        <f t="shared" si="2"/>
        <v>103.86473429951691</v>
      </c>
      <c r="G13" s="29">
        <f t="shared" si="2"/>
        <v>5.574136008918618</v>
      </c>
      <c r="H13" s="29">
        <v>0</v>
      </c>
      <c r="I13" s="29">
        <f t="shared" si="3"/>
        <v>7.9895949461166857</v>
      </c>
      <c r="J13" s="30">
        <f t="shared" si="0"/>
        <v>117.42846525455221</v>
      </c>
      <c r="K13" s="29">
        <f t="shared" si="4"/>
        <v>35.771738057131273</v>
      </c>
      <c r="L13" s="31">
        <f t="shared" si="1"/>
        <v>153.20020331168348</v>
      </c>
      <c r="M13" s="29">
        <f>'[1]RERA AREA - sq.ft'!M13/10.764</f>
        <v>49.609314290959794</v>
      </c>
      <c r="N13" s="32">
        <v>0</v>
      </c>
      <c r="O13" s="32">
        <v>1</v>
      </c>
      <c r="P13" s="5"/>
      <c r="Q13" s="5"/>
      <c r="R13" s="5"/>
      <c r="S13" s="34"/>
      <c r="T13" s="5"/>
      <c r="U13" s="5"/>
      <c r="V13" s="5"/>
    </row>
    <row r="14" spans="1:22" ht="15.75">
      <c r="A14" s="24">
        <v>10</v>
      </c>
      <c r="B14" s="33"/>
      <c r="C14" s="26" t="s">
        <v>29</v>
      </c>
      <c r="D14" s="27" t="s">
        <v>21</v>
      </c>
      <c r="E14" s="28" t="s">
        <v>32</v>
      </c>
      <c r="F14" s="29">
        <f t="shared" si="2"/>
        <v>102.56410256410257</v>
      </c>
      <c r="G14" s="29">
        <f t="shared" si="2"/>
        <v>5.2954292084726875</v>
      </c>
      <c r="H14" s="29">
        <v>0</v>
      </c>
      <c r="I14" s="29">
        <f t="shared" si="3"/>
        <v>7.5250836120401345</v>
      </c>
      <c r="J14" s="30">
        <f t="shared" si="0"/>
        <v>115.38461538461539</v>
      </c>
      <c r="K14" s="29">
        <f t="shared" si="4"/>
        <v>35.149128692212869</v>
      </c>
      <c r="L14" s="31">
        <f t="shared" si="1"/>
        <v>150.53374407682827</v>
      </c>
      <c r="M14" s="29">
        <f>'[1]RERA AREA - sq.ft'!M14/10.764</f>
        <v>48.745861035895629</v>
      </c>
      <c r="N14" s="32">
        <v>0</v>
      </c>
      <c r="O14" s="32">
        <v>1</v>
      </c>
      <c r="P14" s="5"/>
      <c r="Q14" s="5"/>
      <c r="R14" s="5"/>
      <c r="S14" s="34"/>
      <c r="T14" s="5"/>
      <c r="U14" s="5"/>
      <c r="V14" s="5"/>
    </row>
    <row r="15" spans="1:22" ht="15.75">
      <c r="A15" s="24">
        <v>11</v>
      </c>
      <c r="B15" s="33"/>
      <c r="C15" s="26" t="s">
        <v>29</v>
      </c>
      <c r="D15" s="27" t="s">
        <v>21</v>
      </c>
      <c r="E15" s="28" t="s">
        <v>33</v>
      </c>
      <c r="F15" s="29">
        <f t="shared" si="2"/>
        <v>102.56410256410257</v>
      </c>
      <c r="G15" s="29">
        <f t="shared" si="2"/>
        <v>5.2954292084726875</v>
      </c>
      <c r="H15" s="29">
        <v>0</v>
      </c>
      <c r="I15" s="29">
        <f t="shared" si="3"/>
        <v>7.5250836120401345</v>
      </c>
      <c r="J15" s="30">
        <f t="shared" si="0"/>
        <v>115.38461538461539</v>
      </c>
      <c r="K15" s="29">
        <f t="shared" si="4"/>
        <v>35.149128692212869</v>
      </c>
      <c r="L15" s="31">
        <f t="shared" si="1"/>
        <v>150.53374407682827</v>
      </c>
      <c r="M15" s="29">
        <f>'[1]RERA AREA - sq.ft'!M15/10.764</f>
        <v>48.745861035895629</v>
      </c>
      <c r="N15" s="32">
        <v>0</v>
      </c>
      <c r="O15" s="32">
        <v>1</v>
      </c>
      <c r="P15" s="5"/>
      <c r="Q15" s="5"/>
      <c r="R15" s="5"/>
      <c r="S15" s="34"/>
      <c r="T15" s="5"/>
      <c r="U15" s="5"/>
      <c r="V15" s="5"/>
    </row>
    <row r="16" spans="1:22" ht="15.75">
      <c r="A16" s="24">
        <v>12</v>
      </c>
      <c r="B16" s="33"/>
      <c r="C16" s="26" t="s">
        <v>29</v>
      </c>
      <c r="D16" s="27" t="s">
        <v>21</v>
      </c>
      <c r="E16" s="28" t="s">
        <v>34</v>
      </c>
      <c r="F16" s="29">
        <f t="shared" si="2"/>
        <v>103.86473429951691</v>
      </c>
      <c r="G16" s="29">
        <f t="shared" si="2"/>
        <v>5.574136008918618</v>
      </c>
      <c r="H16" s="29">
        <v>0</v>
      </c>
      <c r="I16" s="29">
        <f t="shared" si="3"/>
        <v>7.7108881456707552</v>
      </c>
      <c r="J16" s="30">
        <f t="shared" si="0"/>
        <v>117.14975845410628</v>
      </c>
      <c r="K16" s="29">
        <f t="shared" si="4"/>
        <v>35.686836780096954</v>
      </c>
      <c r="L16" s="31">
        <f t="shared" si="1"/>
        <v>152.83659523420323</v>
      </c>
      <c r="M16" s="29">
        <f>'[1]RERA AREA - sq.ft'!M16/10.764</f>
        <v>49.491570665269229</v>
      </c>
      <c r="N16" s="32">
        <v>0</v>
      </c>
      <c r="O16" s="32">
        <v>1</v>
      </c>
      <c r="P16" s="5"/>
      <c r="Q16" s="5"/>
      <c r="R16" s="5"/>
      <c r="S16" s="34"/>
      <c r="T16" s="5"/>
      <c r="U16" s="5"/>
      <c r="V16" s="5"/>
    </row>
    <row r="17" spans="1:22" ht="15.75">
      <c r="A17" s="24">
        <v>13</v>
      </c>
      <c r="B17" s="33"/>
      <c r="C17" s="26" t="s">
        <v>29</v>
      </c>
      <c r="D17" s="27" t="s">
        <v>21</v>
      </c>
      <c r="E17" s="28" t="s">
        <v>35</v>
      </c>
      <c r="F17" s="29">
        <f t="shared" si="2"/>
        <v>112.41174284652546</v>
      </c>
      <c r="G17" s="29">
        <f t="shared" si="2"/>
        <v>4.8309178743961354</v>
      </c>
      <c r="H17" s="29">
        <v>0</v>
      </c>
      <c r="I17" s="29">
        <f t="shared" si="3"/>
        <v>9.5689334819769609</v>
      </c>
      <c r="J17" s="30">
        <f t="shared" si="0"/>
        <v>126.81159420289855</v>
      </c>
      <c r="K17" s="29">
        <f t="shared" si="4"/>
        <v>38.630081050620397</v>
      </c>
      <c r="L17" s="31">
        <f t="shared" si="1"/>
        <v>165.44167525351895</v>
      </c>
      <c r="M17" s="29">
        <f>'[1]RERA AREA - sq.ft'!M17/10.764</f>
        <v>53.57334968920896</v>
      </c>
      <c r="N17" s="32">
        <v>1</v>
      </c>
      <c r="O17" s="32">
        <v>1</v>
      </c>
      <c r="P17" s="5"/>
      <c r="Q17" s="5"/>
      <c r="R17" s="5"/>
      <c r="S17" s="34"/>
      <c r="T17" s="5"/>
      <c r="U17" s="5"/>
      <c r="V17" s="5"/>
    </row>
    <row r="18" spans="1:22" ht="15.75">
      <c r="A18" s="24">
        <v>14</v>
      </c>
      <c r="B18" s="33"/>
      <c r="C18" s="26" t="s">
        <v>29</v>
      </c>
      <c r="D18" s="27" t="s">
        <v>21</v>
      </c>
      <c r="E18" s="28" t="s">
        <v>36</v>
      </c>
      <c r="F18" s="29">
        <f t="shared" si="2"/>
        <v>112.41174284652546</v>
      </c>
      <c r="G18" s="29">
        <f t="shared" si="2"/>
        <v>4.8309178743961354</v>
      </c>
      <c r="H18" s="29">
        <v>0</v>
      </c>
      <c r="I18" s="29">
        <f t="shared" si="3"/>
        <v>9.476031215161651</v>
      </c>
      <c r="J18" s="30">
        <f t="shared" si="0"/>
        <v>126.71869193608325</v>
      </c>
      <c r="K18" s="29">
        <f t="shared" si="4"/>
        <v>38.601780624942307</v>
      </c>
      <c r="L18" s="31">
        <f t="shared" si="1"/>
        <v>165.32047256102555</v>
      </c>
      <c r="M18" s="29">
        <f>'[1]RERA AREA - sq.ft'!M18/10.764</f>
        <v>53.534101813978772</v>
      </c>
      <c r="N18" s="32">
        <v>0</v>
      </c>
      <c r="O18" s="32">
        <v>1</v>
      </c>
      <c r="P18" s="5"/>
      <c r="Q18" s="5"/>
      <c r="R18" s="5"/>
      <c r="S18" s="34"/>
      <c r="T18" s="5"/>
      <c r="U18" s="5"/>
      <c r="V18" s="5"/>
    </row>
    <row r="19" spans="1:22" ht="15.75">
      <c r="A19" s="24">
        <v>15</v>
      </c>
      <c r="B19" s="33"/>
      <c r="C19" s="26" t="s">
        <v>37</v>
      </c>
      <c r="D19" s="27" t="s">
        <v>21</v>
      </c>
      <c r="E19" s="28" t="s">
        <v>38</v>
      </c>
      <c r="F19" s="29">
        <f t="shared" ref="F19:G25" si="5">F5</f>
        <v>103.21441843180975</v>
      </c>
      <c r="G19" s="29">
        <f t="shared" si="5"/>
        <v>4.8309178743961354</v>
      </c>
      <c r="H19" s="29">
        <v>0</v>
      </c>
      <c r="I19" s="29">
        <f t="shared" ref="I19:I25" si="6">I5</f>
        <v>9.9405425492382022</v>
      </c>
      <c r="J19" s="30">
        <f t="shared" si="0"/>
        <v>117.98587885544408</v>
      </c>
      <c r="K19" s="29">
        <f t="shared" ref="K19:K25" si="7">K5</f>
        <v>35.941540611199933</v>
      </c>
      <c r="L19" s="31">
        <f t="shared" si="1"/>
        <v>153.92741946664401</v>
      </c>
      <c r="M19" s="29">
        <f>'[1]RERA AREA - sq.ft'!M19/10.764</f>
        <v>49.844801542340932</v>
      </c>
      <c r="N19" s="32">
        <v>0</v>
      </c>
      <c r="O19" s="32">
        <v>1</v>
      </c>
      <c r="P19" s="5"/>
      <c r="Q19" s="5"/>
      <c r="R19" s="5"/>
      <c r="S19" s="34"/>
      <c r="T19" s="5"/>
      <c r="U19" s="5"/>
      <c r="V19" s="5"/>
    </row>
    <row r="20" spans="1:22" ht="15.75">
      <c r="A20" s="24">
        <v>16</v>
      </c>
      <c r="B20" s="33"/>
      <c r="C20" s="26" t="s">
        <v>37</v>
      </c>
      <c r="D20" s="27" t="s">
        <v>21</v>
      </c>
      <c r="E20" s="28" t="s">
        <v>39</v>
      </c>
      <c r="F20" s="29">
        <f t="shared" si="5"/>
        <v>103.86473429951691</v>
      </c>
      <c r="G20" s="29">
        <f t="shared" si="5"/>
        <v>5.574136008918618</v>
      </c>
      <c r="H20" s="29">
        <v>0</v>
      </c>
      <c r="I20" s="29">
        <f t="shared" si="6"/>
        <v>7.9895949461166857</v>
      </c>
      <c r="J20" s="30">
        <f t="shared" si="0"/>
        <v>117.42846525455221</v>
      </c>
      <c r="K20" s="29">
        <f t="shared" si="7"/>
        <v>35.771738057131273</v>
      </c>
      <c r="L20" s="31">
        <f t="shared" si="1"/>
        <v>153.20020331168348</v>
      </c>
      <c r="M20" s="29">
        <f>'[1]RERA AREA - sq.ft'!M20/10.764</f>
        <v>49.609314290959794</v>
      </c>
      <c r="N20" s="32">
        <v>0</v>
      </c>
      <c r="O20" s="32">
        <v>1</v>
      </c>
      <c r="P20" s="5"/>
      <c r="Q20" s="5"/>
      <c r="R20" s="5"/>
      <c r="S20" s="34"/>
      <c r="T20" s="5"/>
      <c r="U20" s="5"/>
      <c r="V20" s="5"/>
    </row>
    <row r="21" spans="1:22" ht="15.75">
      <c r="A21" s="24">
        <v>17</v>
      </c>
      <c r="B21" s="33"/>
      <c r="C21" s="26" t="s">
        <v>37</v>
      </c>
      <c r="D21" s="27" t="s">
        <v>21</v>
      </c>
      <c r="E21" s="28" t="s">
        <v>40</v>
      </c>
      <c r="F21" s="29">
        <f t="shared" si="5"/>
        <v>102.56410256410257</v>
      </c>
      <c r="G21" s="29">
        <f t="shared" si="5"/>
        <v>5.2954292084726875</v>
      </c>
      <c r="H21" s="29">
        <v>0</v>
      </c>
      <c r="I21" s="29">
        <f t="shared" si="6"/>
        <v>7.5250836120401345</v>
      </c>
      <c r="J21" s="30">
        <f t="shared" si="0"/>
        <v>115.38461538461539</v>
      </c>
      <c r="K21" s="29">
        <f t="shared" si="7"/>
        <v>35.149128692212869</v>
      </c>
      <c r="L21" s="31">
        <f t="shared" si="1"/>
        <v>150.53374407682827</v>
      </c>
      <c r="M21" s="29">
        <f>'[1]RERA AREA - sq.ft'!M21/10.764</f>
        <v>48.745861035895629</v>
      </c>
      <c r="N21" s="32">
        <v>0</v>
      </c>
      <c r="O21" s="32">
        <v>1</v>
      </c>
      <c r="P21" s="5"/>
      <c r="Q21" s="5"/>
      <c r="R21" s="5"/>
      <c r="S21" s="34"/>
      <c r="T21" s="5"/>
      <c r="U21" s="5"/>
      <c r="V21" s="5"/>
    </row>
    <row r="22" spans="1:22" ht="15.75">
      <c r="A22" s="24">
        <v>18</v>
      </c>
      <c r="B22" s="33"/>
      <c r="C22" s="26" t="s">
        <v>37</v>
      </c>
      <c r="D22" s="27" t="s">
        <v>21</v>
      </c>
      <c r="E22" s="28" t="s">
        <v>41</v>
      </c>
      <c r="F22" s="29">
        <f t="shared" si="5"/>
        <v>102.56410256410257</v>
      </c>
      <c r="G22" s="29">
        <f t="shared" si="5"/>
        <v>5.2954292084726875</v>
      </c>
      <c r="H22" s="29">
        <v>0</v>
      </c>
      <c r="I22" s="29">
        <f t="shared" si="6"/>
        <v>7.5250836120401345</v>
      </c>
      <c r="J22" s="30">
        <f t="shared" si="0"/>
        <v>115.38461538461539</v>
      </c>
      <c r="K22" s="29">
        <f t="shared" si="7"/>
        <v>35.149128692212869</v>
      </c>
      <c r="L22" s="31">
        <f t="shared" si="1"/>
        <v>150.53374407682827</v>
      </c>
      <c r="M22" s="29">
        <f>'[1]RERA AREA - sq.ft'!M22/10.764</f>
        <v>48.745861035895629</v>
      </c>
      <c r="N22" s="32">
        <v>0</v>
      </c>
      <c r="O22" s="32">
        <v>1</v>
      </c>
      <c r="P22" s="5"/>
      <c r="Q22" s="5"/>
      <c r="R22" s="5"/>
      <c r="S22" s="34"/>
      <c r="T22" s="5"/>
      <c r="U22" s="5"/>
      <c r="V22" s="5"/>
    </row>
    <row r="23" spans="1:22" ht="15.75">
      <c r="A23" s="24">
        <v>19</v>
      </c>
      <c r="B23" s="33"/>
      <c r="C23" s="26" t="s">
        <v>37</v>
      </c>
      <c r="D23" s="27" t="s">
        <v>21</v>
      </c>
      <c r="E23" s="28" t="s">
        <v>42</v>
      </c>
      <c r="F23" s="29">
        <f t="shared" si="5"/>
        <v>103.86473429951691</v>
      </c>
      <c r="G23" s="29">
        <f t="shared" si="5"/>
        <v>5.574136008918618</v>
      </c>
      <c r="H23" s="29">
        <v>0</v>
      </c>
      <c r="I23" s="29">
        <f t="shared" si="6"/>
        <v>7.7108881456707552</v>
      </c>
      <c r="J23" s="30">
        <f t="shared" si="0"/>
        <v>117.14975845410628</v>
      </c>
      <c r="K23" s="29">
        <f t="shared" si="7"/>
        <v>35.686836780096954</v>
      </c>
      <c r="L23" s="31">
        <f t="shared" si="1"/>
        <v>152.83659523420323</v>
      </c>
      <c r="M23" s="29">
        <f>'[1]RERA AREA - sq.ft'!M23/10.764</f>
        <v>49.491570665269229</v>
      </c>
      <c r="N23" s="32">
        <v>0</v>
      </c>
      <c r="O23" s="32">
        <v>1</v>
      </c>
      <c r="P23" s="5"/>
      <c r="Q23" s="5"/>
      <c r="R23" s="5"/>
      <c r="S23" s="34"/>
      <c r="T23" s="5"/>
      <c r="U23" s="5"/>
      <c r="V23" s="5"/>
    </row>
    <row r="24" spans="1:22" ht="15.75">
      <c r="A24" s="24">
        <v>20</v>
      </c>
      <c r="B24" s="33"/>
      <c r="C24" s="26" t="s">
        <v>37</v>
      </c>
      <c r="D24" s="27" t="s">
        <v>21</v>
      </c>
      <c r="E24" s="28" t="s">
        <v>43</v>
      </c>
      <c r="F24" s="29">
        <f t="shared" si="5"/>
        <v>112.41174284652546</v>
      </c>
      <c r="G24" s="29">
        <f t="shared" si="5"/>
        <v>4.8309178743961354</v>
      </c>
      <c r="H24" s="29">
        <v>0</v>
      </c>
      <c r="I24" s="29">
        <f t="shared" si="6"/>
        <v>9.5689334819769609</v>
      </c>
      <c r="J24" s="30">
        <f t="shared" si="0"/>
        <v>126.81159420289855</v>
      </c>
      <c r="K24" s="29">
        <f t="shared" si="7"/>
        <v>38.630081050620397</v>
      </c>
      <c r="L24" s="31">
        <f t="shared" si="1"/>
        <v>165.44167525351895</v>
      </c>
      <c r="M24" s="29">
        <f>'[1]RERA AREA - sq.ft'!M24/10.764</f>
        <v>53.57334968920896</v>
      </c>
      <c r="N24" s="32">
        <v>0</v>
      </c>
      <c r="O24" s="32">
        <v>1</v>
      </c>
      <c r="P24" s="5"/>
      <c r="Q24" s="5"/>
      <c r="R24" s="5"/>
      <c r="S24" s="34"/>
      <c r="T24" s="5"/>
      <c r="U24" s="5"/>
      <c r="V24" s="5"/>
    </row>
    <row r="25" spans="1:22" ht="15.75">
      <c r="A25" s="24">
        <v>21</v>
      </c>
      <c r="B25" s="33"/>
      <c r="C25" s="26" t="s">
        <v>37</v>
      </c>
      <c r="D25" s="27" t="s">
        <v>21</v>
      </c>
      <c r="E25" s="28" t="s">
        <v>44</v>
      </c>
      <c r="F25" s="29">
        <f t="shared" si="5"/>
        <v>112.41174284652546</v>
      </c>
      <c r="G25" s="29">
        <f t="shared" si="5"/>
        <v>4.8309178743961354</v>
      </c>
      <c r="H25" s="29">
        <v>0</v>
      </c>
      <c r="I25" s="29">
        <f t="shared" si="6"/>
        <v>9.476031215161651</v>
      </c>
      <c r="J25" s="30">
        <f t="shared" si="0"/>
        <v>126.71869193608325</v>
      </c>
      <c r="K25" s="29">
        <f t="shared" si="7"/>
        <v>38.601780624942307</v>
      </c>
      <c r="L25" s="31">
        <f t="shared" si="1"/>
        <v>165.32047256102555</v>
      </c>
      <c r="M25" s="29">
        <f>'[1]RERA AREA - sq.ft'!M25/10.764</f>
        <v>53.534101813978772</v>
      </c>
      <c r="N25" s="32">
        <v>0</v>
      </c>
      <c r="O25" s="32">
        <v>1</v>
      </c>
      <c r="P25" s="5"/>
      <c r="Q25" s="5"/>
      <c r="R25" s="5"/>
      <c r="S25" s="34"/>
      <c r="T25" s="5"/>
      <c r="U25" s="5"/>
      <c r="V25" s="5"/>
    </row>
    <row r="26" spans="1:22" ht="15.75">
      <c r="A26" s="24">
        <v>22</v>
      </c>
      <c r="B26" s="33"/>
      <c r="C26" s="26" t="s">
        <v>45</v>
      </c>
      <c r="D26" s="27" t="s">
        <v>21</v>
      </c>
      <c r="E26" s="28" t="s">
        <v>46</v>
      </c>
      <c r="F26" s="29">
        <f t="shared" ref="F26:G32" si="8">F5</f>
        <v>103.21441843180975</v>
      </c>
      <c r="G26" s="29">
        <f t="shared" si="8"/>
        <v>4.8309178743961354</v>
      </c>
      <c r="H26" s="29">
        <v>0</v>
      </c>
      <c r="I26" s="29">
        <f t="shared" ref="I26:I32" si="9">I5</f>
        <v>9.9405425492382022</v>
      </c>
      <c r="J26" s="30">
        <f t="shared" si="0"/>
        <v>117.98587885544408</v>
      </c>
      <c r="K26" s="29">
        <f t="shared" ref="K26:K32" si="10">K5</f>
        <v>35.941540611199933</v>
      </c>
      <c r="L26" s="31">
        <f t="shared" si="1"/>
        <v>153.92741946664401</v>
      </c>
      <c r="M26" s="29">
        <f>'[1]RERA AREA - sq.ft'!M26/10.764</f>
        <v>49.888517279821627</v>
      </c>
      <c r="N26" s="32">
        <v>0</v>
      </c>
      <c r="O26" s="32">
        <v>1</v>
      </c>
      <c r="P26" s="5"/>
      <c r="Q26" s="5"/>
      <c r="R26" s="5"/>
      <c r="S26" s="34"/>
      <c r="T26" s="5"/>
      <c r="U26" s="5"/>
      <c r="V26" s="5"/>
    </row>
    <row r="27" spans="1:22" ht="15.75">
      <c r="A27" s="24">
        <v>23</v>
      </c>
      <c r="B27" s="33"/>
      <c r="C27" s="26" t="s">
        <v>45</v>
      </c>
      <c r="D27" s="27" t="s">
        <v>21</v>
      </c>
      <c r="E27" s="28" t="s">
        <v>47</v>
      </c>
      <c r="F27" s="29">
        <f t="shared" si="8"/>
        <v>103.86473429951691</v>
      </c>
      <c r="G27" s="29">
        <f t="shared" si="8"/>
        <v>5.574136008918618</v>
      </c>
      <c r="H27" s="29">
        <v>0</v>
      </c>
      <c r="I27" s="29">
        <f t="shared" si="9"/>
        <v>7.9895949461166857</v>
      </c>
      <c r="J27" s="30">
        <f t="shared" si="0"/>
        <v>117.42846525455221</v>
      </c>
      <c r="K27" s="29">
        <f t="shared" si="10"/>
        <v>35.771738057131273</v>
      </c>
      <c r="L27" s="31">
        <f t="shared" si="1"/>
        <v>153.20020331168348</v>
      </c>
      <c r="M27" s="29">
        <f>'[1]RERA AREA - sq.ft'!M27/10.764</f>
        <v>49.516908212560388</v>
      </c>
      <c r="N27" s="32">
        <v>0</v>
      </c>
      <c r="O27" s="32">
        <v>1</v>
      </c>
      <c r="P27" s="5"/>
      <c r="Q27" s="5"/>
      <c r="R27" s="5"/>
      <c r="S27" s="34"/>
      <c r="T27" s="5"/>
      <c r="U27" s="5"/>
      <c r="V27" s="5"/>
    </row>
    <row r="28" spans="1:22" ht="15.75">
      <c r="A28" s="24">
        <v>24</v>
      </c>
      <c r="B28" s="33"/>
      <c r="C28" s="26" t="s">
        <v>45</v>
      </c>
      <c r="D28" s="27" t="s">
        <v>21</v>
      </c>
      <c r="E28" s="28" t="s">
        <v>48</v>
      </c>
      <c r="F28" s="29">
        <f t="shared" si="8"/>
        <v>102.56410256410257</v>
      </c>
      <c r="G28" s="29">
        <f t="shared" si="8"/>
        <v>5.2954292084726875</v>
      </c>
      <c r="H28" s="29">
        <v>0</v>
      </c>
      <c r="I28" s="29">
        <f t="shared" si="9"/>
        <v>7.5250836120401345</v>
      </c>
      <c r="J28" s="30">
        <f t="shared" si="0"/>
        <v>115.38461538461539</v>
      </c>
      <c r="K28" s="29">
        <f t="shared" si="10"/>
        <v>35.149128692212869</v>
      </c>
      <c r="L28" s="31">
        <f t="shared" si="1"/>
        <v>150.53374407682827</v>
      </c>
      <c r="M28" s="29">
        <f>'[1]RERA AREA - sq.ft'!M28/10.764</f>
        <v>48.773690078037909</v>
      </c>
      <c r="N28" s="32">
        <v>0</v>
      </c>
      <c r="O28" s="32">
        <v>1</v>
      </c>
      <c r="P28" s="5"/>
      <c r="Q28" s="5"/>
      <c r="R28" s="5"/>
      <c r="S28" s="34"/>
      <c r="T28" s="5"/>
      <c r="U28" s="5"/>
      <c r="V28" s="5"/>
    </row>
    <row r="29" spans="1:22" ht="15.75">
      <c r="A29" s="24">
        <v>25</v>
      </c>
      <c r="B29" s="33"/>
      <c r="C29" s="26" t="s">
        <v>45</v>
      </c>
      <c r="D29" s="27" t="s">
        <v>21</v>
      </c>
      <c r="E29" s="28" t="s">
        <v>49</v>
      </c>
      <c r="F29" s="29">
        <f t="shared" si="8"/>
        <v>102.56410256410257</v>
      </c>
      <c r="G29" s="29">
        <f t="shared" si="8"/>
        <v>5.2954292084726875</v>
      </c>
      <c r="H29" s="29">
        <v>0</v>
      </c>
      <c r="I29" s="29">
        <f t="shared" si="9"/>
        <v>7.5250836120401345</v>
      </c>
      <c r="J29" s="30">
        <f t="shared" si="0"/>
        <v>115.38461538461539</v>
      </c>
      <c r="K29" s="29">
        <f t="shared" si="10"/>
        <v>35.149128692212869</v>
      </c>
      <c r="L29" s="31">
        <f t="shared" si="1"/>
        <v>150.53374407682827</v>
      </c>
      <c r="M29" s="29">
        <f>'[1]RERA AREA - sq.ft'!M29/10.764</f>
        <v>48.773690078037909</v>
      </c>
      <c r="N29" s="32">
        <v>0</v>
      </c>
      <c r="O29" s="32">
        <v>1</v>
      </c>
      <c r="P29" s="5"/>
      <c r="Q29" s="5"/>
      <c r="R29" s="5"/>
      <c r="S29" s="34"/>
      <c r="T29" s="5"/>
      <c r="U29" s="5"/>
      <c r="V29" s="5"/>
    </row>
    <row r="30" spans="1:22" ht="15.75">
      <c r="A30" s="24">
        <v>26</v>
      </c>
      <c r="B30" s="33"/>
      <c r="C30" s="26" t="s">
        <v>45</v>
      </c>
      <c r="D30" s="27" t="s">
        <v>21</v>
      </c>
      <c r="E30" s="28" t="s">
        <v>50</v>
      </c>
      <c r="F30" s="29">
        <f t="shared" si="8"/>
        <v>103.86473429951691</v>
      </c>
      <c r="G30" s="29">
        <f t="shared" si="8"/>
        <v>5.574136008918618</v>
      </c>
      <c r="H30" s="29">
        <v>0</v>
      </c>
      <c r="I30" s="29">
        <f t="shared" si="9"/>
        <v>7.7108881456707552</v>
      </c>
      <c r="J30" s="30">
        <f t="shared" si="0"/>
        <v>117.14975845410628</v>
      </c>
      <c r="K30" s="29">
        <f t="shared" si="10"/>
        <v>35.686836780096954</v>
      </c>
      <c r="L30" s="31">
        <f t="shared" si="1"/>
        <v>152.83659523420323</v>
      </c>
      <c r="M30" s="29">
        <f>'[1]RERA AREA - sq.ft'!M30/10.764</f>
        <v>49.516908212560388</v>
      </c>
      <c r="N30" s="32">
        <v>0</v>
      </c>
      <c r="O30" s="32">
        <v>1</v>
      </c>
      <c r="P30" s="5"/>
      <c r="Q30" s="5"/>
      <c r="R30" s="5"/>
      <c r="S30" s="34"/>
      <c r="T30" s="5"/>
      <c r="U30" s="5"/>
      <c r="V30" s="5"/>
    </row>
    <row r="31" spans="1:22" ht="15.75">
      <c r="A31" s="24">
        <v>27</v>
      </c>
      <c r="B31" s="33"/>
      <c r="C31" s="26" t="s">
        <v>45</v>
      </c>
      <c r="D31" s="27" t="s">
        <v>21</v>
      </c>
      <c r="E31" s="28" t="s">
        <v>51</v>
      </c>
      <c r="F31" s="29">
        <f t="shared" si="8"/>
        <v>112.41174284652546</v>
      </c>
      <c r="G31" s="29">
        <f t="shared" si="8"/>
        <v>4.8309178743961354</v>
      </c>
      <c r="H31" s="29">
        <v>0</v>
      </c>
      <c r="I31" s="29">
        <f t="shared" si="9"/>
        <v>9.5689334819769609</v>
      </c>
      <c r="J31" s="30">
        <f t="shared" si="0"/>
        <v>126.81159420289855</v>
      </c>
      <c r="K31" s="29">
        <f t="shared" si="10"/>
        <v>38.630081050620397</v>
      </c>
      <c r="L31" s="31">
        <f t="shared" si="1"/>
        <v>165.44167525351895</v>
      </c>
      <c r="M31" s="29">
        <f>'[1]RERA AREA - sq.ft'!M31/10.764</f>
        <v>53.604607952434044</v>
      </c>
      <c r="N31" s="32">
        <v>0</v>
      </c>
      <c r="O31" s="32">
        <v>1</v>
      </c>
      <c r="P31" s="5"/>
      <c r="Q31" s="5"/>
      <c r="R31" s="5"/>
      <c r="S31" s="34"/>
      <c r="T31" s="5"/>
      <c r="U31" s="5"/>
      <c r="V31" s="5"/>
    </row>
    <row r="32" spans="1:22" ht="15.75">
      <c r="A32" s="24">
        <v>28</v>
      </c>
      <c r="B32" s="33"/>
      <c r="C32" s="26" t="s">
        <v>45</v>
      </c>
      <c r="D32" s="27" t="s">
        <v>21</v>
      </c>
      <c r="E32" s="28" t="s">
        <v>52</v>
      </c>
      <c r="F32" s="29">
        <f t="shared" si="8"/>
        <v>112.41174284652546</v>
      </c>
      <c r="G32" s="29">
        <f t="shared" si="8"/>
        <v>4.8309178743961354</v>
      </c>
      <c r="H32" s="29">
        <v>0</v>
      </c>
      <c r="I32" s="29">
        <f t="shared" si="9"/>
        <v>9.476031215161651</v>
      </c>
      <c r="J32" s="30">
        <f t="shared" si="0"/>
        <v>126.71869193608325</v>
      </c>
      <c r="K32" s="29">
        <f t="shared" si="10"/>
        <v>38.601780624942307</v>
      </c>
      <c r="L32" s="31">
        <f t="shared" si="1"/>
        <v>165.32047256102555</v>
      </c>
      <c r="M32" s="29">
        <f>'[1]RERA AREA - sq.ft'!M32/10.764</f>
        <v>53.511705685618729</v>
      </c>
      <c r="N32" s="32">
        <v>0</v>
      </c>
      <c r="O32" s="32">
        <v>1</v>
      </c>
      <c r="P32" s="5"/>
      <c r="Q32" s="5"/>
      <c r="R32" s="5"/>
      <c r="S32" s="34"/>
      <c r="T32" s="5"/>
      <c r="U32" s="5"/>
      <c r="V32" s="5"/>
    </row>
    <row r="33" spans="1:22" ht="15.75">
      <c r="A33" s="24">
        <v>29</v>
      </c>
      <c r="B33" s="33"/>
      <c r="C33" s="26" t="s">
        <v>53</v>
      </c>
      <c r="D33" s="27" t="s">
        <v>21</v>
      </c>
      <c r="E33" s="28" t="s">
        <v>54</v>
      </c>
      <c r="F33" s="29">
        <f t="shared" ref="F33:G34" si="11">F5</f>
        <v>103.21441843180975</v>
      </c>
      <c r="G33" s="29">
        <f t="shared" si="11"/>
        <v>4.8309178743961354</v>
      </c>
      <c r="H33" s="29">
        <v>0</v>
      </c>
      <c r="I33" s="29">
        <f t="shared" ref="I33:I34" si="12">I5</f>
        <v>9.9405425492382022</v>
      </c>
      <c r="J33" s="30">
        <f t="shared" si="0"/>
        <v>117.98587885544408</v>
      </c>
      <c r="K33" s="29">
        <f t="shared" ref="K33:K34" si="13">K5</f>
        <v>35.941540611199933</v>
      </c>
      <c r="L33" s="31">
        <f t="shared" si="1"/>
        <v>153.92741946664401</v>
      </c>
      <c r="M33" s="29">
        <f>'[1]RERA AREA - sq.ft'!M33/10.764</f>
        <v>49.844801542340932</v>
      </c>
      <c r="N33" s="32">
        <v>0</v>
      </c>
      <c r="O33" s="32">
        <v>1</v>
      </c>
      <c r="P33" s="5"/>
      <c r="Q33" s="5"/>
      <c r="R33" s="5"/>
      <c r="S33" s="34"/>
      <c r="T33" s="5"/>
      <c r="U33" s="5"/>
      <c r="V33" s="5"/>
    </row>
    <row r="34" spans="1:22" ht="15.75">
      <c r="A34" s="24">
        <v>30</v>
      </c>
      <c r="B34" s="33"/>
      <c r="C34" s="26" t="s">
        <v>53</v>
      </c>
      <c r="D34" s="27" t="s">
        <v>21</v>
      </c>
      <c r="E34" s="28" t="s">
        <v>55</v>
      </c>
      <c r="F34" s="29">
        <f t="shared" si="11"/>
        <v>103.86473429951691</v>
      </c>
      <c r="G34" s="29">
        <f t="shared" si="11"/>
        <v>5.574136008918618</v>
      </c>
      <c r="H34" s="29">
        <v>0</v>
      </c>
      <c r="I34" s="29">
        <f t="shared" si="12"/>
        <v>7.9895949461166857</v>
      </c>
      <c r="J34" s="30">
        <f t="shared" si="0"/>
        <v>117.42846525455221</v>
      </c>
      <c r="K34" s="29">
        <f t="shared" si="13"/>
        <v>35.771738057131273</v>
      </c>
      <c r="L34" s="31">
        <f t="shared" si="1"/>
        <v>153.20020331168348</v>
      </c>
      <c r="M34" s="29">
        <f>'[1]RERA AREA - sq.ft'!M34/10.764</f>
        <v>49.516908212560388</v>
      </c>
      <c r="N34" s="32">
        <v>0</v>
      </c>
      <c r="O34" s="32">
        <v>1</v>
      </c>
      <c r="P34" s="5"/>
      <c r="Q34" s="5"/>
      <c r="R34" s="5"/>
      <c r="S34" s="34"/>
      <c r="T34" s="5"/>
      <c r="U34" s="5"/>
      <c r="V34" s="5"/>
    </row>
    <row r="35" spans="1:22" ht="15.75">
      <c r="A35" s="24">
        <v>31</v>
      </c>
      <c r="B35" s="33"/>
      <c r="C35" s="26" t="s">
        <v>53</v>
      </c>
      <c r="D35" s="27" t="s">
        <v>21</v>
      </c>
      <c r="E35" s="28" t="s">
        <v>56</v>
      </c>
      <c r="F35" s="29">
        <f t="shared" ref="F35:G37" si="14">F8</f>
        <v>102.56410256410257</v>
      </c>
      <c r="G35" s="29">
        <f t="shared" si="14"/>
        <v>5.2954292084726875</v>
      </c>
      <c r="H35" s="29">
        <v>0</v>
      </c>
      <c r="I35" s="29">
        <f t="shared" ref="I35:I38" si="15">I8</f>
        <v>7.5250836120401345</v>
      </c>
      <c r="J35" s="30">
        <f t="shared" si="0"/>
        <v>115.38461538461539</v>
      </c>
      <c r="K35" s="29">
        <f t="shared" ref="K35:K37" si="16">K8</f>
        <v>35.149128692212869</v>
      </c>
      <c r="L35" s="31">
        <f t="shared" si="1"/>
        <v>150.53374407682827</v>
      </c>
      <c r="M35" s="29">
        <f>'[1]RERA AREA - sq.ft'!M35/10.764</f>
        <v>48.773690078037909</v>
      </c>
      <c r="N35" s="32">
        <v>0</v>
      </c>
      <c r="O35" s="32">
        <v>1</v>
      </c>
      <c r="P35" s="5"/>
      <c r="Q35" s="5"/>
      <c r="R35" s="5"/>
      <c r="S35" s="34"/>
      <c r="T35" s="5"/>
      <c r="U35" s="5"/>
      <c r="V35" s="5"/>
    </row>
    <row r="36" spans="1:22" ht="15.75">
      <c r="A36" s="24">
        <v>32</v>
      </c>
      <c r="B36" s="33"/>
      <c r="C36" s="26" t="s">
        <v>53</v>
      </c>
      <c r="D36" s="27" t="s">
        <v>21</v>
      </c>
      <c r="E36" s="28" t="s">
        <v>57</v>
      </c>
      <c r="F36" s="29">
        <f t="shared" si="14"/>
        <v>103.86473429951691</v>
      </c>
      <c r="G36" s="29">
        <f t="shared" si="14"/>
        <v>5.574136008918618</v>
      </c>
      <c r="H36" s="29">
        <v>0</v>
      </c>
      <c r="I36" s="29">
        <f t="shared" si="15"/>
        <v>7.7108881456707552</v>
      </c>
      <c r="J36" s="30">
        <f t="shared" si="0"/>
        <v>117.14975845410628</v>
      </c>
      <c r="K36" s="29">
        <f t="shared" si="16"/>
        <v>35.686836780096954</v>
      </c>
      <c r="L36" s="31">
        <f t="shared" si="1"/>
        <v>152.83659523420323</v>
      </c>
      <c r="M36" s="29">
        <f>'[1]RERA AREA - sq.ft'!M36/10.764</f>
        <v>49.516908212560388</v>
      </c>
      <c r="N36" s="32">
        <v>0</v>
      </c>
      <c r="O36" s="32">
        <v>1</v>
      </c>
      <c r="P36" s="5"/>
      <c r="Q36" s="5"/>
      <c r="R36" s="5"/>
      <c r="S36" s="34"/>
      <c r="T36" s="5"/>
      <c r="U36" s="5"/>
      <c r="V36" s="5"/>
    </row>
    <row r="37" spans="1:22" ht="15.75">
      <c r="A37" s="24">
        <v>33</v>
      </c>
      <c r="B37" s="33"/>
      <c r="C37" s="26" t="s">
        <v>53</v>
      </c>
      <c r="D37" s="27" t="s">
        <v>21</v>
      </c>
      <c r="E37" s="28" t="s">
        <v>58</v>
      </c>
      <c r="F37" s="29">
        <f t="shared" si="14"/>
        <v>112.41174284652546</v>
      </c>
      <c r="G37" s="29">
        <f t="shared" si="14"/>
        <v>4.8309178743961354</v>
      </c>
      <c r="H37" s="29">
        <v>0</v>
      </c>
      <c r="I37" s="29">
        <f t="shared" si="15"/>
        <v>9.5689334819769609</v>
      </c>
      <c r="J37" s="30">
        <f t="shared" si="0"/>
        <v>126.81159420289855</v>
      </c>
      <c r="K37" s="29">
        <f t="shared" si="16"/>
        <v>38.630081050620397</v>
      </c>
      <c r="L37" s="31">
        <f t="shared" si="1"/>
        <v>165.44167525351895</v>
      </c>
      <c r="M37" s="29">
        <f>'[1]RERA AREA - sq.ft'!M37/10.764</f>
        <v>53.604607952434044</v>
      </c>
      <c r="N37" s="32">
        <v>0</v>
      </c>
      <c r="O37" s="32">
        <v>2</v>
      </c>
      <c r="P37" s="5"/>
      <c r="Q37" s="5"/>
      <c r="R37" s="5"/>
      <c r="S37" s="34"/>
      <c r="T37" s="5"/>
      <c r="U37" s="5"/>
      <c r="V37" s="5"/>
    </row>
    <row r="38" spans="1:22" ht="15.75">
      <c r="A38" s="24">
        <v>34</v>
      </c>
      <c r="B38" s="18"/>
      <c r="C38" s="26" t="s">
        <v>53</v>
      </c>
      <c r="D38" s="27" t="s">
        <v>21</v>
      </c>
      <c r="E38" s="28" t="s">
        <v>59</v>
      </c>
      <c r="F38" s="29">
        <f t="shared" ref="F38:G38" si="17">F10</f>
        <v>112.41174284652546</v>
      </c>
      <c r="G38" s="29">
        <f t="shared" si="17"/>
        <v>4.8309178743961354</v>
      </c>
      <c r="H38" s="29">
        <v>0</v>
      </c>
      <c r="I38" s="29">
        <f t="shared" si="15"/>
        <v>9.476031215161651</v>
      </c>
      <c r="J38" s="30">
        <f t="shared" si="0"/>
        <v>126.71869193608325</v>
      </c>
      <c r="K38" s="29">
        <f>K10</f>
        <v>38.630081050620397</v>
      </c>
      <c r="L38" s="31">
        <f t="shared" si="1"/>
        <v>165.34877298670364</v>
      </c>
      <c r="M38" s="29">
        <f>'[1]RERA AREA - sq.ft'!M38/10.764</f>
        <v>53.511705685618729</v>
      </c>
      <c r="N38" s="32">
        <v>0</v>
      </c>
      <c r="O38" s="32">
        <v>1</v>
      </c>
      <c r="P38" s="5"/>
      <c r="Q38" s="5"/>
      <c r="R38" s="5"/>
      <c r="S38" s="34"/>
      <c r="T38" s="5"/>
      <c r="U38" s="5"/>
      <c r="V38" s="5"/>
    </row>
    <row r="39" spans="1:22" ht="15.75">
      <c r="A39" s="37" t="s">
        <v>60</v>
      </c>
      <c r="B39" s="38"/>
      <c r="C39" s="38"/>
      <c r="D39" s="38"/>
      <c r="E39" s="39"/>
      <c r="F39" s="40">
        <f>SUM(F5:F38)</f>
        <v>3601.9137866963961</v>
      </c>
      <c r="G39" s="41"/>
      <c r="H39" s="41"/>
      <c r="I39" s="42"/>
      <c r="J39" s="40">
        <f>SUM(J5:J38)</f>
        <v>4068.9334819769601</v>
      </c>
      <c r="K39" s="41"/>
      <c r="L39" s="40">
        <f t="shared" ref="L39:O39" si="18">SUM(L5:L38)</f>
        <v>5308.4638262525077</v>
      </c>
      <c r="M39" s="40">
        <f t="shared" si="18"/>
        <v>1718.9892294032697</v>
      </c>
      <c r="N39" s="40">
        <f t="shared" si="18"/>
        <v>2</v>
      </c>
      <c r="O39" s="40">
        <f t="shared" si="18"/>
        <v>35</v>
      </c>
      <c r="P39" s="5"/>
      <c r="Q39" s="5"/>
      <c r="R39" s="5"/>
      <c r="S39" s="34"/>
      <c r="T39" s="5"/>
      <c r="U39" s="5"/>
      <c r="V39" s="5"/>
    </row>
    <row r="40" spans="1:22" ht="31.5">
      <c r="A40" s="43"/>
      <c r="B40" s="2"/>
      <c r="C40" s="2"/>
      <c r="D40" s="2"/>
      <c r="E40" s="2"/>
      <c r="F40" s="2"/>
      <c r="G40" s="2"/>
      <c r="H40" s="2"/>
      <c r="I40" s="2"/>
      <c r="J40" s="2"/>
      <c r="K40" s="2"/>
      <c r="L40" s="4"/>
      <c r="M40" s="21" t="s">
        <v>61</v>
      </c>
      <c r="N40" s="44">
        <v>0</v>
      </c>
      <c r="O40" s="44">
        <v>5</v>
      </c>
      <c r="P40" s="5"/>
      <c r="Q40" s="5"/>
      <c r="R40" s="5"/>
      <c r="S40" s="34"/>
      <c r="T40" s="5"/>
      <c r="U40" s="5"/>
      <c r="V40" s="5"/>
    </row>
    <row r="41" spans="1:22" ht="15.75">
      <c r="A41" s="17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19"/>
      <c r="M41" s="21" t="s">
        <v>62</v>
      </c>
      <c r="N41" s="46">
        <f>N39+O39+O40+N40</f>
        <v>42</v>
      </c>
      <c r="O41" s="9"/>
      <c r="P41" s="5"/>
      <c r="Q41" s="5"/>
      <c r="R41" s="5"/>
      <c r="S41" s="34"/>
      <c r="T41" s="5"/>
      <c r="U41" s="5"/>
      <c r="V41" s="5"/>
    </row>
    <row r="42" spans="1:2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ht="15" customHeight="1">
      <c r="A44" s="5"/>
      <c r="B44" s="5"/>
      <c r="C44" s="47"/>
      <c r="D44" s="48"/>
      <c r="E44" s="48"/>
      <c r="F44" s="48"/>
      <c r="G44" s="48"/>
      <c r="H44" s="48"/>
      <c r="I44" s="48"/>
      <c r="J44" s="48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 ht="15" customHeight="1">
      <c r="A45" s="5"/>
      <c r="B45" s="5"/>
      <c r="C45" s="47"/>
      <c r="D45" s="48"/>
      <c r="E45" s="48"/>
      <c r="F45" s="48"/>
      <c r="G45" s="48"/>
      <c r="H45" s="48"/>
      <c r="I45" s="48"/>
      <c r="J45" s="48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 ht="15" customHeight="1">
      <c r="A46" s="5"/>
      <c r="B46" s="5"/>
      <c r="C46" s="47"/>
      <c r="D46" s="48"/>
      <c r="E46" s="48"/>
      <c r="F46" s="48"/>
      <c r="G46" s="48"/>
      <c r="H46" s="48"/>
      <c r="I46" s="48"/>
      <c r="J46" s="48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ht="15" customHeight="1">
      <c r="A47" s="5"/>
      <c r="B47" s="5"/>
      <c r="C47" s="47"/>
      <c r="D47" s="48"/>
      <c r="E47" s="48"/>
      <c r="F47" s="48"/>
      <c r="G47" s="48"/>
      <c r="H47" s="48"/>
      <c r="I47" s="48"/>
      <c r="J47" s="48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34"/>
      <c r="S52" s="5"/>
      <c r="T52" s="5"/>
      <c r="U52" s="5"/>
      <c r="V52" s="5"/>
    </row>
    <row r="53" spans="1:22">
      <c r="A53" s="5"/>
      <c r="B53" s="5"/>
      <c r="C53" s="5"/>
      <c r="D53" s="5"/>
      <c r="E53" s="5"/>
      <c r="F53" s="49"/>
      <c r="G53" s="5"/>
      <c r="H53" s="50"/>
      <c r="I53" s="49"/>
      <c r="J53" s="50"/>
      <c r="K53" s="5"/>
      <c r="L53" s="49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>
      <c r="A54" s="5"/>
      <c r="B54" s="5"/>
      <c r="C54" s="5"/>
      <c r="D54" s="5"/>
      <c r="E54" s="5"/>
      <c r="F54" s="49"/>
      <c r="G54" s="49"/>
      <c r="H54" s="50"/>
      <c r="I54" s="49"/>
      <c r="J54" s="50"/>
      <c r="K54" s="5"/>
      <c r="L54" s="49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>
      <c r="A55" s="5"/>
      <c r="B55" s="5"/>
      <c r="C55" s="5"/>
      <c r="D55" s="5"/>
      <c r="E55" s="5"/>
      <c r="F55" s="49"/>
      <c r="G55" s="49"/>
      <c r="H55" s="50"/>
      <c r="I55" s="49"/>
      <c r="J55" s="50"/>
      <c r="K55" s="5"/>
      <c r="L55" s="49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49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>
      <c r="A60" s="5"/>
      <c r="B60" s="5"/>
      <c r="C60" s="5"/>
      <c r="D60" s="5"/>
      <c r="E60" s="5"/>
      <c r="F60" s="49"/>
      <c r="G60" s="5"/>
      <c r="H60" s="50"/>
      <c r="I60" s="49"/>
      <c r="J60" s="50"/>
      <c r="K60" s="5"/>
      <c r="L60" s="49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>
      <c r="A61" s="5"/>
      <c r="B61" s="5"/>
      <c r="C61" s="5"/>
      <c r="D61" s="5"/>
      <c r="E61" s="5"/>
      <c r="F61" s="49"/>
      <c r="G61" s="49"/>
      <c r="H61" s="50"/>
      <c r="I61" s="49"/>
      <c r="J61" s="50"/>
      <c r="K61" s="5"/>
      <c r="L61" s="49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>
      <c r="A62" s="5"/>
      <c r="B62" s="5"/>
      <c r="C62" s="5"/>
      <c r="D62" s="5"/>
      <c r="E62" s="5"/>
      <c r="F62" s="49"/>
      <c r="G62" s="49"/>
      <c r="H62" s="50"/>
      <c r="I62" s="49"/>
      <c r="J62" s="50"/>
      <c r="K62" s="5"/>
      <c r="L62" s="49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</sheetData>
  <mergeCells count="25">
    <mergeCell ref="C45:J45"/>
    <mergeCell ref="C46:J46"/>
    <mergeCell ref="C47:J47"/>
    <mergeCell ref="N3:O3"/>
    <mergeCell ref="B5:B38"/>
    <mergeCell ref="A39:E39"/>
    <mergeCell ref="A40:L41"/>
    <mergeCell ref="N41:O41"/>
    <mergeCell ref="C44:J44"/>
    <mergeCell ref="H3:H4"/>
    <mergeCell ref="I3:I4"/>
    <mergeCell ref="J3:J4"/>
    <mergeCell ref="K3:K4"/>
    <mergeCell ref="L3:L4"/>
    <mergeCell ref="M3:M4"/>
    <mergeCell ref="A1:L1"/>
    <mergeCell ref="M1:O1"/>
    <mergeCell ref="A2:O2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2026-02-25T11:49:23Z</dcterms:created>
  <dcterms:modified xsi:type="dcterms:W3CDTF">2026-02-25T11:50:08Z</dcterms:modified>
</cp:coreProperties>
</file>