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Building File\"/>
    </mc:Choice>
  </mc:AlternateContent>
  <xr:revisionPtr revIDLastSave="0" documentId="13_ncr:1_{96BEA82F-CDDA-49A7-B89D-5C253CF9DFE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ERA AREA 22042026" sheetId="6" r:id="rId1"/>
  </sheets>
  <definedNames>
    <definedName name="_xlnm.Print_Area" localSheetId="0">'RERA AREA 22042026'!$B$4:$P$68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0" i="6" l="1"/>
  <c r="J63" i="6"/>
  <c r="J67" i="6"/>
  <c r="J36" i="6"/>
  <c r="P23" i="6"/>
  <c r="O23" i="6"/>
  <c r="J23" i="6"/>
  <c r="I23" i="6"/>
  <c r="H23" i="6"/>
  <c r="G23" i="6"/>
  <c r="K21" i="6"/>
  <c r="K19" i="6"/>
  <c r="K18" i="6"/>
  <c r="K17" i="6"/>
  <c r="K16" i="6"/>
  <c r="K15" i="6"/>
  <c r="K14" i="6"/>
  <c r="K13" i="6"/>
  <c r="K12" i="6"/>
  <c r="J68" i="6" l="1"/>
  <c r="K23" i="6"/>
  <c r="L17" i="6" l="1"/>
  <c r="L20" i="6"/>
  <c r="M20" i="6" s="1"/>
  <c r="L21" i="6"/>
  <c r="L12" i="6"/>
  <c r="M12" i="6" s="1"/>
  <c r="L16" i="6"/>
  <c r="M16" i="6" s="1"/>
  <c r="L15" i="6"/>
  <c r="M15" i="6" s="1"/>
  <c r="L14" i="6"/>
  <c r="M14" i="6" s="1"/>
  <c r="M21" i="6"/>
  <c r="L18" i="6"/>
  <c r="M18" i="6" s="1"/>
  <c r="L13" i="6"/>
  <c r="L19" i="6"/>
  <c r="M19" i="6" s="1"/>
  <c r="M17" i="6"/>
  <c r="L23" i="6" l="1"/>
  <c r="M13" i="6"/>
  <c r="M23" i="6" s="1"/>
  <c r="N18" i="6" l="1"/>
  <c r="N19" i="6"/>
  <c r="N13" i="6"/>
  <c r="N20" i="6"/>
  <c r="N14" i="6"/>
  <c r="N12" i="6"/>
  <c r="N21" i="6"/>
  <c r="N15" i="6"/>
  <c r="N17" i="6"/>
  <c r="N16" i="6"/>
  <c r="N23" i="6" l="1"/>
</calcChain>
</file>

<file path=xl/sharedStrings.xml><?xml version="1.0" encoding="utf-8"?>
<sst xmlns="http://schemas.openxmlformats.org/spreadsheetml/2006/main" count="84" uniqueCount="61">
  <si>
    <t>S.No.</t>
  </si>
  <si>
    <t xml:space="preserve">Floor </t>
  </si>
  <si>
    <t>Type</t>
  </si>
  <si>
    <t>Covered</t>
  </si>
  <si>
    <t>Open</t>
  </si>
  <si>
    <t>SECOND FLOOR</t>
  </si>
  <si>
    <t>FIRST FLOOR</t>
  </si>
  <si>
    <t>FOURTH FLOOR</t>
  </si>
  <si>
    <t>FIFTH FLOOR</t>
  </si>
  <si>
    <t>Lift / Staircase / Lobby</t>
  </si>
  <si>
    <t>Over Head Tank</t>
  </si>
  <si>
    <t>E.B Room</t>
  </si>
  <si>
    <t xml:space="preserve">THIRD FLOOR </t>
  </si>
  <si>
    <t>3BHK + 3T</t>
  </si>
  <si>
    <t>Gym</t>
  </si>
  <si>
    <t>Servant Toilet</t>
  </si>
  <si>
    <t>TOTAL AREA</t>
  </si>
  <si>
    <t>COMMON AREA BREAK UP</t>
  </si>
  <si>
    <t>Stilit Floor:</t>
  </si>
  <si>
    <t>Terrace Floor</t>
  </si>
  <si>
    <t>Head Room/ LMR</t>
  </si>
  <si>
    <t>Total Common Area</t>
  </si>
  <si>
    <t>Multipurpose Hall</t>
  </si>
  <si>
    <t>Total Amenity Area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</si>
  <si>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</si>
  <si>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</si>
  <si>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</si>
  <si>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</si>
  <si>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</si>
  <si>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</si>
  <si>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</si>
  <si>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</si>
  <si>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</si>
  <si>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</si>
  <si>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(b)                     Exclusive Balcony (Sq.m)</t>
  </si>
  <si>
    <t xml:space="preserve"> (d)                                    Area of External Walls      (Sq.m)</t>
  </si>
  <si>
    <t>(f)           Proportionate                       Common Area                          (Sq.m)</t>
  </si>
  <si>
    <t>Apartment                No</t>
  </si>
  <si>
    <t>e = (a + b + c +d)          Floor area of the Apartment                   (Sq.m)</t>
  </si>
  <si>
    <t>g = (e+f)              Gross Area of the Apartment                (Sq.m)</t>
  </si>
  <si>
    <t xml:space="preserve">(h)                     UDS Land Area (Sq.m)                  </t>
  </si>
  <si>
    <t>VISITOR' S        CAR PARKING</t>
  </si>
  <si>
    <t>(a )                      Carpet Area (as Per Sec 2(k) of the RERA Act)         (Sq.m)</t>
  </si>
  <si>
    <t xml:space="preserve"> (C)                      Exclusive Verandah/  Utiltity / Service/ Open Terrace               (Sq.m)</t>
  </si>
  <si>
    <t xml:space="preserve">Grand  Total          </t>
  </si>
  <si>
    <t>Block</t>
  </si>
  <si>
    <t>NOTE</t>
  </si>
  <si>
    <t>Carparking  is calculated as per Norms =Floor Area of appartment / 75 Sq.m = No.of Cars / unit</t>
  </si>
  <si>
    <t>(i)                                             Car Parking (Nos.)</t>
  </si>
  <si>
    <t>Terrace WC</t>
  </si>
  <si>
    <t>Total Area</t>
  </si>
  <si>
    <t>UG Sump</t>
  </si>
  <si>
    <t xml:space="preserve">                                                                                                                           "JMB - ALAYA " - CARPET AREA STATEMENT                                                                                             </t>
  </si>
  <si>
    <t xml:space="preserve">FIRST FLOOR </t>
  </si>
  <si>
    <t xml:space="preserve">SECOND FLOOR </t>
  </si>
  <si>
    <t>THIRD FLOOR</t>
  </si>
  <si>
    <t>Slab 1</t>
  </si>
  <si>
    <t xml:space="preserve">Lift / Staircase / Lobby   </t>
  </si>
  <si>
    <t>Slab 2</t>
  </si>
  <si>
    <t>Dated 23.04.2026</t>
  </si>
  <si>
    <t xml:space="preserve">Site Address: New Door No.2, Old Door No.9, Plot No.9b &amp; 18 B, Sivasailam Street , T.Nagar, Chennai - 600 017, Comprised In R.S.No.32 &amp; 34 Part, Old T.S.No.8124 / 1 Part And New T.S.No.8124 /3,     8124 / 5, Block No.107  of T.Nagar Village, Chennai District.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</si>
</sst>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₹&quot;\ * #,##0_ ;_ &quot;₹&quot;\ * \-#,##0_ ;_ &quot;₹&quot;\ * &quot;-&quot;_ ;_ @_ "/>
    <numFmt numFmtId="164" formatCode="0.0000"/>
    <numFmt numFmtId="165" formatCode="0.00000"/>
    <numFmt numFmtId="166" formatCode="0.0"/>
  </numFmts>
  <fonts count="3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Book Antiqua"/>
      <family val="1"/>
    </font>
    <font>
      <sz val="12"/>
      <color rgb="FF000000"/>
      <name val="Book Antiqua"/>
      <family val="1"/>
    </font>
    <font>
      <sz val="14"/>
      <color rgb="FF000000"/>
      <name val="Calibri"/>
      <family val="2"/>
      <charset val="1"/>
    </font>
    <font>
      <sz val="14"/>
      <color rgb="FF000000"/>
      <name val="Book Antiqua"/>
      <family val="1"/>
    </font>
    <font>
      <sz val="16"/>
      <color rgb="FF000000"/>
      <name val="Calibri"/>
      <family val="2"/>
      <charset val="1"/>
    </font>
    <font>
      <sz val="16"/>
      <color rgb="FF000000"/>
      <name val="Book Antiqua"/>
      <family val="1"/>
    </font>
    <font>
      <b/>
      <sz val="16"/>
      <color rgb="FF000000"/>
      <name val="Calibri"/>
      <family val="2"/>
      <charset val="1"/>
    </font>
    <font>
      <b/>
      <u/>
      <sz val="16"/>
      <color rgb="FF000000"/>
      <name val="Book Antiqua"/>
      <family val="1"/>
    </font>
    <font>
      <sz val="12"/>
      <color theme="5" tint="-0.499984740745262"/>
      <name val="Calibri"/>
      <family val="2"/>
      <charset val="1"/>
    </font>
    <font>
      <sz val="14"/>
      <color theme="5" tint="-0.499984740745262"/>
      <name val="Book Antiqua"/>
      <family val="1"/>
    </font>
    <font>
      <b/>
      <sz val="12"/>
      <name val="Book Antiqua"/>
      <family val="1"/>
      <charset val="1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charset val="1"/>
    </font>
    <font>
      <sz val="12"/>
      <name val="Calibri"/>
      <family val="2"/>
      <charset val="1"/>
    </font>
    <font>
      <sz val="14"/>
      <name val="Book Antiqua"/>
      <family val="1"/>
    </font>
    <font>
      <b/>
      <u/>
      <sz val="14"/>
      <name val="Book Antiqua"/>
      <family val="1"/>
      <charset val="1"/>
    </font>
    <font>
      <sz val="14"/>
      <color theme="5" tint="-0.499984740745262"/>
      <name val="Calibri"/>
      <family val="2"/>
      <charset val="1"/>
    </font>
    <font>
      <sz val="14"/>
      <name val="Book Antiqua"/>
      <family val="1"/>
      <charset val="1"/>
    </font>
    <font>
      <b/>
      <sz val="14"/>
      <name val="Book Antiqua"/>
      <family val="1"/>
    </font>
    <font>
      <b/>
      <u/>
      <sz val="14"/>
      <name val="Book Antiqua"/>
      <family val="1"/>
    </font>
    <font>
      <b/>
      <sz val="14"/>
      <color rgb="FF000000"/>
      <name val="Book Antiqua"/>
      <family val="1"/>
    </font>
    <font>
      <u/>
      <sz val="14"/>
      <name val="Book Antiqua"/>
      <family val="1"/>
    </font>
    <font>
      <sz val="12"/>
      <color theme="5" tint="-0.499984740745262"/>
      <name val="Book Antiqua"/>
      <family val="1"/>
    </font>
    <font>
      <b/>
      <sz val="18"/>
      <color rgb="FF000000"/>
      <name val="Book Antiqua"/>
      <family val="1"/>
    </font>
    <font>
      <b/>
      <sz val="16"/>
      <name val="Book Antiqua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color rgb="FF000000"/>
      <name val="Book Antiqua"/>
      <family val="1"/>
    </font>
    <font>
      <u/>
      <sz val="14"/>
      <name val="Times New Roman"/>
      <family val="1"/>
    </font>
    <font>
      <b/>
      <sz val="12"/>
      <name val="Calibri"/>
      <family val="2"/>
    </font>
    <font>
      <b/>
      <sz val="18"/>
      <color theme="5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/>
    <xf numFmtId="0" fontId="5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10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9" fillId="0" borderId="0" xfId="0" applyFont="1"/>
    <xf numFmtId="2" fontId="9" fillId="0" borderId="0" xfId="0" applyNumberFormat="1" applyFont="1"/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1" fillId="0" borderId="0" xfId="0" applyNumberFormat="1" applyFont="1"/>
    <xf numFmtId="2" fontId="12" fillId="0" borderId="0" xfId="0" applyNumberFormat="1" applyFont="1" applyAlignment="1">
      <alignment horizontal="center"/>
    </xf>
    <xf numFmtId="2" fontId="12" fillId="0" borderId="0" xfId="0" applyNumberFormat="1" applyFont="1"/>
    <xf numFmtId="2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2" fontId="16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 wrapText="1"/>
    </xf>
    <xf numFmtId="2" fontId="15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0" fontId="19" fillId="0" borderId="1" xfId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/>
    </xf>
    <xf numFmtId="2" fontId="18" fillId="0" borderId="0" xfId="0" applyNumberFormat="1" applyFont="1"/>
    <xf numFmtId="2" fontId="5" fillId="0" borderId="0" xfId="0" applyNumberFormat="1" applyFont="1"/>
    <xf numFmtId="164" fontId="5" fillId="0" borderId="0" xfId="0" applyNumberFormat="1" applyFont="1"/>
    <xf numFmtId="0" fontId="6" fillId="0" borderId="0" xfId="0" applyFont="1"/>
    <xf numFmtId="2" fontId="19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13" fillId="0" borderId="0" xfId="0" applyNumberFormat="1" applyFont="1"/>
    <xf numFmtId="2" fontId="19" fillId="0" borderId="0" xfId="0" applyNumberFormat="1" applyFont="1"/>
    <xf numFmtId="2" fontId="22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27" fillId="0" borderId="0" xfId="0" applyNumberFormat="1" applyFont="1"/>
    <xf numFmtId="0" fontId="24" fillId="0" borderId="0" xfId="0" applyFont="1"/>
    <xf numFmtId="0" fontId="20" fillId="0" borderId="0" xfId="0" applyFont="1" applyAlignment="1">
      <alignment horizontal="right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11" fillId="0" borderId="0" xfId="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 vertical="center"/>
    </xf>
    <xf numFmtId="2" fontId="2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/>
    <xf numFmtId="2" fontId="6" fillId="0" borderId="4" xfId="0" applyNumberFormat="1" applyFont="1" applyBorder="1"/>
    <xf numFmtId="0" fontId="20" fillId="0" borderId="4" xfId="0" applyFont="1" applyBorder="1"/>
    <xf numFmtId="2" fontId="6" fillId="0" borderId="4" xfId="0" applyNumberFormat="1" applyFont="1" applyBorder="1" applyAlignment="1">
      <alignment horizontal="center"/>
    </xf>
    <xf numFmtId="2" fontId="21" fillId="0" borderId="4" xfId="0" applyNumberFormat="1" applyFont="1" applyBorder="1"/>
    <xf numFmtId="2" fontId="18" fillId="0" borderId="4" xfId="0" applyNumberFormat="1" applyFont="1" applyBorder="1"/>
    <xf numFmtId="1" fontId="25" fillId="0" borderId="0" xfId="0" applyNumberFormat="1" applyFont="1" applyAlignment="1">
      <alignment horizontal="center" vertical="center"/>
    </xf>
    <xf numFmtId="0" fontId="7" fillId="0" borderId="8" xfId="0" applyFont="1" applyBorder="1" applyAlignment="1">
      <alignment horizontal="center"/>
    </xf>
    <xf numFmtId="2" fontId="28" fillId="0" borderId="2" xfId="1" applyNumberFormat="1" applyFont="1" applyBorder="1" applyAlignment="1">
      <alignment horizontal="center" vertical="center" wrapText="1"/>
    </xf>
    <xf numFmtId="2" fontId="28" fillId="0" borderId="12" xfId="1" applyNumberFormat="1" applyFont="1" applyBorder="1" applyAlignment="1">
      <alignment horizontal="center" vertical="center" wrapText="1"/>
    </xf>
    <xf numFmtId="2" fontId="28" fillId="0" borderId="1" xfId="1" applyNumberFormat="1" applyFont="1" applyBorder="1" applyAlignment="1">
      <alignment horizontal="center" vertical="center" wrapText="1"/>
    </xf>
    <xf numFmtId="2" fontId="28" fillId="0" borderId="6" xfId="1" applyNumberFormat="1" applyFont="1" applyBorder="1" applyAlignment="1">
      <alignment horizontal="center" vertical="center" wrapText="1"/>
    </xf>
    <xf numFmtId="0" fontId="28" fillId="0" borderId="0" xfId="1" quotePrefix="1" applyFont="1" applyAlignment="1">
      <alignment horizontal="center" vertical="center"/>
    </xf>
    <xf numFmtId="0" fontId="28" fillId="0" borderId="0" xfId="1" applyFont="1" applyAlignment="1">
      <alignment horizontal="center" vertical="center" wrapText="1"/>
    </xf>
    <xf numFmtId="2" fontId="28" fillId="0" borderId="0" xfId="1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2" fontId="7" fillId="0" borderId="0" xfId="0" applyNumberFormat="1" applyFont="1" applyAlignment="1">
      <alignment horizontal="center"/>
    </xf>
    <xf numFmtId="42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1" fontId="11" fillId="0" borderId="0" xfId="1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1" fontId="1" fillId="0" borderId="0" xfId="0" applyNumberFormat="1" applyFont="1"/>
    <xf numFmtId="1" fontId="5" fillId="0" borderId="0" xfId="0" applyNumberFormat="1" applyFont="1"/>
    <xf numFmtId="0" fontId="7" fillId="0" borderId="0" xfId="0" applyFont="1"/>
    <xf numFmtId="2" fontId="7" fillId="0" borderId="0" xfId="0" applyNumberFormat="1" applyFont="1"/>
    <xf numFmtId="0" fontId="19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23" fillId="0" borderId="0" xfId="0" applyFont="1"/>
    <xf numFmtId="166" fontId="7" fillId="0" borderId="1" xfId="0" applyNumberFormat="1" applyFont="1" applyBorder="1" applyAlignment="1">
      <alignment horizontal="center"/>
    </xf>
    <xf numFmtId="166" fontId="25" fillId="0" borderId="1" xfId="0" applyNumberFormat="1" applyFont="1" applyBorder="1" applyAlignment="1">
      <alignment horizontal="center" vertical="center"/>
    </xf>
    <xf numFmtId="166" fontId="25" fillId="0" borderId="3" xfId="0" applyNumberFormat="1" applyFont="1" applyBorder="1" applyAlignment="1">
      <alignment horizontal="center" vertical="center"/>
    </xf>
    <xf numFmtId="166" fontId="25" fillId="0" borderId="4" xfId="0" applyNumberFormat="1" applyFont="1" applyBorder="1" applyAlignment="1">
      <alignment horizontal="center" vertical="center"/>
    </xf>
    <xf numFmtId="166" fontId="25" fillId="0" borderId="5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32" fillId="0" borderId="0" xfId="0" applyNumberFormat="1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2" fontId="31" fillId="0" borderId="0" xfId="0" applyNumberFormat="1" applyFont="1" applyAlignment="1">
      <alignment horizontal="center"/>
    </xf>
    <xf numFmtId="0" fontId="31" fillId="0" borderId="0" xfId="0" applyFont="1"/>
    <xf numFmtId="2" fontId="32" fillId="0" borderId="0" xfId="0" applyNumberFormat="1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/>
    </xf>
    <xf numFmtId="2" fontId="23" fillId="0" borderId="15" xfId="0" applyNumberFormat="1" applyFont="1" applyBorder="1" applyAlignment="1">
      <alignment horizontal="center" vertical="center"/>
    </xf>
    <xf numFmtId="2" fontId="23" fillId="0" borderId="15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 vertical="center"/>
    </xf>
    <xf numFmtId="166" fontId="19" fillId="0" borderId="3" xfId="0" applyNumberFormat="1" applyFont="1" applyBorder="1" applyAlignment="1">
      <alignment horizontal="center" vertical="center"/>
    </xf>
    <xf numFmtId="166" fontId="25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4" fillId="0" borderId="0" xfId="0" applyFont="1"/>
    <xf numFmtId="2" fontId="32" fillId="0" borderId="0" xfId="0" applyNumberFormat="1" applyFont="1" applyAlignment="1">
      <alignment vertical="center"/>
    </xf>
    <xf numFmtId="2" fontId="32" fillId="0" borderId="0" xfId="0" applyNumberFormat="1" applyFont="1"/>
    <xf numFmtId="2" fontId="35" fillId="0" borderId="0" xfId="0" applyNumberFormat="1" applyFont="1" applyAlignment="1">
      <alignment horizontal="center"/>
    </xf>
    <xf numFmtId="2" fontId="36" fillId="0" borderId="0" xfId="0" applyNumberFormat="1" applyFont="1"/>
    <xf numFmtId="2" fontId="33" fillId="0" borderId="0" xfId="1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 wrapText="1"/>
    </xf>
    <xf numFmtId="0" fontId="25" fillId="0" borderId="1" xfId="0" applyFont="1" applyBorder="1" applyAlignment="1">
      <alignment horizontal="center"/>
    </xf>
    <xf numFmtId="2" fontId="19" fillId="0" borderId="1" xfId="0" quotePrefix="1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8" fillId="0" borderId="13" xfId="1" applyNumberFormat="1" applyFont="1" applyBorder="1" applyAlignment="1">
      <alignment horizontal="center" vertical="center" wrapText="1"/>
    </xf>
    <xf numFmtId="2" fontId="28" fillId="0" borderId="14" xfId="1" applyNumberFormat="1" applyFont="1" applyBorder="1" applyAlignment="1">
      <alignment horizontal="center" vertical="center" wrapText="1"/>
    </xf>
    <xf numFmtId="0" fontId="33" fillId="0" borderId="9" xfId="1" quotePrefix="1" applyFont="1" applyBorder="1" applyAlignment="1">
      <alignment horizontal="center" vertical="center"/>
    </xf>
    <xf numFmtId="0" fontId="33" fillId="0" borderId="10" xfId="1" quotePrefix="1" applyFont="1" applyBorder="1" applyAlignment="1">
      <alignment horizontal="center" vertical="center"/>
    </xf>
    <xf numFmtId="0" fontId="33" fillId="0" borderId="11" xfId="1" quotePrefix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33" fillId="0" borderId="18" xfId="1" quotePrefix="1" applyFont="1" applyBorder="1" applyAlignment="1">
      <alignment horizontal="right" vertical="center"/>
    </xf>
    <xf numFmtId="0" fontId="33" fillId="0" borderId="15" xfId="1" quotePrefix="1" applyFont="1" applyBorder="1" applyAlignment="1">
      <alignment horizontal="right" vertical="center"/>
    </xf>
    <xf numFmtId="0" fontId="33" fillId="0" borderId="14" xfId="1" quotePrefix="1" applyFont="1" applyBorder="1" applyAlignment="1">
      <alignment horizontal="right" vertical="center"/>
    </xf>
    <xf numFmtId="0" fontId="33" fillId="0" borderId="2" xfId="1" applyFont="1" applyBorder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F993-CB19-490E-A9EA-4093453DCC74}">
  <sheetPr>
    <pageSetUpPr fitToPage="1"/>
  </sheetPr>
  <dimension ref="B1:AMU130"/>
  <sheetViews>
    <sheetView tabSelected="1" topLeftCell="A18" zoomScale="55" zoomScaleNormal="55" zoomScaleSheetLayoutView="70" workbookViewId="0">
      <selection activeCell="B6" sqref="B6:P28"/>
    </sheetView>
  </sheetViews>
  <sheetFormatPr defaultColWidth="9.109375" defaultRowHeight="21" x14ac:dyDescent="0.4"/>
  <cols>
    <col min="2" max="3" width="10.33203125" style="1" bestFit="1" customWidth="1"/>
    <col min="4" max="4" width="27.33203125" style="4" customWidth="1"/>
    <col min="5" max="5" width="15.109375" style="4" bestFit="1" customWidth="1"/>
    <col min="6" max="6" width="17.33203125" style="4" bestFit="1" customWidth="1"/>
    <col min="7" max="7" width="23.5546875" style="7" customWidth="1"/>
    <col min="8" max="8" width="16" style="7" customWidth="1"/>
    <col min="9" max="9" width="27.6640625" style="7" customWidth="1"/>
    <col min="10" max="10" width="20.109375" style="19" customWidth="1"/>
    <col min="11" max="11" width="27.6640625" style="19" customWidth="1"/>
    <col min="12" max="12" width="22.33203125" style="19" customWidth="1"/>
    <col min="13" max="13" width="21.6640625" style="34" customWidth="1"/>
    <col min="14" max="14" width="20.6640625" style="34" customWidth="1"/>
    <col min="15" max="15" width="13.5546875" style="12" customWidth="1"/>
    <col min="16" max="16" width="15" style="13" customWidth="1"/>
    <col min="17" max="17" width="12" style="13" customWidth="1"/>
    <col min="18" max="18" width="10.6640625" style="13" customWidth="1"/>
    <col min="19" max="19" width="13.88671875" style="7" customWidth="1"/>
    <col min="20" max="22" width="12.6640625" style="7" customWidth="1"/>
    <col min="23" max="23" width="12.6640625" style="22" customWidth="1"/>
    <col min="24" max="24" width="12.6640625" style="7" customWidth="1"/>
    <col min="25" max="25" width="14" style="7" customWidth="1"/>
    <col min="26" max="26" width="9.6640625" style="13" customWidth="1"/>
    <col min="27" max="27" width="10.33203125" style="13" bestFit="1" customWidth="1"/>
    <col min="28" max="28" width="10.88671875" style="13" bestFit="1" customWidth="1"/>
    <col min="29" max="29" width="21.44140625" style="13" bestFit="1" customWidth="1"/>
    <col min="30" max="30" width="10.5546875" style="10" bestFit="1" customWidth="1"/>
    <col min="31" max="31" width="9.88671875" style="10" bestFit="1" customWidth="1"/>
    <col min="32" max="32" width="13.44140625" style="10" bestFit="1" customWidth="1"/>
    <col min="33" max="33" width="21.5546875" style="10" bestFit="1" customWidth="1"/>
    <col min="34" max="1035" width="9.109375" style="1"/>
  </cols>
  <sheetData>
    <row r="1" spans="2:44" hidden="1" x14ac:dyDescent="0.4"/>
    <row r="2" spans="2:44" hidden="1" x14ac:dyDescent="0.4"/>
    <row r="3" spans="2:44" hidden="1" x14ac:dyDescent="0.4"/>
    <row r="4" spans="2:44" ht="43.5" customHeight="1" x14ac:dyDescent="0.4"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38"/>
    </row>
    <row r="5" spans="2:44" ht="43.5" customHeight="1" thickBot="1" x14ac:dyDescent="0.45"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</row>
    <row r="6" spans="2:44" s="14" customFormat="1" ht="39.75" customHeight="1" x14ac:dyDescent="0.4">
      <c r="B6" s="160" t="s">
        <v>52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2"/>
      <c r="Q6" s="89"/>
      <c r="R6" s="96"/>
      <c r="S6" s="58"/>
      <c r="T6" s="144"/>
      <c r="U6" s="58"/>
      <c r="V6" s="58"/>
      <c r="W6" s="59"/>
      <c r="X6" s="58"/>
      <c r="Y6" s="58"/>
      <c r="Z6" s="57"/>
      <c r="AA6" s="57"/>
      <c r="AB6" s="57"/>
      <c r="AC6" s="57"/>
      <c r="AD6" s="15"/>
      <c r="AE6" s="15"/>
      <c r="AF6" s="15"/>
      <c r="AG6" s="15"/>
    </row>
    <row r="7" spans="2:44" s="14" customFormat="1" ht="39.75" customHeight="1" x14ac:dyDescent="0.4">
      <c r="B7" s="172" t="s">
        <v>59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4"/>
      <c r="Q7" s="89"/>
      <c r="R7" s="96"/>
      <c r="S7" s="58"/>
      <c r="T7" s="144"/>
      <c r="U7" s="58"/>
      <c r="V7" s="58"/>
      <c r="W7" s="59"/>
      <c r="X7" s="58"/>
      <c r="Y7" s="58"/>
      <c r="Z7" s="57"/>
      <c r="AA7" s="57"/>
      <c r="AB7" s="57"/>
      <c r="AC7" s="57"/>
      <c r="AD7" s="15"/>
      <c r="AE7" s="15"/>
      <c r="AF7" s="15"/>
      <c r="AG7" s="15"/>
    </row>
    <row r="8" spans="2:44" s="16" customFormat="1" ht="60" customHeight="1" x14ac:dyDescent="0.3">
      <c r="B8" s="175" t="s">
        <v>60</v>
      </c>
      <c r="C8" s="176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8"/>
      <c r="Q8" s="90"/>
      <c r="R8" s="96"/>
      <c r="S8" s="58"/>
      <c r="T8" s="144"/>
      <c r="U8" s="58"/>
      <c r="V8" s="58"/>
      <c r="W8" s="59"/>
      <c r="X8" s="58"/>
      <c r="Y8" s="58"/>
      <c r="Z8" s="57"/>
      <c r="AA8" s="57"/>
      <c r="AB8" s="57"/>
      <c r="AC8" s="57"/>
      <c r="AD8" s="17"/>
      <c r="AE8" s="17"/>
      <c r="AF8" s="17"/>
      <c r="AG8" s="17"/>
    </row>
    <row r="9" spans="2:44" s="17" customFormat="1" ht="24.9" hidden="1" customHeight="1" x14ac:dyDescent="0.3">
      <c r="B9" s="85"/>
      <c r="C9" s="86"/>
      <c r="D9" s="87"/>
      <c r="E9" s="88"/>
      <c r="F9" s="88"/>
      <c r="G9" s="87"/>
      <c r="H9" s="87"/>
      <c r="I9" s="87"/>
      <c r="J9" s="87"/>
      <c r="K9" s="87">
        <v>1235.49</v>
      </c>
      <c r="L9" s="87">
        <v>285.55</v>
      </c>
      <c r="M9" s="87"/>
      <c r="N9" s="87">
        <v>522.76</v>
      </c>
      <c r="O9" s="158"/>
      <c r="P9" s="159"/>
      <c r="Q9" s="91"/>
      <c r="R9" s="96"/>
      <c r="S9" s="58"/>
      <c r="T9" s="144"/>
      <c r="U9" s="58"/>
      <c r="V9" s="58"/>
      <c r="W9" s="58"/>
      <c r="X9" s="58"/>
      <c r="Y9" s="58"/>
      <c r="Z9" s="58"/>
      <c r="AA9" s="58"/>
      <c r="AB9" s="58"/>
      <c r="AC9" s="58"/>
    </row>
    <row r="10" spans="2:44" s="3" customFormat="1" ht="68.25" customHeight="1" x14ac:dyDescent="0.3">
      <c r="B10" s="167" t="s">
        <v>0</v>
      </c>
      <c r="C10" s="168" t="s">
        <v>45</v>
      </c>
      <c r="D10" s="150" t="s">
        <v>1</v>
      </c>
      <c r="E10" s="168" t="s">
        <v>2</v>
      </c>
      <c r="F10" s="170" t="s">
        <v>37</v>
      </c>
      <c r="G10" s="164" t="s">
        <v>42</v>
      </c>
      <c r="H10" s="164" t="s">
        <v>34</v>
      </c>
      <c r="I10" s="164" t="s">
        <v>43</v>
      </c>
      <c r="J10" s="164" t="s">
        <v>35</v>
      </c>
      <c r="K10" s="164" t="s">
        <v>38</v>
      </c>
      <c r="L10" s="164" t="s">
        <v>36</v>
      </c>
      <c r="M10" s="164" t="s">
        <v>39</v>
      </c>
      <c r="N10" s="165" t="s">
        <v>40</v>
      </c>
      <c r="O10" s="163" t="s">
        <v>48</v>
      </c>
      <c r="P10" s="166"/>
      <c r="Q10" s="92"/>
      <c r="R10" s="97"/>
      <c r="S10" s="145"/>
      <c r="T10" s="61"/>
      <c r="U10" s="62"/>
      <c r="V10" s="62"/>
      <c r="W10" s="63"/>
      <c r="X10" s="62"/>
      <c r="Y10" s="62"/>
      <c r="Z10" s="60"/>
      <c r="AA10" s="60"/>
      <c r="AB10" s="60"/>
      <c r="AC10" s="25"/>
      <c r="AD10" s="25"/>
      <c r="AE10" s="26"/>
      <c r="AF10" s="26"/>
      <c r="AG10" s="25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2:44" s="3" customFormat="1" ht="49.5" customHeight="1" x14ac:dyDescent="0.4">
      <c r="B11" s="167"/>
      <c r="C11" s="169"/>
      <c r="D11" s="150"/>
      <c r="E11" s="169"/>
      <c r="F11" s="171"/>
      <c r="G11" s="164"/>
      <c r="H11" s="164"/>
      <c r="I11" s="164"/>
      <c r="J11" s="164"/>
      <c r="K11" s="164"/>
      <c r="L11" s="164"/>
      <c r="M11" s="164"/>
      <c r="N11" s="165"/>
      <c r="O11" s="33" t="s">
        <v>3</v>
      </c>
      <c r="P11" s="72" t="s">
        <v>4</v>
      </c>
      <c r="Q11" s="83"/>
      <c r="R11" s="64"/>
      <c r="S11" s="145"/>
      <c r="T11" s="61"/>
      <c r="U11" s="65"/>
      <c r="V11" s="65"/>
      <c r="W11" s="66"/>
      <c r="X11" s="65"/>
      <c r="Y11" s="65"/>
      <c r="Z11" s="64"/>
      <c r="AA11" s="64"/>
      <c r="AB11" s="64"/>
      <c r="AC11" s="10"/>
      <c r="AD11" s="10"/>
      <c r="AE11" s="27"/>
      <c r="AF11" s="10"/>
      <c r="AG11" s="10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2:44" s="3" customFormat="1" ht="24.9" customHeight="1" x14ac:dyDescent="0.4">
      <c r="B12" s="73">
        <v>1</v>
      </c>
      <c r="C12" s="84">
        <v>1</v>
      </c>
      <c r="D12" s="150" t="s">
        <v>6</v>
      </c>
      <c r="E12" s="29" t="s">
        <v>13</v>
      </c>
      <c r="F12" s="114" t="s">
        <v>24</v>
      </c>
      <c r="G12" s="30">
        <v>108.7064</v>
      </c>
      <c r="H12" s="147">
        <v>3.6960000000000002</v>
      </c>
      <c r="I12" s="30">
        <v>2.56</v>
      </c>
      <c r="J12" s="30">
        <v>11.921099999999999</v>
      </c>
      <c r="K12" s="30">
        <f>G12+H12+I12+J12</f>
        <v>126.8835</v>
      </c>
      <c r="L12" s="30">
        <f>((K12/$K$23)*$L$9)+6.75</f>
        <v>36.075750432825274</v>
      </c>
      <c r="M12" s="30">
        <f>K12+L12</f>
        <v>162.95925043282529</v>
      </c>
      <c r="N12" s="30">
        <f>$N$9/$M$23*M12</f>
        <v>54.163401966206749</v>
      </c>
      <c r="O12" s="129">
        <v>1</v>
      </c>
      <c r="P12" s="130"/>
      <c r="Q12" s="93"/>
      <c r="R12" s="67"/>
      <c r="S12" s="21"/>
      <c r="T12" s="21"/>
      <c r="U12" s="21"/>
      <c r="V12" s="21"/>
      <c r="W12" s="1"/>
      <c r="X12" s="67"/>
      <c r="Y12" s="67"/>
      <c r="Z12" s="67"/>
      <c r="AA12" s="10"/>
      <c r="AB12" s="10"/>
      <c r="AC12" s="10"/>
      <c r="AD12" s="10"/>
      <c r="AE12" s="28"/>
      <c r="AF12" s="10"/>
      <c r="AG12" s="10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2:44" s="3" customFormat="1" ht="24.9" customHeight="1" x14ac:dyDescent="0.4">
      <c r="B13" s="73">
        <v>2</v>
      </c>
      <c r="C13" s="84">
        <v>1</v>
      </c>
      <c r="D13" s="150"/>
      <c r="E13" s="29" t="s">
        <v>13</v>
      </c>
      <c r="F13" s="114" t="s">
        <v>25</v>
      </c>
      <c r="G13" s="30">
        <v>102.86790000000001</v>
      </c>
      <c r="H13" s="30">
        <v>4.6797000000000004</v>
      </c>
      <c r="I13" s="30">
        <v>2.6901999999999999</v>
      </c>
      <c r="J13" s="30">
        <v>9.9761000000000006</v>
      </c>
      <c r="K13" s="30">
        <f>G13+H13+I13+J13</f>
        <v>120.21390000000001</v>
      </c>
      <c r="L13" s="30">
        <f>(K13/$K$23)*$L$9+4.94</f>
        <v>32.724249567174731</v>
      </c>
      <c r="M13" s="30">
        <f>K13+L13</f>
        <v>152.93814956717475</v>
      </c>
      <c r="N13" s="30">
        <f t="shared" ref="N13:N21" si="0">$N$9/$M$23*M13</f>
        <v>50.832649567134595</v>
      </c>
      <c r="O13" s="129">
        <v>1</v>
      </c>
      <c r="P13" s="130"/>
      <c r="Q13" s="93"/>
      <c r="R13" s="67"/>
      <c r="S13" s="21"/>
      <c r="T13" s="21"/>
      <c r="U13" s="21"/>
      <c r="V13" s="21"/>
      <c r="W13" s="1"/>
      <c r="X13" s="67"/>
      <c r="Y13" s="67"/>
      <c r="Z13" s="67"/>
      <c r="AA13" s="10"/>
      <c r="AB13" s="10"/>
      <c r="AC13" s="10"/>
      <c r="AD13" s="10"/>
      <c r="AE13" s="28"/>
      <c r="AF13" s="10"/>
      <c r="AG13" s="10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2:44" s="3" customFormat="1" ht="24.9" customHeight="1" x14ac:dyDescent="0.4">
      <c r="B14" s="73">
        <v>3</v>
      </c>
      <c r="C14" s="84">
        <v>1</v>
      </c>
      <c r="D14" s="163" t="s">
        <v>5</v>
      </c>
      <c r="E14" s="29" t="s">
        <v>13</v>
      </c>
      <c r="F14" s="114" t="s">
        <v>26</v>
      </c>
      <c r="G14" s="30">
        <v>108.7064</v>
      </c>
      <c r="H14" s="147">
        <v>3.6960000000000002</v>
      </c>
      <c r="I14" s="30">
        <v>2.56</v>
      </c>
      <c r="J14" s="30">
        <v>11.921099999999999</v>
      </c>
      <c r="K14" s="30">
        <f t="shared" ref="K14:K21" si="1">G14+H14+I14+J14</f>
        <v>126.8835</v>
      </c>
      <c r="L14" s="30">
        <f>(K14/$K$23)*$L$9+3.56</f>
        <v>32.885750432825276</v>
      </c>
      <c r="M14" s="30">
        <f>K14+L14</f>
        <v>159.76925043282529</v>
      </c>
      <c r="N14" s="30">
        <f t="shared" si="0"/>
        <v>53.103129218183632</v>
      </c>
      <c r="O14" s="129">
        <v>1</v>
      </c>
      <c r="P14" s="130"/>
      <c r="Q14" s="93"/>
      <c r="R14" s="67"/>
      <c r="S14" s="21"/>
      <c r="T14" s="21"/>
      <c r="U14" s="21"/>
      <c r="V14" s="21"/>
      <c r="W14" s="68"/>
      <c r="X14" s="67"/>
      <c r="Y14" s="67"/>
      <c r="Z14" s="67"/>
      <c r="AA14" s="10"/>
      <c r="AB14" s="10"/>
      <c r="AC14" s="10"/>
      <c r="AD14" s="10"/>
      <c r="AE14" s="28"/>
      <c r="AF14" s="10"/>
      <c r="AG14" s="10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2:44" s="3" customFormat="1" ht="24.9" customHeight="1" x14ac:dyDescent="0.4">
      <c r="B15" s="73">
        <v>4</v>
      </c>
      <c r="C15" s="84">
        <v>1</v>
      </c>
      <c r="D15" s="163"/>
      <c r="E15" s="29" t="s">
        <v>13</v>
      </c>
      <c r="F15" s="114" t="s">
        <v>27</v>
      </c>
      <c r="G15" s="30">
        <v>102.86790000000001</v>
      </c>
      <c r="H15" s="30">
        <v>4.6797000000000004</v>
      </c>
      <c r="I15" s="30">
        <v>2.6901999999999999</v>
      </c>
      <c r="J15" s="30">
        <v>9.9761000000000006</v>
      </c>
      <c r="K15" s="30">
        <f t="shared" si="1"/>
        <v>120.21390000000001</v>
      </c>
      <c r="L15" s="30">
        <f>(K15/$K$23)*$L$9+4.79</f>
        <v>32.574249567174732</v>
      </c>
      <c r="M15" s="30">
        <f t="shared" ref="M15:M21" si="2">K15+L15</f>
        <v>152.78814956717474</v>
      </c>
      <c r="N15" s="30">
        <f t="shared" si="0"/>
        <v>50.782793481804354</v>
      </c>
      <c r="O15" s="129">
        <v>1</v>
      </c>
      <c r="P15" s="130"/>
      <c r="Q15" s="93"/>
      <c r="R15" s="67"/>
      <c r="S15" s="21"/>
      <c r="T15" s="21"/>
      <c r="U15" s="21"/>
      <c r="V15" s="21"/>
      <c r="W15" s="68"/>
      <c r="X15" s="67"/>
      <c r="Y15" s="67"/>
      <c r="Z15" s="67"/>
      <c r="AA15" s="10"/>
      <c r="AB15" s="10"/>
      <c r="AC15" s="10"/>
      <c r="AD15" s="10"/>
      <c r="AE15" s="28"/>
      <c r="AF15" s="10"/>
      <c r="AG15" s="10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2:44" s="3" customFormat="1" ht="24.9" customHeight="1" x14ac:dyDescent="0.4">
      <c r="B16" s="73">
        <v>5</v>
      </c>
      <c r="C16" s="84">
        <v>1</v>
      </c>
      <c r="D16" s="163" t="s">
        <v>12</v>
      </c>
      <c r="E16" s="29" t="s">
        <v>13</v>
      </c>
      <c r="F16" s="114" t="s">
        <v>28</v>
      </c>
      <c r="G16" s="30">
        <v>108.7064</v>
      </c>
      <c r="H16" s="147">
        <v>3.6960000000000002</v>
      </c>
      <c r="I16" s="30">
        <v>2.56</v>
      </c>
      <c r="J16" s="30">
        <v>11.921099999999999</v>
      </c>
      <c r="K16" s="30">
        <f t="shared" si="1"/>
        <v>126.8835</v>
      </c>
      <c r="L16" s="30">
        <f>(K16/$K$23)*$L$9+6.75</f>
        <v>36.075750432825274</v>
      </c>
      <c r="M16" s="30">
        <f>K16+L16</f>
        <v>162.95925043282529</v>
      </c>
      <c r="N16" s="30">
        <f t="shared" si="0"/>
        <v>54.163401966206749</v>
      </c>
      <c r="O16" s="129">
        <v>1</v>
      </c>
      <c r="P16" s="130"/>
      <c r="Q16" s="93"/>
      <c r="R16" s="67"/>
      <c r="S16" s="21"/>
      <c r="T16" s="21"/>
      <c r="U16" s="21"/>
      <c r="V16" s="21"/>
      <c r="W16" s="68"/>
      <c r="X16" s="67"/>
      <c r="Y16" s="67"/>
      <c r="Z16" s="67"/>
      <c r="AA16" s="10"/>
      <c r="AB16" s="10"/>
      <c r="AC16" s="10"/>
      <c r="AD16" s="10"/>
      <c r="AE16" s="28"/>
      <c r="AF16" s="10"/>
      <c r="AG16" s="10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2:65" s="3" customFormat="1" ht="24.9" customHeight="1" x14ac:dyDescent="0.4">
      <c r="B17" s="73">
        <v>6</v>
      </c>
      <c r="C17" s="84">
        <v>1</v>
      </c>
      <c r="D17" s="163"/>
      <c r="E17" s="29" t="s">
        <v>13</v>
      </c>
      <c r="F17" s="114" t="s">
        <v>29</v>
      </c>
      <c r="G17" s="30">
        <v>102.86790000000001</v>
      </c>
      <c r="H17" s="30">
        <v>4.6797000000000004</v>
      </c>
      <c r="I17" s="30">
        <v>2.6901999999999999</v>
      </c>
      <c r="J17" s="30">
        <v>9.9761000000000006</v>
      </c>
      <c r="K17" s="30">
        <f t="shared" si="1"/>
        <v>120.21390000000001</v>
      </c>
      <c r="L17" s="30">
        <f>(K17/$K$23)*$L$9+4.94</f>
        <v>32.724249567174731</v>
      </c>
      <c r="M17" s="30">
        <f t="shared" si="2"/>
        <v>152.93814956717475</v>
      </c>
      <c r="N17" s="30">
        <f t="shared" si="0"/>
        <v>50.832649567134595</v>
      </c>
      <c r="O17" s="129">
        <v>1</v>
      </c>
      <c r="P17" s="130"/>
      <c r="Q17" s="93"/>
      <c r="R17" s="69"/>
      <c r="S17" s="21"/>
      <c r="T17" s="21"/>
      <c r="U17" s="21"/>
      <c r="V17" s="21"/>
      <c r="W17" s="68"/>
      <c r="X17" s="67"/>
      <c r="Y17" s="67"/>
      <c r="Z17" s="69"/>
      <c r="AA17" s="10"/>
      <c r="AB17" s="10"/>
      <c r="AC17" s="10"/>
      <c r="AD17" s="10"/>
      <c r="AE17" s="28"/>
      <c r="AF17" s="10"/>
      <c r="AG17" s="10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BM17" s="2"/>
    </row>
    <row r="18" spans="2:65" s="3" customFormat="1" ht="24.9" customHeight="1" x14ac:dyDescent="0.4">
      <c r="B18" s="73">
        <v>7</v>
      </c>
      <c r="C18" s="84">
        <v>1</v>
      </c>
      <c r="D18" s="150" t="s">
        <v>7</v>
      </c>
      <c r="E18" s="29" t="s">
        <v>13</v>
      </c>
      <c r="F18" s="114" t="s">
        <v>30</v>
      </c>
      <c r="G18" s="30">
        <v>108.7064</v>
      </c>
      <c r="H18" s="147">
        <v>3.6960000000000002</v>
      </c>
      <c r="I18" s="30">
        <v>2.56</v>
      </c>
      <c r="J18" s="30">
        <v>11.921099999999999</v>
      </c>
      <c r="K18" s="30">
        <f t="shared" si="1"/>
        <v>126.8835</v>
      </c>
      <c r="L18" s="30">
        <f>(K18/$K$23)*$L$9+3.56</f>
        <v>32.885750432825276</v>
      </c>
      <c r="M18" s="30">
        <f>K18+L18</f>
        <v>159.76925043282529</v>
      </c>
      <c r="N18" s="30">
        <f t="shared" si="0"/>
        <v>53.103129218183632</v>
      </c>
      <c r="O18" s="129">
        <v>1</v>
      </c>
      <c r="P18" s="130"/>
      <c r="Q18" s="93"/>
      <c r="R18" s="69"/>
      <c r="S18" s="21"/>
      <c r="T18" s="21"/>
      <c r="U18" s="21"/>
      <c r="V18" s="21"/>
      <c r="W18" s="70"/>
      <c r="X18" s="67"/>
      <c r="Y18" s="67"/>
      <c r="Z18" s="69"/>
      <c r="AA18" s="10"/>
      <c r="AB18" s="10"/>
      <c r="AC18" s="10"/>
      <c r="AD18" s="10"/>
      <c r="AE18" s="28"/>
      <c r="AF18" s="10"/>
      <c r="AG18" s="10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BM18" s="2"/>
    </row>
    <row r="19" spans="2:65" s="3" customFormat="1" ht="24.9" customHeight="1" x14ac:dyDescent="0.4">
      <c r="B19" s="73">
        <v>8</v>
      </c>
      <c r="C19" s="84">
        <v>1</v>
      </c>
      <c r="D19" s="150"/>
      <c r="E19" s="29" t="s">
        <v>13</v>
      </c>
      <c r="F19" s="114" t="s">
        <v>31</v>
      </c>
      <c r="G19" s="30">
        <v>102.86790000000001</v>
      </c>
      <c r="H19" s="30">
        <v>4.6797000000000004</v>
      </c>
      <c r="I19" s="30">
        <v>2.6901999999999999</v>
      </c>
      <c r="J19" s="30">
        <v>9.9761000000000006</v>
      </c>
      <c r="K19" s="30">
        <f t="shared" si="1"/>
        <v>120.21390000000001</v>
      </c>
      <c r="L19" s="30">
        <f>(K19/$K$23)*$L$9+4.79</f>
        <v>32.574249567174732</v>
      </c>
      <c r="M19" s="30">
        <f>K19+L19</f>
        <v>152.78814956717474</v>
      </c>
      <c r="N19" s="30">
        <f>$N$9/$M$23*M19</f>
        <v>50.782793481804354</v>
      </c>
      <c r="O19" s="129">
        <v>1</v>
      </c>
      <c r="P19" s="130"/>
      <c r="Q19" s="93"/>
      <c r="R19" s="69"/>
      <c r="S19" s="21"/>
      <c r="T19" s="21"/>
      <c r="U19" s="21"/>
      <c r="V19" s="21"/>
      <c r="W19" s="70"/>
      <c r="X19" s="67"/>
      <c r="Y19" s="67"/>
      <c r="Z19" s="69"/>
      <c r="AA19" s="10"/>
      <c r="AB19" s="10"/>
      <c r="AC19" s="10"/>
      <c r="AD19" s="10"/>
      <c r="AE19" s="28"/>
      <c r="AF19" s="10"/>
      <c r="AG19" s="10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BM19" s="2"/>
    </row>
    <row r="20" spans="2:65" s="3" customFormat="1" ht="24.9" customHeight="1" x14ac:dyDescent="0.4">
      <c r="B20" s="73">
        <v>9</v>
      </c>
      <c r="C20" s="84">
        <v>1</v>
      </c>
      <c r="D20" s="150" t="s">
        <v>8</v>
      </c>
      <c r="E20" s="29" t="s">
        <v>13</v>
      </c>
      <c r="F20" s="114" t="s">
        <v>32</v>
      </c>
      <c r="G20" s="30">
        <v>108.7064</v>
      </c>
      <c r="H20" s="147">
        <v>3.6960000000000002</v>
      </c>
      <c r="I20" s="30">
        <v>2.56</v>
      </c>
      <c r="J20" s="30">
        <v>11.921099999999999</v>
      </c>
      <c r="K20" s="30">
        <f>G20+H20+I20+J20</f>
        <v>126.8835</v>
      </c>
      <c r="L20" s="30">
        <f>(K20/$K$23)*$L$9+6.75</f>
        <v>36.075750432825274</v>
      </c>
      <c r="M20" s="30">
        <f>K20+L20</f>
        <v>162.95925043282529</v>
      </c>
      <c r="N20" s="30">
        <f t="shared" si="0"/>
        <v>54.163401966206749</v>
      </c>
      <c r="O20" s="129">
        <v>1</v>
      </c>
      <c r="P20" s="130"/>
      <c r="Q20" s="93"/>
      <c r="R20" s="69"/>
      <c r="S20" s="21"/>
      <c r="T20" s="21"/>
      <c r="U20" s="21"/>
      <c r="V20" s="21"/>
      <c r="W20" s="70"/>
      <c r="X20" s="67"/>
      <c r="Y20" s="67"/>
      <c r="Z20" s="69"/>
      <c r="AA20" s="10"/>
      <c r="AB20" s="10"/>
      <c r="AC20" s="10"/>
      <c r="AD20" s="10"/>
      <c r="AE20" s="28"/>
      <c r="AF20" s="10"/>
      <c r="AG20" s="10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BM20" s="2"/>
    </row>
    <row r="21" spans="2:65" s="3" customFormat="1" ht="24.9" customHeight="1" x14ac:dyDescent="0.4">
      <c r="B21" s="73">
        <v>10</v>
      </c>
      <c r="C21" s="84">
        <v>1</v>
      </c>
      <c r="D21" s="150"/>
      <c r="E21" s="29" t="s">
        <v>13</v>
      </c>
      <c r="F21" s="114" t="s">
        <v>33</v>
      </c>
      <c r="G21" s="30">
        <v>102.86790000000001</v>
      </c>
      <c r="H21" s="30">
        <v>4.6797000000000004</v>
      </c>
      <c r="I21" s="30">
        <v>2.6901999999999999</v>
      </c>
      <c r="J21" s="30">
        <v>9.9761000000000006</v>
      </c>
      <c r="K21" s="30">
        <f t="shared" si="1"/>
        <v>120.21390000000001</v>
      </c>
      <c r="L21" s="30">
        <f>(K21/$K$23)*$L$9+4.94</f>
        <v>32.724249567174731</v>
      </c>
      <c r="M21" s="30">
        <f t="shared" si="2"/>
        <v>152.93814956717475</v>
      </c>
      <c r="N21" s="30">
        <f t="shared" si="0"/>
        <v>50.832649567134595</v>
      </c>
      <c r="O21" s="129"/>
      <c r="P21" s="130">
        <v>1</v>
      </c>
      <c r="Q21" s="93"/>
      <c r="R21" s="69"/>
      <c r="S21" s="21"/>
      <c r="T21" s="21"/>
      <c r="U21" s="21"/>
      <c r="V21" s="21"/>
      <c r="W21" s="70"/>
      <c r="X21" s="67"/>
      <c r="Y21" s="67"/>
      <c r="Z21" s="69"/>
      <c r="AA21" s="10"/>
      <c r="AB21" s="10"/>
      <c r="AC21" s="10"/>
      <c r="AD21" s="10"/>
      <c r="AE21" s="28"/>
      <c r="AF21" s="10"/>
      <c r="AG21" s="10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BM21" s="2"/>
    </row>
    <row r="22" spans="2:65" s="3" customFormat="1" ht="24.9" customHeight="1" x14ac:dyDescent="0.4">
      <c r="B22" s="151"/>
      <c r="C22" s="152"/>
      <c r="D22" s="153"/>
      <c r="E22" s="153"/>
      <c r="F22" s="146"/>
      <c r="G22" s="32"/>
      <c r="H22" s="32"/>
      <c r="I22" s="32"/>
      <c r="J22" s="32"/>
      <c r="K22" s="32"/>
      <c r="L22" s="32"/>
      <c r="M22" s="131"/>
      <c r="N22" s="131"/>
      <c r="O22" s="132"/>
      <c r="P22" s="133"/>
      <c r="Q22" s="94"/>
      <c r="R22" s="69"/>
      <c r="S22" s="21"/>
      <c r="T22" s="21"/>
      <c r="U22" s="21"/>
      <c r="V22" s="8"/>
      <c r="W22" s="70"/>
      <c r="X22" s="83"/>
      <c r="Y22" s="83"/>
      <c r="Z22" s="69"/>
      <c r="AA22" s="69"/>
      <c r="AB22" s="69"/>
      <c r="AC22" s="69"/>
      <c r="AD22" s="10"/>
      <c r="AE22" s="10"/>
      <c r="AF22" s="10"/>
      <c r="AG22" s="10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BM22" s="2"/>
    </row>
    <row r="23" spans="2:65" s="5" customFormat="1" ht="24.9" customHeight="1" x14ac:dyDescent="0.35">
      <c r="B23" s="151" t="s">
        <v>16</v>
      </c>
      <c r="C23" s="152"/>
      <c r="D23" s="153"/>
      <c r="E23" s="153"/>
      <c r="F23" s="146"/>
      <c r="G23" s="75">
        <f t="shared" ref="G23:J23" si="3">SUM(G12:G21)</f>
        <v>1057.8715</v>
      </c>
      <c r="H23" s="75">
        <f t="shared" si="3"/>
        <v>41.878500000000003</v>
      </c>
      <c r="I23" s="75">
        <f t="shared" si="3"/>
        <v>26.250999999999998</v>
      </c>
      <c r="J23" s="75">
        <f t="shared" si="3"/>
        <v>109.48599999999999</v>
      </c>
      <c r="K23" s="75">
        <f>SUM(K12:K21)</f>
        <v>1235.4869999999999</v>
      </c>
      <c r="L23" s="75">
        <f>SUM(L12:L21)</f>
        <v>337.32000000000005</v>
      </c>
      <c r="M23" s="75">
        <f>SUM(M12:M21)</f>
        <v>1572.8070000000002</v>
      </c>
      <c r="N23" s="75">
        <f>SUM(N12:N21)</f>
        <v>522.76</v>
      </c>
      <c r="O23" s="110">
        <f>SUM(O12:O22)</f>
        <v>9</v>
      </c>
      <c r="P23" s="111">
        <f>SUM(P12:P22)</f>
        <v>1</v>
      </c>
      <c r="Q23" s="83"/>
      <c r="R23" s="69"/>
      <c r="S23" s="8"/>
      <c r="T23" s="8"/>
      <c r="U23" s="24"/>
      <c r="V23" s="24"/>
      <c r="W23" s="70"/>
      <c r="X23" s="83"/>
      <c r="Y23" s="83"/>
      <c r="Z23" s="71"/>
      <c r="AA23" s="71"/>
      <c r="AB23" s="71"/>
      <c r="AC23" s="71"/>
      <c r="AD23" s="9"/>
      <c r="AE23" s="9"/>
      <c r="AF23" s="9"/>
      <c r="AG23" s="9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BM23" s="6"/>
    </row>
    <row r="24" spans="2:65" s="5" customFormat="1" ht="51" customHeight="1" x14ac:dyDescent="0.35">
      <c r="B24" s="151"/>
      <c r="C24" s="152"/>
      <c r="D24" s="153"/>
      <c r="E24" s="153"/>
      <c r="F24" s="146"/>
      <c r="G24" s="31"/>
      <c r="H24" s="31"/>
      <c r="I24" s="31"/>
      <c r="J24" s="32"/>
      <c r="K24" s="32"/>
      <c r="L24" s="32"/>
      <c r="M24" s="74"/>
      <c r="N24" s="135" t="s">
        <v>41</v>
      </c>
      <c r="O24" s="109"/>
      <c r="P24" s="134">
        <v>1</v>
      </c>
      <c r="Q24" s="83"/>
      <c r="R24" s="69"/>
      <c r="S24" s="8"/>
      <c r="T24" s="83"/>
      <c r="U24" s="24"/>
      <c r="V24" s="24"/>
      <c r="W24" s="70"/>
      <c r="X24" s="83"/>
      <c r="Y24" s="83"/>
      <c r="Z24" s="71"/>
      <c r="AA24" s="71"/>
      <c r="AB24" s="71"/>
      <c r="AC24" s="71"/>
      <c r="AD24" s="9"/>
      <c r="AE24" s="9"/>
      <c r="AF24" s="9"/>
      <c r="AG24" s="9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BM24" s="6"/>
    </row>
    <row r="25" spans="2:65" s="1" customFormat="1" ht="33" customHeight="1" thickBot="1" x14ac:dyDescent="0.4">
      <c r="B25" s="154"/>
      <c r="C25" s="155"/>
      <c r="D25" s="156"/>
      <c r="E25" s="156"/>
      <c r="F25" s="77"/>
      <c r="G25" s="78"/>
      <c r="H25" s="79"/>
      <c r="I25" s="80"/>
      <c r="J25" s="81"/>
      <c r="K25" s="81"/>
      <c r="L25" s="81"/>
      <c r="M25" s="82"/>
      <c r="N25" s="76" t="s">
        <v>44</v>
      </c>
      <c r="O25" s="112">
        <v>9</v>
      </c>
      <c r="P25" s="113">
        <v>2</v>
      </c>
      <c r="Q25" s="83"/>
      <c r="R25" s="13"/>
      <c r="S25" s="7"/>
      <c r="T25" s="18"/>
      <c r="U25" s="18"/>
      <c r="V25" s="18"/>
      <c r="W25" s="23"/>
      <c r="X25" s="83"/>
      <c r="Y25" s="83"/>
    </row>
    <row r="26" spans="2:65" s="1" customFormat="1" ht="24" customHeight="1" x14ac:dyDescent="0.35">
      <c r="B26" s="38"/>
      <c r="C26" s="38"/>
      <c r="D26" s="137" t="s">
        <v>46</v>
      </c>
      <c r="E26" s="100"/>
      <c r="F26" s="100"/>
      <c r="G26" s="101"/>
      <c r="H26" s="49"/>
      <c r="I26" s="21"/>
      <c r="J26" s="41"/>
      <c r="K26" s="41"/>
      <c r="L26" s="41"/>
      <c r="M26" s="42"/>
      <c r="N26" s="95"/>
      <c r="O26" s="83"/>
      <c r="P26" s="83"/>
      <c r="Q26" s="83"/>
      <c r="R26" s="13"/>
      <c r="S26" s="7"/>
      <c r="T26" s="18"/>
      <c r="U26" s="18"/>
      <c r="V26" s="18"/>
      <c r="W26" s="23"/>
      <c r="X26" s="83"/>
      <c r="Y26" s="83"/>
    </row>
    <row r="27" spans="2:65" s="1" customFormat="1" ht="24" customHeight="1" x14ac:dyDescent="0.4">
      <c r="B27" s="38"/>
      <c r="C27" s="38"/>
      <c r="D27" s="148" t="s">
        <v>47</v>
      </c>
      <c r="E27" s="148"/>
      <c r="F27" s="148"/>
      <c r="G27" s="148"/>
      <c r="H27" s="148"/>
      <c r="I27" s="148"/>
      <c r="J27" s="148"/>
      <c r="K27" s="148"/>
      <c r="L27" s="148"/>
      <c r="M27" s="148"/>
      <c r="N27" s="95"/>
      <c r="O27" s="83"/>
      <c r="P27" s="83"/>
      <c r="Q27" s="83"/>
      <c r="R27" s="13"/>
      <c r="S27" s="7"/>
      <c r="T27" s="18"/>
      <c r="U27" s="18"/>
      <c r="V27" s="18"/>
      <c r="W27" s="23"/>
      <c r="X27" s="83"/>
      <c r="Y27" s="83"/>
    </row>
    <row r="28" spans="2:65" s="1" customFormat="1" ht="24" customHeight="1" x14ac:dyDescent="0.35">
      <c r="B28" s="38"/>
      <c r="C28" s="38"/>
      <c r="D28" s="56"/>
      <c r="E28" s="100"/>
      <c r="F28" s="100"/>
      <c r="G28" s="101"/>
      <c r="H28" s="49"/>
      <c r="I28" s="21"/>
      <c r="J28" s="41"/>
      <c r="K28" s="41"/>
      <c r="L28" s="41"/>
      <c r="M28" s="42"/>
      <c r="N28" s="95"/>
      <c r="O28" s="83"/>
      <c r="P28" s="83"/>
      <c r="Q28" s="83"/>
      <c r="R28" s="13"/>
      <c r="S28" s="7"/>
      <c r="T28" s="18"/>
      <c r="U28" s="18"/>
      <c r="V28" s="18"/>
      <c r="W28" s="23"/>
      <c r="X28" s="83"/>
      <c r="Y28" s="83"/>
    </row>
    <row r="29" spans="2:65" s="1" customFormat="1" ht="24" customHeight="1" x14ac:dyDescent="0.35">
      <c r="B29" s="38"/>
      <c r="C29" s="38"/>
      <c r="D29" s="56"/>
      <c r="E29" s="100"/>
      <c r="F29" s="100"/>
      <c r="G29" s="101"/>
      <c r="H29" s="49"/>
      <c r="I29" s="21"/>
      <c r="J29" s="41"/>
      <c r="K29" s="41"/>
      <c r="L29" s="41"/>
      <c r="M29" s="42"/>
      <c r="N29" s="95"/>
      <c r="O29" s="83"/>
      <c r="P29" s="83"/>
      <c r="Q29" s="83"/>
      <c r="R29" s="13"/>
      <c r="S29" s="7"/>
      <c r="T29" s="18"/>
      <c r="U29" s="18"/>
      <c r="V29" s="18"/>
      <c r="W29" s="23"/>
      <c r="X29" s="83"/>
      <c r="Y29" s="83"/>
    </row>
    <row r="30" spans="2:65" s="1" customFormat="1" ht="24.9" customHeight="1" x14ac:dyDescent="0.35">
      <c r="B30" s="38"/>
      <c r="C30" s="38"/>
      <c r="D30" s="51"/>
      <c r="E30" s="39"/>
      <c r="F30" s="39"/>
      <c r="H30" s="49" t="s">
        <v>17</v>
      </c>
      <c r="I30" s="49"/>
      <c r="J30" s="41"/>
      <c r="K30" s="41"/>
      <c r="L30" s="41"/>
      <c r="M30" s="35"/>
      <c r="N30" s="35"/>
      <c r="R30" s="98"/>
      <c r="S30" s="18"/>
      <c r="T30" s="18"/>
      <c r="U30" s="18"/>
      <c r="V30" s="18"/>
      <c r="W30" s="23"/>
      <c r="X30" s="18"/>
      <c r="Y30" s="18"/>
    </row>
    <row r="31" spans="2:65" s="1" customFormat="1" ht="24.9" customHeight="1" x14ac:dyDescent="0.35">
      <c r="B31" s="38"/>
      <c r="C31" s="38"/>
      <c r="D31" s="51"/>
      <c r="E31" s="43"/>
      <c r="F31" s="43"/>
      <c r="H31" s="49" t="s">
        <v>18</v>
      </c>
      <c r="I31" s="49"/>
      <c r="J31" s="42"/>
      <c r="K31" s="42"/>
      <c r="L31" s="42"/>
      <c r="M31" s="40"/>
      <c r="N31" s="40"/>
      <c r="R31" s="98"/>
      <c r="S31" s="18"/>
      <c r="T31" s="18"/>
      <c r="U31" s="18"/>
      <c r="V31" s="18"/>
      <c r="W31" s="23"/>
      <c r="X31" s="18"/>
      <c r="Y31" s="18"/>
    </row>
    <row r="32" spans="2:65" s="1" customFormat="1" ht="24.9" customHeight="1" x14ac:dyDescent="0.35">
      <c r="B32" s="38"/>
      <c r="C32" s="38"/>
      <c r="D32" s="51"/>
      <c r="E32" s="43"/>
      <c r="F32" s="43"/>
      <c r="H32" s="106" t="s">
        <v>9</v>
      </c>
      <c r="I32" s="102"/>
      <c r="J32" s="39">
        <v>23.565000000000001</v>
      </c>
      <c r="K32" s="42"/>
      <c r="L32" s="116"/>
      <c r="M32" s="117"/>
      <c r="N32" s="118"/>
      <c r="O32" s="119"/>
      <c r="P32" s="115"/>
      <c r="Q32" s="120"/>
      <c r="R32" s="98"/>
      <c r="S32" s="18"/>
      <c r="T32" s="18"/>
      <c r="U32" s="18"/>
      <c r="V32" s="18"/>
      <c r="W32" s="23"/>
      <c r="X32" s="18"/>
      <c r="Y32" s="18"/>
    </row>
    <row r="33" spans="2:25" s="1" customFormat="1" ht="24.9" customHeight="1" x14ac:dyDescent="0.35">
      <c r="B33" s="38"/>
      <c r="C33" s="38"/>
      <c r="D33" s="52"/>
      <c r="E33" s="43"/>
      <c r="F33" s="43"/>
      <c r="H33" s="106" t="s">
        <v>15</v>
      </c>
      <c r="I33" s="102"/>
      <c r="J33" s="39">
        <v>1.9</v>
      </c>
      <c r="K33" s="42"/>
      <c r="L33" s="123"/>
      <c r="M33" s="121"/>
      <c r="N33" s="115"/>
      <c r="O33" s="124"/>
      <c r="P33" s="115"/>
      <c r="Q33" s="120"/>
      <c r="R33" s="98"/>
      <c r="S33" s="18"/>
      <c r="T33" s="18"/>
      <c r="U33" s="18"/>
      <c r="V33" s="18"/>
      <c r="W33" s="23"/>
      <c r="X33" s="18"/>
      <c r="Y33" s="18"/>
    </row>
    <row r="34" spans="2:25" s="1" customFormat="1" ht="24.9" customHeight="1" x14ac:dyDescent="0.35">
      <c r="B34" s="38"/>
      <c r="C34" s="38"/>
      <c r="D34" s="50"/>
      <c r="E34" s="44"/>
      <c r="F34" s="44"/>
      <c r="H34" s="107" t="s">
        <v>11</v>
      </c>
      <c r="I34" s="105"/>
      <c r="J34" s="39">
        <v>5.5</v>
      </c>
      <c r="K34" s="42"/>
      <c r="L34" s="123"/>
      <c r="M34" s="121"/>
      <c r="N34" s="115"/>
      <c r="O34" s="124"/>
      <c r="P34" s="115"/>
      <c r="Q34" s="120"/>
      <c r="R34" s="98"/>
      <c r="S34" s="18"/>
      <c r="T34" s="18"/>
      <c r="U34" s="18"/>
      <c r="V34" s="18"/>
      <c r="W34" s="23"/>
      <c r="X34" s="18"/>
      <c r="Y34" s="18"/>
    </row>
    <row r="35" spans="2:25" s="1" customFormat="1" ht="24.9" customHeight="1" x14ac:dyDescent="0.35">
      <c r="B35" s="38"/>
      <c r="C35" s="38"/>
      <c r="D35" s="50"/>
      <c r="E35" s="44"/>
      <c r="F35" s="44"/>
      <c r="H35" s="107" t="s">
        <v>51</v>
      </c>
      <c r="I35" s="105"/>
      <c r="J35" s="39">
        <v>10.86</v>
      </c>
      <c r="K35" s="42"/>
      <c r="L35" s="123"/>
      <c r="M35" s="121"/>
      <c r="N35" s="115"/>
      <c r="O35" s="124"/>
      <c r="P35" s="115"/>
      <c r="Q35" s="120"/>
      <c r="R35" s="98"/>
      <c r="S35" s="18"/>
      <c r="T35" s="18"/>
      <c r="U35" s="18"/>
      <c r="V35" s="18"/>
      <c r="W35" s="23"/>
      <c r="X35" s="18"/>
      <c r="Y35" s="18"/>
    </row>
    <row r="36" spans="2:25" s="1" customFormat="1" ht="24.9" customHeight="1" x14ac:dyDescent="0.35">
      <c r="B36" s="38"/>
      <c r="C36" s="38"/>
      <c r="D36" s="51"/>
      <c r="E36" s="43"/>
      <c r="F36" s="43"/>
      <c r="H36" s="105"/>
      <c r="I36" s="105"/>
      <c r="J36" s="127">
        <f>SUM(J32:J35)</f>
        <v>41.825000000000003</v>
      </c>
      <c r="K36" s="42"/>
      <c r="L36" s="123"/>
      <c r="M36" s="121"/>
      <c r="N36" s="115"/>
      <c r="O36" s="122"/>
      <c r="P36" s="115"/>
      <c r="Q36" s="120"/>
      <c r="R36" s="98"/>
      <c r="S36" s="18"/>
      <c r="T36" s="18"/>
      <c r="U36" s="18"/>
      <c r="V36" s="18"/>
      <c r="W36" s="23"/>
      <c r="X36" s="18"/>
      <c r="Y36" s="18"/>
    </row>
    <row r="37" spans="2:25" s="1" customFormat="1" ht="24.9" customHeight="1" x14ac:dyDescent="0.35">
      <c r="B37" s="38"/>
      <c r="C37" s="38"/>
      <c r="D37" s="50"/>
      <c r="E37" s="44"/>
      <c r="F37" s="44"/>
      <c r="H37" s="49"/>
      <c r="I37" s="49"/>
      <c r="J37" s="42"/>
      <c r="K37" s="42"/>
      <c r="L37" s="116"/>
      <c r="M37" s="117"/>
      <c r="N37" s="115"/>
      <c r="O37" s="122"/>
      <c r="P37" s="115"/>
      <c r="Q37" s="120"/>
      <c r="R37" s="98"/>
      <c r="S37" s="18"/>
      <c r="T37" s="18"/>
      <c r="U37" s="18"/>
      <c r="V37" s="18"/>
      <c r="W37" s="23"/>
      <c r="X37" s="18"/>
      <c r="Y37" s="18"/>
    </row>
    <row r="38" spans="2:25" s="1" customFormat="1" ht="24.9" customHeight="1" x14ac:dyDescent="0.35">
      <c r="B38" s="38"/>
      <c r="C38" s="38"/>
      <c r="D38" s="51"/>
      <c r="E38" s="43"/>
      <c r="F38" s="43"/>
      <c r="H38" s="139" t="s">
        <v>53</v>
      </c>
      <c r="I38" s="125"/>
      <c r="J38" s="115"/>
      <c r="K38" s="124"/>
      <c r="L38" s="122"/>
      <c r="M38" s="125"/>
      <c r="N38" s="115"/>
      <c r="O38" s="140"/>
      <c r="P38" s="115"/>
      <c r="Q38" s="120"/>
      <c r="R38" s="98"/>
      <c r="S38" s="18"/>
      <c r="T38" s="18"/>
      <c r="U38" s="18"/>
      <c r="V38" s="18"/>
      <c r="W38" s="23"/>
      <c r="X38" s="18"/>
      <c r="Y38" s="18"/>
    </row>
    <row r="39" spans="2:25" s="1" customFormat="1" ht="24.9" customHeight="1" x14ac:dyDescent="0.35">
      <c r="B39" s="38"/>
      <c r="C39" s="38"/>
      <c r="D39" s="51"/>
      <c r="E39" s="43"/>
      <c r="F39" s="43"/>
      <c r="H39" s="106" t="s">
        <v>57</v>
      </c>
      <c r="I39" s="102"/>
      <c r="J39" s="39">
        <v>19.25</v>
      </c>
      <c r="K39" s="124"/>
      <c r="L39" s="122"/>
      <c r="M39" s="125"/>
      <c r="N39" s="115"/>
      <c r="O39" s="140"/>
      <c r="P39" s="115"/>
      <c r="Q39" s="120"/>
      <c r="R39" s="98"/>
      <c r="S39" s="18"/>
      <c r="T39" s="18"/>
      <c r="U39" s="18"/>
      <c r="V39" s="18"/>
      <c r="W39" s="23"/>
      <c r="X39" s="18"/>
      <c r="Y39" s="18"/>
    </row>
    <row r="40" spans="2:25" s="1" customFormat="1" ht="24.9" customHeight="1" x14ac:dyDescent="0.35">
      <c r="B40" s="38"/>
      <c r="C40" s="38"/>
      <c r="D40" s="51"/>
      <c r="E40" s="43"/>
      <c r="F40" s="43"/>
      <c r="H40" s="122" t="s">
        <v>56</v>
      </c>
      <c r="I40" s="125"/>
      <c r="J40" s="115">
        <v>6.7469000000000001</v>
      </c>
      <c r="K40" s="124"/>
      <c r="L40" s="139"/>
      <c r="M40" s="125"/>
      <c r="N40" s="115"/>
      <c r="O40" s="122"/>
      <c r="P40" s="115"/>
      <c r="Q40" s="120"/>
      <c r="R40" s="98"/>
      <c r="S40" s="18"/>
      <c r="T40" s="18"/>
      <c r="U40" s="18"/>
      <c r="V40" s="18"/>
      <c r="W40" s="23"/>
      <c r="X40" s="18"/>
      <c r="Y40" s="18"/>
    </row>
    <row r="41" spans="2:25" s="1" customFormat="1" ht="24.9" customHeight="1" x14ac:dyDescent="0.35">
      <c r="B41" s="38"/>
      <c r="C41" s="38"/>
      <c r="D41" s="51"/>
      <c r="E41" s="43"/>
      <c r="F41" s="43"/>
      <c r="H41" s="122" t="s">
        <v>58</v>
      </c>
      <c r="I41" s="125"/>
      <c r="J41" s="115">
        <v>4.9409000000000001</v>
      </c>
      <c r="K41" s="124"/>
      <c r="L41" s="122"/>
      <c r="M41" s="125"/>
      <c r="N41" s="115"/>
      <c r="O41" s="122"/>
      <c r="P41" s="115"/>
      <c r="Q41" s="120"/>
      <c r="R41" s="98"/>
      <c r="S41" s="18"/>
      <c r="T41" s="18"/>
      <c r="U41" s="18"/>
      <c r="V41" s="18"/>
      <c r="W41" s="23"/>
      <c r="X41" s="18"/>
      <c r="Y41" s="18"/>
    </row>
    <row r="42" spans="2:25" s="1" customFormat="1" ht="24.9" customHeight="1" x14ac:dyDescent="0.35">
      <c r="B42" s="38"/>
      <c r="C42" s="38"/>
      <c r="D42" s="51"/>
      <c r="E42" s="43"/>
      <c r="F42" s="43"/>
      <c r="H42" s="139" t="s">
        <v>54</v>
      </c>
      <c r="I42" s="125"/>
      <c r="J42" s="115"/>
      <c r="K42" s="122"/>
      <c r="L42" s="42"/>
      <c r="M42" s="126"/>
      <c r="N42" s="126"/>
      <c r="P42" s="115"/>
      <c r="Q42" s="120"/>
      <c r="R42" s="98"/>
      <c r="S42" s="18"/>
      <c r="T42" s="18"/>
      <c r="U42" s="18"/>
      <c r="V42" s="18"/>
      <c r="W42" s="23"/>
      <c r="X42" s="18"/>
      <c r="Y42" s="18"/>
    </row>
    <row r="43" spans="2:25" s="1" customFormat="1" ht="24.9" customHeight="1" x14ac:dyDescent="0.35">
      <c r="B43" s="38"/>
      <c r="C43" s="38"/>
      <c r="D43" s="51"/>
      <c r="E43" s="43"/>
      <c r="F43" s="43"/>
      <c r="H43" s="106" t="s">
        <v>57</v>
      </c>
      <c r="I43" s="102"/>
      <c r="J43" s="39">
        <v>19.25</v>
      </c>
      <c r="K43" s="122"/>
      <c r="L43" s="42"/>
      <c r="M43" s="126"/>
      <c r="N43" s="126"/>
      <c r="P43" s="115"/>
      <c r="Q43" s="120"/>
      <c r="R43" s="98"/>
      <c r="S43" s="18"/>
      <c r="T43" s="18"/>
      <c r="U43" s="18"/>
      <c r="V43" s="18"/>
      <c r="W43" s="23"/>
      <c r="X43" s="18"/>
      <c r="Y43" s="18"/>
    </row>
    <row r="44" spans="2:25" s="1" customFormat="1" ht="24.9" customHeight="1" x14ac:dyDescent="0.35">
      <c r="B44" s="38"/>
      <c r="C44" s="38"/>
      <c r="D44" s="51"/>
      <c r="E44" s="43"/>
      <c r="F44" s="43"/>
      <c r="H44" s="122" t="s">
        <v>56</v>
      </c>
      <c r="I44" s="125"/>
      <c r="J44" s="115">
        <v>3.5638000000000001</v>
      </c>
      <c r="K44" s="122"/>
      <c r="L44" s="139"/>
      <c r="M44" s="125"/>
      <c r="N44" s="115"/>
      <c r="P44" s="115"/>
      <c r="Q44" s="120"/>
      <c r="R44" s="98"/>
      <c r="S44" s="18"/>
      <c r="T44" s="18"/>
      <c r="U44" s="18"/>
      <c r="V44" s="18"/>
      <c r="W44" s="23"/>
      <c r="X44" s="18"/>
      <c r="Y44" s="18"/>
    </row>
    <row r="45" spans="2:25" s="1" customFormat="1" ht="24.9" customHeight="1" x14ac:dyDescent="0.35">
      <c r="B45" s="38"/>
      <c r="C45" s="38"/>
      <c r="D45" s="51"/>
      <c r="E45" s="43"/>
      <c r="F45" s="43"/>
      <c r="H45" s="122" t="s">
        <v>58</v>
      </c>
      <c r="I45" s="125"/>
      <c r="J45" s="115">
        <v>4.7938999999999998</v>
      </c>
      <c r="K45" s="141"/>
      <c r="L45" s="122"/>
      <c r="M45" s="125"/>
      <c r="N45" s="115"/>
      <c r="P45" s="115"/>
      <c r="Q45" s="120"/>
      <c r="R45" s="98"/>
      <c r="S45" s="18"/>
      <c r="T45" s="18"/>
      <c r="U45" s="18"/>
      <c r="V45" s="18"/>
      <c r="W45" s="23"/>
      <c r="X45" s="18"/>
      <c r="Y45" s="18"/>
    </row>
    <row r="46" spans="2:25" s="1" customFormat="1" ht="24.9" customHeight="1" x14ac:dyDescent="0.35">
      <c r="B46" s="38"/>
      <c r="C46" s="38"/>
      <c r="D46" s="51"/>
      <c r="E46" s="43"/>
      <c r="F46" s="43"/>
      <c r="H46" s="139" t="s">
        <v>55</v>
      </c>
      <c r="I46" s="125"/>
      <c r="J46" s="115"/>
      <c r="L46" s="42"/>
      <c r="M46" s="40"/>
      <c r="N46" s="40"/>
      <c r="P46" s="115"/>
      <c r="Q46" s="120"/>
      <c r="R46" s="98"/>
      <c r="S46" s="18"/>
      <c r="T46" s="18"/>
      <c r="U46" s="18"/>
      <c r="V46" s="18"/>
      <c r="W46" s="23"/>
      <c r="X46" s="18"/>
      <c r="Y46" s="18"/>
    </row>
    <row r="47" spans="2:25" s="1" customFormat="1" ht="24.9" customHeight="1" x14ac:dyDescent="0.35">
      <c r="B47" s="38"/>
      <c r="C47" s="38"/>
      <c r="D47" s="51"/>
      <c r="E47" s="43"/>
      <c r="F47" s="43"/>
      <c r="H47" s="106" t="s">
        <v>57</v>
      </c>
      <c r="I47" s="102"/>
      <c r="J47" s="39">
        <v>19.25</v>
      </c>
      <c r="L47" s="42"/>
      <c r="M47" s="40"/>
      <c r="N47" s="40"/>
      <c r="P47" s="115"/>
      <c r="Q47" s="120"/>
      <c r="R47" s="98"/>
      <c r="S47" s="18"/>
      <c r="T47" s="18"/>
      <c r="U47" s="18"/>
      <c r="V47" s="18"/>
      <c r="W47" s="23"/>
      <c r="X47" s="18"/>
      <c r="Y47" s="18"/>
    </row>
    <row r="48" spans="2:25" s="1" customFormat="1" ht="24.9" customHeight="1" x14ac:dyDescent="0.35">
      <c r="B48" s="38"/>
      <c r="C48" s="38"/>
      <c r="D48" s="51"/>
      <c r="E48" s="43"/>
      <c r="F48" s="43"/>
      <c r="H48" s="122" t="s">
        <v>56</v>
      </c>
      <c r="I48" s="125"/>
      <c r="J48" s="115">
        <v>6.7469000000000001</v>
      </c>
      <c r="L48" s="139"/>
      <c r="M48" s="125"/>
      <c r="N48" s="115"/>
      <c r="P48" s="115"/>
      <c r="Q48" s="120"/>
      <c r="R48" s="98"/>
      <c r="S48" s="18"/>
      <c r="T48" s="18"/>
      <c r="U48" s="18"/>
      <c r="V48" s="18"/>
      <c r="W48" s="23"/>
      <c r="X48" s="18"/>
      <c r="Y48" s="18"/>
    </row>
    <row r="49" spans="2:25" s="1" customFormat="1" ht="24.9" customHeight="1" x14ac:dyDescent="0.35">
      <c r="B49" s="38"/>
      <c r="C49" s="38"/>
      <c r="D49" s="51"/>
      <c r="E49" s="43"/>
      <c r="F49" s="43"/>
      <c r="H49" s="122" t="s">
        <v>58</v>
      </c>
      <c r="I49" s="125"/>
      <c r="J49" s="115">
        <v>4.9409000000000001</v>
      </c>
      <c r="K49" s="18"/>
      <c r="L49" s="122"/>
      <c r="M49" s="125"/>
      <c r="N49" s="115"/>
      <c r="O49" s="4"/>
      <c r="P49" s="115"/>
      <c r="Q49" s="120"/>
      <c r="R49" s="98"/>
      <c r="S49" s="18"/>
      <c r="T49" s="18"/>
      <c r="U49" s="18"/>
      <c r="V49" s="18"/>
      <c r="W49" s="23"/>
      <c r="X49" s="18"/>
      <c r="Y49" s="18"/>
    </row>
    <row r="50" spans="2:25" s="1" customFormat="1" ht="24.9" customHeight="1" x14ac:dyDescent="0.35">
      <c r="B50" s="38"/>
      <c r="C50" s="38"/>
      <c r="D50" s="51"/>
      <c r="E50" s="43"/>
      <c r="F50" s="43"/>
      <c r="H50" s="139" t="s">
        <v>7</v>
      </c>
      <c r="I50" s="125"/>
      <c r="J50" s="115"/>
      <c r="L50" s="42"/>
      <c r="M50" s="126"/>
      <c r="N50" s="126"/>
      <c r="P50" s="115"/>
      <c r="Q50" s="120"/>
      <c r="R50" s="98"/>
      <c r="S50" s="18"/>
      <c r="T50" s="18"/>
      <c r="U50" s="18"/>
      <c r="V50" s="18"/>
      <c r="W50" s="23"/>
      <c r="X50" s="18"/>
      <c r="Y50" s="18"/>
    </row>
    <row r="51" spans="2:25" s="1" customFormat="1" ht="24.9" customHeight="1" x14ac:dyDescent="0.35">
      <c r="B51" s="38"/>
      <c r="C51" s="38"/>
      <c r="D51" s="51"/>
      <c r="E51" s="43"/>
      <c r="F51" s="43"/>
      <c r="H51" s="106" t="s">
        <v>57</v>
      </c>
      <c r="I51" s="102"/>
      <c r="J51" s="39">
        <v>19.25</v>
      </c>
      <c r="L51" s="42"/>
      <c r="M51" s="126"/>
      <c r="N51" s="126"/>
      <c r="P51" s="115"/>
      <c r="Q51" s="120"/>
      <c r="R51" s="98"/>
      <c r="S51" s="18"/>
      <c r="T51" s="18"/>
      <c r="U51" s="18"/>
      <c r="V51" s="18"/>
      <c r="W51" s="23"/>
      <c r="X51" s="18"/>
      <c r="Y51" s="18"/>
    </row>
    <row r="52" spans="2:25" s="1" customFormat="1" ht="24.9" customHeight="1" x14ac:dyDescent="0.35">
      <c r="B52" s="38"/>
      <c r="C52" s="38"/>
      <c r="D52" s="51"/>
      <c r="E52" s="43"/>
      <c r="F52" s="43"/>
      <c r="H52" s="122" t="s">
        <v>56</v>
      </c>
      <c r="I52" s="125"/>
      <c r="J52" s="115">
        <v>3.5638000000000001</v>
      </c>
      <c r="K52" s="4"/>
      <c r="L52" s="139"/>
      <c r="M52" s="125"/>
      <c r="N52" s="115"/>
      <c r="P52" s="115"/>
      <c r="Q52" s="120"/>
      <c r="R52" s="98"/>
      <c r="S52" s="18"/>
      <c r="T52" s="18"/>
      <c r="U52" s="18"/>
      <c r="V52" s="18"/>
      <c r="W52" s="23"/>
      <c r="X52" s="18"/>
      <c r="Y52" s="18"/>
    </row>
    <row r="53" spans="2:25" s="1" customFormat="1" ht="24.9" customHeight="1" x14ac:dyDescent="0.35">
      <c r="B53" s="38"/>
      <c r="C53" s="38"/>
      <c r="D53" s="51"/>
      <c r="E53" s="43"/>
      <c r="F53" s="43"/>
      <c r="H53" s="122" t="s">
        <v>58</v>
      </c>
      <c r="I53" s="125"/>
      <c r="J53" s="115">
        <v>4.7938999999999998</v>
      </c>
      <c r="K53" s="18"/>
      <c r="L53" s="122"/>
      <c r="M53" s="125"/>
      <c r="N53" s="115"/>
      <c r="P53" s="115"/>
      <c r="Q53" s="120"/>
      <c r="R53" s="98"/>
      <c r="S53" s="18"/>
      <c r="T53" s="18"/>
      <c r="U53" s="18"/>
      <c r="V53" s="18"/>
      <c r="W53" s="23"/>
      <c r="X53" s="18"/>
      <c r="Y53" s="18"/>
    </row>
    <row r="54" spans="2:25" s="1" customFormat="1" ht="24.9" customHeight="1" x14ac:dyDescent="0.35">
      <c r="B54" s="38"/>
      <c r="C54" s="38"/>
      <c r="D54" s="51"/>
      <c r="E54" s="40"/>
      <c r="F54" s="40"/>
      <c r="H54" s="139" t="s">
        <v>8</v>
      </c>
      <c r="I54" s="125"/>
      <c r="J54" s="115"/>
      <c r="L54" s="122"/>
      <c r="M54" s="125"/>
      <c r="N54" s="115"/>
      <c r="O54" s="18"/>
      <c r="P54" s="115"/>
      <c r="Q54" s="120"/>
      <c r="R54" s="98"/>
      <c r="S54" s="18"/>
      <c r="T54" s="18"/>
      <c r="U54" s="18"/>
      <c r="V54" s="18"/>
      <c r="W54" s="23"/>
      <c r="X54" s="18"/>
      <c r="Y54" s="18"/>
    </row>
    <row r="55" spans="2:25" s="1" customFormat="1" ht="24.9" customHeight="1" x14ac:dyDescent="0.35">
      <c r="B55" s="38"/>
      <c r="C55" s="38"/>
      <c r="D55" s="51"/>
      <c r="E55" s="40"/>
      <c r="F55" s="40"/>
      <c r="H55" s="106" t="s">
        <v>57</v>
      </c>
      <c r="I55" s="102"/>
      <c r="J55" s="39">
        <v>19.25</v>
      </c>
      <c r="L55" s="122"/>
      <c r="M55" s="125"/>
      <c r="N55" s="115"/>
      <c r="O55" s="18"/>
      <c r="P55" s="115"/>
      <c r="Q55" s="120"/>
      <c r="R55" s="98"/>
      <c r="S55" s="18"/>
      <c r="T55" s="18"/>
      <c r="U55" s="18"/>
      <c r="V55" s="18"/>
      <c r="W55" s="23"/>
      <c r="X55" s="18"/>
      <c r="Y55" s="18"/>
    </row>
    <row r="56" spans="2:25" s="1" customFormat="1" ht="24.9" customHeight="1" x14ac:dyDescent="0.35">
      <c r="B56" s="38"/>
      <c r="C56" s="38"/>
      <c r="D56" s="51"/>
      <c r="E56" s="40"/>
      <c r="F56" s="40"/>
      <c r="H56" s="122" t="s">
        <v>56</v>
      </c>
      <c r="I56" s="125"/>
      <c r="J56" s="115">
        <v>6.7469000000000001</v>
      </c>
      <c r="L56" s="122"/>
      <c r="M56" s="125"/>
      <c r="N56" s="115"/>
      <c r="O56" s="18"/>
      <c r="P56" s="115"/>
      <c r="Q56" s="120"/>
      <c r="R56" s="98"/>
      <c r="S56" s="18"/>
      <c r="T56" s="18"/>
      <c r="U56" s="18"/>
      <c r="V56" s="18"/>
      <c r="W56" s="23"/>
      <c r="X56" s="18"/>
      <c r="Y56" s="18"/>
    </row>
    <row r="57" spans="2:25" s="1" customFormat="1" ht="24.9" customHeight="1" x14ac:dyDescent="0.35">
      <c r="B57" s="38"/>
      <c r="C57" s="38"/>
      <c r="D57" s="51"/>
      <c r="E57" s="40"/>
      <c r="F57" s="40"/>
      <c r="H57" s="122" t="s">
        <v>58</v>
      </c>
      <c r="I57" s="125"/>
      <c r="J57" s="115">
        <v>4.9409000000000001</v>
      </c>
      <c r="K57" s="18"/>
      <c r="L57" s="122"/>
      <c r="M57" s="125"/>
      <c r="N57" s="115"/>
      <c r="O57" s="18"/>
      <c r="P57" s="115"/>
      <c r="Q57" s="120"/>
      <c r="R57" s="98"/>
      <c r="S57" s="18"/>
      <c r="T57" s="18"/>
      <c r="U57" s="18"/>
      <c r="V57" s="18"/>
      <c r="W57" s="23"/>
      <c r="X57" s="18"/>
      <c r="Y57" s="18"/>
    </row>
    <row r="58" spans="2:25" s="1" customFormat="1" ht="24.9" customHeight="1" x14ac:dyDescent="0.35">
      <c r="B58" s="38"/>
      <c r="C58" s="38"/>
      <c r="D58" s="51"/>
      <c r="E58" s="40"/>
      <c r="F58" s="40"/>
      <c r="H58" s="122"/>
      <c r="I58" s="125"/>
      <c r="J58" s="115"/>
      <c r="K58" s="18"/>
      <c r="L58" s="122"/>
      <c r="M58" s="125"/>
      <c r="N58" s="115"/>
      <c r="O58" s="18"/>
      <c r="P58" s="115"/>
      <c r="Q58" s="120"/>
      <c r="R58" s="98"/>
      <c r="S58" s="18"/>
      <c r="T58" s="18"/>
      <c r="U58" s="18"/>
      <c r="V58" s="18"/>
      <c r="W58" s="23"/>
      <c r="X58" s="18"/>
      <c r="Y58" s="18"/>
    </row>
    <row r="59" spans="2:25" s="1" customFormat="1" ht="24.9" customHeight="1" x14ac:dyDescent="0.35">
      <c r="B59" s="38"/>
      <c r="C59" s="38"/>
      <c r="D59" s="51"/>
      <c r="E59" s="43"/>
      <c r="F59" s="43"/>
      <c r="H59" s="49" t="s">
        <v>19</v>
      </c>
      <c r="I59" s="49"/>
      <c r="J59" s="42"/>
      <c r="K59" s="42"/>
      <c r="L59" s="20"/>
      <c r="M59" s="35"/>
      <c r="N59" s="35"/>
      <c r="P59" s="115"/>
      <c r="Q59" s="120"/>
      <c r="R59" s="98"/>
      <c r="S59" s="18"/>
      <c r="T59" s="18"/>
      <c r="U59" s="18"/>
      <c r="V59" s="18"/>
      <c r="W59" s="23"/>
      <c r="X59" s="18"/>
      <c r="Y59" s="18"/>
    </row>
    <row r="60" spans="2:25" s="1" customFormat="1" ht="24.9" customHeight="1" x14ac:dyDescent="0.35">
      <c r="B60" s="38"/>
      <c r="C60" s="38"/>
      <c r="D60" s="50"/>
      <c r="E60" s="44"/>
      <c r="F60" s="44"/>
      <c r="H60" s="107" t="s">
        <v>20</v>
      </c>
      <c r="I60" s="104"/>
      <c r="J60" s="115">
        <v>23.52</v>
      </c>
      <c r="K60" s="42"/>
      <c r="L60" s="20"/>
      <c r="M60" s="35"/>
      <c r="N60" s="142"/>
      <c r="P60" s="115"/>
      <c r="Q60" s="120"/>
      <c r="R60" s="98"/>
      <c r="S60" s="18"/>
      <c r="T60" s="18"/>
      <c r="U60" s="18"/>
      <c r="V60" s="18"/>
      <c r="W60" s="23"/>
      <c r="X60" s="18"/>
      <c r="Y60" s="18"/>
    </row>
    <row r="61" spans="2:25" s="1" customFormat="1" ht="24.9" customHeight="1" x14ac:dyDescent="0.35">
      <c r="B61" s="38"/>
      <c r="C61" s="38"/>
      <c r="D61" s="51"/>
      <c r="E61" s="43"/>
      <c r="F61" s="43"/>
      <c r="H61" s="107" t="s">
        <v>10</v>
      </c>
      <c r="I61" s="104"/>
      <c r="J61" s="115">
        <v>14.07</v>
      </c>
      <c r="K61" s="42"/>
      <c r="L61" s="20"/>
      <c r="M61" s="35"/>
      <c r="N61" s="35"/>
      <c r="P61" s="115"/>
      <c r="Q61" s="120"/>
      <c r="R61" s="98"/>
      <c r="S61" s="18"/>
      <c r="T61" s="18"/>
      <c r="U61" s="18"/>
      <c r="V61" s="18"/>
      <c r="W61" s="23"/>
      <c r="X61" s="18"/>
      <c r="Y61" s="18"/>
    </row>
    <row r="62" spans="2:25" s="1" customFormat="1" ht="24.9" customHeight="1" x14ac:dyDescent="0.35">
      <c r="B62" s="38"/>
      <c r="C62" s="38"/>
      <c r="D62" s="51"/>
      <c r="E62" s="43"/>
      <c r="F62" s="43"/>
      <c r="H62" s="107" t="s">
        <v>49</v>
      </c>
      <c r="I62" s="104"/>
      <c r="J62" s="115">
        <v>5.5</v>
      </c>
      <c r="K62" s="42"/>
      <c r="L62" s="20"/>
      <c r="M62" s="35"/>
      <c r="N62" s="35"/>
      <c r="P62" s="115"/>
      <c r="Q62" s="120"/>
      <c r="R62" s="98"/>
      <c r="S62" s="18"/>
      <c r="T62" s="18"/>
      <c r="U62" s="18"/>
      <c r="V62" s="18"/>
      <c r="W62" s="23"/>
      <c r="X62" s="18"/>
      <c r="Y62" s="18"/>
    </row>
    <row r="63" spans="2:25" s="1" customFormat="1" ht="24.9" customHeight="1" x14ac:dyDescent="0.35">
      <c r="B63" s="38"/>
      <c r="C63" s="38"/>
      <c r="D63" s="51"/>
      <c r="E63" s="45"/>
      <c r="F63" s="45"/>
      <c r="H63" s="49" t="s">
        <v>21</v>
      </c>
      <c r="I63" s="49"/>
      <c r="J63" s="128">
        <f>SUM(J39:J62)</f>
        <v>191.11880000000002</v>
      </c>
      <c r="K63" s="42"/>
      <c r="L63" s="20"/>
      <c r="M63" s="35"/>
      <c r="N63" s="35"/>
      <c r="R63" s="98"/>
      <c r="S63" s="18"/>
      <c r="T63" s="18"/>
      <c r="U63" s="18"/>
      <c r="V63" s="18"/>
      <c r="W63" s="23"/>
      <c r="X63" s="18"/>
      <c r="Y63" s="18"/>
    </row>
    <row r="64" spans="2:25" s="1" customFormat="1" ht="24.9" customHeight="1" x14ac:dyDescent="0.35">
      <c r="B64" s="38"/>
      <c r="C64" s="38"/>
      <c r="D64" s="55"/>
      <c r="E64" s="21"/>
      <c r="F64" s="21"/>
      <c r="H64" s="49"/>
      <c r="I64" s="49"/>
      <c r="J64" s="56"/>
      <c r="K64" s="42"/>
      <c r="L64" s="20"/>
      <c r="M64" s="35"/>
      <c r="N64" s="35"/>
      <c r="R64" s="98"/>
      <c r="S64" s="18"/>
      <c r="T64" s="18"/>
      <c r="U64" s="18"/>
      <c r="V64" s="18"/>
      <c r="W64" s="23"/>
      <c r="X64" s="18"/>
      <c r="Y64" s="18"/>
    </row>
    <row r="65" spans="2:1017" customFormat="1" ht="36" customHeight="1" x14ac:dyDescent="0.35">
      <c r="B65" s="1"/>
      <c r="C65" s="1"/>
      <c r="D65" s="53"/>
      <c r="E65" s="24"/>
      <c r="F65" s="24"/>
      <c r="G65" s="7"/>
      <c r="H65" s="106" t="s">
        <v>22</v>
      </c>
      <c r="I65" s="102"/>
      <c r="J65" s="39">
        <v>56.46</v>
      </c>
      <c r="K65" s="42"/>
      <c r="L65" s="20"/>
      <c r="M65" s="35"/>
      <c r="N65" s="35"/>
      <c r="O65" s="1"/>
      <c r="P65" s="1"/>
      <c r="Q65" s="1"/>
      <c r="R65" s="98"/>
      <c r="S65" s="18"/>
      <c r="T65" s="18"/>
      <c r="U65" s="18"/>
      <c r="V65" s="18"/>
      <c r="W65" s="23"/>
      <c r="X65" s="18"/>
      <c r="Y65" s="18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</row>
    <row r="66" spans="2:1017" customFormat="1" ht="23.25" customHeight="1" x14ac:dyDescent="0.35">
      <c r="B66" s="1"/>
      <c r="C66" s="1"/>
      <c r="D66" s="54"/>
      <c r="E66" s="46"/>
      <c r="F66" s="46"/>
      <c r="G66" s="7"/>
      <c r="H66" s="102" t="s">
        <v>14</v>
      </c>
      <c r="I66" s="102"/>
      <c r="J66" s="39">
        <v>47.92</v>
      </c>
      <c r="K66" s="42"/>
      <c r="L66" s="20"/>
      <c r="M66" s="35"/>
      <c r="N66" s="35"/>
      <c r="O66" s="1"/>
      <c r="P66" s="1"/>
      <c r="Q66" s="1"/>
      <c r="R66" s="98"/>
      <c r="S66" s="18"/>
      <c r="T66" s="18"/>
      <c r="U66" s="18"/>
      <c r="V66" s="18"/>
      <c r="W66" s="23"/>
      <c r="X66" s="18"/>
      <c r="Y66" s="18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</row>
    <row r="67" spans="2:1017" customFormat="1" ht="24.9" customHeight="1" x14ac:dyDescent="0.35">
      <c r="B67" s="1"/>
      <c r="C67" s="1"/>
      <c r="D67" s="138"/>
      <c r="E67" s="18"/>
      <c r="F67" s="18"/>
      <c r="G67" s="7"/>
      <c r="H67" s="103" t="s">
        <v>23</v>
      </c>
      <c r="I67" s="103"/>
      <c r="J67" s="127">
        <f>J65+J66</f>
        <v>104.38</v>
      </c>
      <c r="K67" s="42"/>
      <c r="L67" s="20"/>
      <c r="M67" s="35"/>
      <c r="N67" s="35"/>
      <c r="O67" s="1"/>
      <c r="P67" s="1"/>
      <c r="Q67" s="1"/>
      <c r="R67" s="98"/>
      <c r="S67" s="18"/>
      <c r="T67" s="18"/>
      <c r="U67" s="18"/>
      <c r="V67" s="18"/>
      <c r="W67" s="23"/>
      <c r="X67" s="18"/>
      <c r="Y67" s="18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</row>
    <row r="68" spans="2:1017" customFormat="1" ht="24.9" customHeight="1" x14ac:dyDescent="0.45">
      <c r="B68" s="1"/>
      <c r="C68" s="1"/>
      <c r="D68" s="138"/>
      <c r="E68" s="1"/>
      <c r="F68" s="1"/>
      <c r="G68" s="108"/>
      <c r="H68" s="149" t="s">
        <v>50</v>
      </c>
      <c r="I68" s="149"/>
      <c r="J68" s="128">
        <f>J36+J63+J67</f>
        <v>337.32380000000001</v>
      </c>
      <c r="K68" s="42"/>
      <c r="L68" s="143"/>
      <c r="M68" s="35"/>
      <c r="N68" s="35"/>
      <c r="O68" s="1"/>
      <c r="P68" s="1"/>
      <c r="Q68" s="1"/>
      <c r="R68" s="98"/>
      <c r="S68" s="18"/>
      <c r="T68" s="18"/>
      <c r="U68" s="18"/>
      <c r="V68" s="18"/>
      <c r="W68" s="23"/>
      <c r="X68" s="18"/>
      <c r="Y68" s="18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</row>
    <row r="69" spans="2:1017" s="4" customFormat="1" ht="35.1" customHeight="1" x14ac:dyDescent="0.3">
      <c r="G69" s="36"/>
      <c r="H69" s="47"/>
      <c r="I69" s="47"/>
      <c r="J69" s="136"/>
      <c r="K69" s="48"/>
      <c r="L69" s="20"/>
      <c r="M69" s="35"/>
      <c r="N69" s="35"/>
      <c r="O69" s="1"/>
      <c r="R69" s="99"/>
      <c r="S69" s="36"/>
      <c r="T69" s="36"/>
      <c r="U69" s="36"/>
      <c r="V69" s="36"/>
      <c r="W69" s="37"/>
      <c r="X69" s="36"/>
      <c r="Y69" s="36"/>
    </row>
    <row r="70" spans="2:1017" customFormat="1" x14ac:dyDescent="0.4">
      <c r="B70" s="1"/>
      <c r="C70" s="1"/>
      <c r="D70" s="1"/>
      <c r="E70" s="1"/>
      <c r="F70" s="1"/>
      <c r="G70" s="10"/>
      <c r="H70" s="8"/>
      <c r="I70" s="7"/>
      <c r="J70" s="20"/>
      <c r="K70" s="20"/>
      <c r="L70" s="20"/>
      <c r="M70" s="35"/>
      <c r="N70" s="35"/>
      <c r="O70" s="1"/>
      <c r="P70" s="1"/>
      <c r="Q70" s="1"/>
      <c r="R70" s="98"/>
      <c r="S70" s="18"/>
      <c r="T70" s="18"/>
      <c r="U70" s="18"/>
      <c r="V70" s="18"/>
      <c r="W70" s="23"/>
      <c r="X70" s="18"/>
      <c r="Y70" s="18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</row>
    <row r="71" spans="2:1017" customFormat="1" x14ac:dyDescent="0.4">
      <c r="B71" s="1"/>
      <c r="C71" s="1"/>
      <c r="D71" s="1"/>
      <c r="E71" s="1"/>
      <c r="F71" s="1"/>
      <c r="G71" s="10"/>
      <c r="H71" s="8"/>
      <c r="I71" s="7"/>
      <c r="J71" s="20"/>
      <c r="K71" s="20"/>
      <c r="L71" s="20"/>
      <c r="M71" s="35"/>
      <c r="N71" s="35"/>
      <c r="O71" s="1"/>
      <c r="P71" s="1"/>
      <c r="Q71" s="1"/>
      <c r="R71" s="98"/>
      <c r="S71" s="18"/>
      <c r="T71" s="18"/>
      <c r="U71" s="18"/>
      <c r="V71" s="18"/>
      <c r="W71" s="23"/>
      <c r="X71" s="18"/>
      <c r="Y71" s="18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</row>
    <row r="72" spans="2:1017" customFormat="1" x14ac:dyDescent="0.4">
      <c r="B72" s="1"/>
      <c r="C72" s="1"/>
      <c r="D72" s="1"/>
      <c r="E72" s="1"/>
      <c r="F72" s="1"/>
      <c r="G72" s="10"/>
      <c r="H72" s="8"/>
      <c r="I72" s="7"/>
      <c r="J72" s="20"/>
      <c r="K72" s="20"/>
      <c r="L72" s="20"/>
      <c r="M72" s="35"/>
      <c r="N72" s="35"/>
      <c r="O72" s="1"/>
      <c r="P72" s="1"/>
      <c r="Q72" s="1"/>
      <c r="R72" s="98"/>
      <c r="S72" s="18"/>
      <c r="T72" s="18"/>
      <c r="U72" s="18"/>
      <c r="V72" s="18"/>
      <c r="W72" s="23"/>
      <c r="X72" s="18"/>
      <c r="Y72" s="18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</row>
    <row r="73" spans="2:1017" customFormat="1" x14ac:dyDescent="0.4">
      <c r="B73" s="1"/>
      <c r="C73" s="1"/>
      <c r="D73" s="1"/>
      <c r="E73" s="1"/>
      <c r="F73" s="1"/>
      <c r="G73" s="10"/>
      <c r="H73" s="8"/>
      <c r="I73" s="7"/>
      <c r="J73" s="20"/>
      <c r="K73" s="20"/>
      <c r="L73" s="20"/>
      <c r="M73" s="35"/>
      <c r="N73" s="35"/>
      <c r="O73" s="1"/>
      <c r="P73" s="1"/>
      <c r="Q73" s="1"/>
      <c r="R73" s="98"/>
      <c r="S73" s="18"/>
      <c r="T73" s="18"/>
      <c r="U73" s="18"/>
      <c r="V73" s="18"/>
      <c r="W73" s="23"/>
      <c r="X73" s="18"/>
      <c r="Y73" s="18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</row>
    <row r="74" spans="2:1017" customFormat="1" x14ac:dyDescent="0.4">
      <c r="B74" s="1"/>
      <c r="C74" s="1"/>
      <c r="D74" s="1"/>
      <c r="E74" s="1"/>
      <c r="F74" s="1"/>
      <c r="G74" s="10"/>
      <c r="H74" s="8"/>
      <c r="I74" s="7"/>
      <c r="J74" s="20"/>
      <c r="K74" s="20"/>
      <c r="L74" s="20"/>
      <c r="M74" s="35"/>
      <c r="N74" s="35"/>
      <c r="O74" s="1"/>
      <c r="P74" s="1"/>
      <c r="Q74" s="1"/>
      <c r="R74" s="98"/>
      <c r="S74" s="18"/>
      <c r="T74" s="18"/>
      <c r="U74" s="18"/>
      <c r="V74" s="18"/>
      <c r="W74" s="23"/>
      <c r="X74" s="18"/>
      <c r="Y74" s="18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</row>
    <row r="75" spans="2:1017" customFormat="1" x14ac:dyDescent="0.4">
      <c r="B75" s="1"/>
      <c r="C75" s="1"/>
      <c r="D75" s="1"/>
      <c r="E75" s="1"/>
      <c r="F75" s="1"/>
      <c r="G75" s="10"/>
      <c r="H75" s="8"/>
      <c r="I75" s="7"/>
      <c r="J75" s="20"/>
      <c r="K75" s="20"/>
      <c r="L75" s="20"/>
      <c r="M75" s="35"/>
      <c r="N75" s="35"/>
      <c r="O75" s="1"/>
      <c r="P75" s="1"/>
      <c r="Q75" s="1"/>
      <c r="R75" s="98"/>
      <c r="S75" s="18"/>
      <c r="T75" s="18"/>
      <c r="U75" s="18"/>
      <c r="V75" s="18"/>
      <c r="W75" s="23"/>
      <c r="X75" s="18"/>
      <c r="Y75" s="18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</row>
    <row r="76" spans="2:1017" customFormat="1" x14ac:dyDescent="0.4">
      <c r="B76" s="1"/>
      <c r="C76" s="1"/>
      <c r="D76" s="1"/>
      <c r="E76" s="1"/>
      <c r="F76" s="1"/>
      <c r="G76" s="10"/>
      <c r="H76" s="8"/>
      <c r="I76" s="7"/>
      <c r="J76" s="20"/>
      <c r="K76" s="20"/>
      <c r="L76" s="20"/>
      <c r="M76" s="35"/>
      <c r="N76" s="35"/>
      <c r="O76" s="1"/>
      <c r="P76" s="1"/>
      <c r="Q76" s="1"/>
      <c r="R76" s="98"/>
      <c r="S76" s="18"/>
      <c r="T76" s="18"/>
      <c r="U76" s="18"/>
      <c r="V76" s="18"/>
      <c r="W76" s="23"/>
      <c r="X76" s="18"/>
      <c r="Y76" s="18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</row>
    <row r="77" spans="2:1017" customFormat="1" x14ac:dyDescent="0.4">
      <c r="B77" s="1"/>
      <c r="C77" s="1"/>
      <c r="D77" s="1"/>
      <c r="E77" s="1"/>
      <c r="F77" s="1"/>
      <c r="G77" s="10"/>
      <c r="H77" s="8"/>
      <c r="I77" s="7"/>
      <c r="J77" s="20"/>
      <c r="K77" s="20"/>
      <c r="L77" s="20"/>
      <c r="M77" s="35"/>
      <c r="N77" s="35"/>
      <c r="O77" s="1"/>
      <c r="P77" s="1"/>
      <c r="Q77" s="1"/>
      <c r="R77" s="98"/>
      <c r="S77" s="18"/>
      <c r="T77" s="18"/>
      <c r="U77" s="18"/>
      <c r="V77" s="18"/>
      <c r="W77" s="23"/>
      <c r="X77" s="18"/>
      <c r="Y77" s="18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</row>
    <row r="78" spans="2:1017" customFormat="1" x14ac:dyDescent="0.4">
      <c r="B78" s="1"/>
      <c r="C78" s="1"/>
      <c r="D78" s="1"/>
      <c r="E78" s="1"/>
      <c r="F78" s="1"/>
      <c r="G78" s="10"/>
      <c r="H78" s="8"/>
      <c r="I78" s="7"/>
      <c r="J78" s="20"/>
      <c r="K78" s="20"/>
      <c r="L78" s="20"/>
      <c r="M78" s="35"/>
      <c r="N78" s="35"/>
      <c r="O78" s="1"/>
      <c r="P78" s="1"/>
      <c r="Q78" s="1"/>
      <c r="R78" s="98"/>
      <c r="S78" s="18"/>
      <c r="T78" s="18"/>
      <c r="U78" s="18"/>
      <c r="V78" s="18"/>
      <c r="W78" s="23"/>
      <c r="X78" s="18"/>
      <c r="Y78" s="18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</row>
    <row r="79" spans="2:1017" customFormat="1" x14ac:dyDescent="0.4">
      <c r="B79" s="1"/>
      <c r="C79" s="1"/>
      <c r="D79" s="1"/>
      <c r="E79" s="1"/>
      <c r="F79" s="1"/>
      <c r="G79" s="10"/>
      <c r="H79" s="8"/>
      <c r="I79" s="7"/>
      <c r="J79" s="20"/>
      <c r="K79" s="20"/>
      <c r="L79" s="20"/>
      <c r="M79" s="35"/>
      <c r="N79" s="35"/>
      <c r="O79" s="1"/>
      <c r="P79" s="1"/>
      <c r="Q79" s="1"/>
      <c r="R79" s="98"/>
      <c r="S79" s="18"/>
      <c r="T79" s="18"/>
      <c r="U79" s="18"/>
      <c r="V79" s="18"/>
      <c r="W79" s="23"/>
      <c r="X79" s="18"/>
      <c r="Y79" s="18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</row>
    <row r="80" spans="2:1017" customFormat="1" x14ac:dyDescent="0.4">
      <c r="B80" s="1"/>
      <c r="C80" s="1"/>
      <c r="D80" s="1"/>
      <c r="E80" s="1"/>
      <c r="F80" s="1"/>
      <c r="G80" s="10"/>
      <c r="H80" s="8"/>
      <c r="I80" s="7"/>
      <c r="J80" s="20"/>
      <c r="K80" s="20"/>
      <c r="L80" s="20"/>
      <c r="M80" s="35"/>
      <c r="N80" s="35"/>
      <c r="O80" s="1"/>
      <c r="P80" s="1"/>
      <c r="Q80" s="1"/>
      <c r="R80" s="98"/>
      <c r="S80" s="18"/>
      <c r="T80" s="18"/>
      <c r="U80" s="18"/>
      <c r="V80" s="18"/>
      <c r="W80" s="23"/>
      <c r="X80" s="18"/>
      <c r="Y80" s="18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</row>
    <row r="81" spans="2:1017" customFormat="1" x14ac:dyDescent="0.4">
      <c r="B81" s="1"/>
      <c r="C81" s="1"/>
      <c r="D81" s="1"/>
      <c r="E81" s="1"/>
      <c r="F81" s="1"/>
      <c r="G81" s="10"/>
      <c r="H81" s="8"/>
      <c r="I81" s="7"/>
      <c r="J81" s="20"/>
      <c r="K81" s="20"/>
      <c r="L81" s="20"/>
      <c r="M81" s="35"/>
      <c r="N81" s="35"/>
      <c r="O81" s="1"/>
      <c r="P81" s="1"/>
      <c r="Q81" s="1"/>
      <c r="R81" s="98"/>
      <c r="S81" s="18"/>
      <c r="T81" s="18"/>
      <c r="U81" s="18"/>
      <c r="V81" s="18"/>
      <c r="W81" s="23"/>
      <c r="X81" s="18"/>
      <c r="Y81" s="18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</row>
    <row r="82" spans="2:1017" customFormat="1" x14ac:dyDescent="0.4">
      <c r="B82" s="1"/>
      <c r="C82" s="1"/>
      <c r="D82" s="1"/>
      <c r="E82" s="1"/>
      <c r="F82" s="1"/>
      <c r="G82" s="10"/>
      <c r="H82" s="8"/>
      <c r="I82" s="7"/>
      <c r="J82" s="20"/>
      <c r="K82" s="20"/>
      <c r="L82" s="20"/>
      <c r="M82" s="35"/>
      <c r="N82" s="35"/>
      <c r="O82" s="1"/>
      <c r="P82" s="1"/>
      <c r="Q82" s="1"/>
      <c r="R82" s="98"/>
      <c r="S82" s="18"/>
      <c r="T82" s="18"/>
      <c r="U82" s="18"/>
      <c r="V82" s="18"/>
      <c r="W82" s="23"/>
      <c r="X82" s="18"/>
      <c r="Y82" s="18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</row>
    <row r="83" spans="2:1017" customFormat="1" x14ac:dyDescent="0.4">
      <c r="B83" s="1"/>
      <c r="C83" s="1"/>
      <c r="D83" s="1"/>
      <c r="E83" s="1"/>
      <c r="F83" s="1"/>
      <c r="G83" s="10"/>
      <c r="H83" s="8"/>
      <c r="I83" s="7"/>
      <c r="J83" s="20"/>
      <c r="K83" s="20"/>
      <c r="L83" s="20"/>
      <c r="M83" s="35"/>
      <c r="N83" s="35"/>
      <c r="O83" s="1"/>
      <c r="P83" s="1"/>
      <c r="Q83" s="1"/>
      <c r="R83" s="98"/>
      <c r="S83" s="18"/>
      <c r="T83" s="18"/>
      <c r="U83" s="18"/>
      <c r="V83" s="18"/>
      <c r="W83" s="23"/>
      <c r="X83" s="18"/>
      <c r="Y83" s="18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</row>
    <row r="84" spans="2:1017" customFormat="1" x14ac:dyDescent="0.4">
      <c r="B84" s="1"/>
      <c r="C84" s="1"/>
      <c r="D84" s="1"/>
      <c r="E84" s="1"/>
      <c r="F84" s="1"/>
      <c r="G84" s="10"/>
      <c r="H84" s="8"/>
      <c r="I84" s="7"/>
      <c r="J84" s="20"/>
      <c r="K84" s="20"/>
      <c r="L84" s="20"/>
      <c r="M84" s="35"/>
      <c r="N84" s="35"/>
      <c r="O84" s="1"/>
      <c r="P84" s="1"/>
      <c r="Q84" s="1"/>
      <c r="R84" s="98"/>
      <c r="S84" s="18"/>
      <c r="T84" s="18"/>
      <c r="U84" s="18"/>
      <c r="V84" s="18"/>
      <c r="W84" s="23"/>
      <c r="X84" s="18"/>
      <c r="Y84" s="18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</row>
    <row r="85" spans="2:1017" customFormat="1" x14ac:dyDescent="0.4">
      <c r="B85" s="1"/>
      <c r="C85" s="1"/>
      <c r="D85" s="1"/>
      <c r="E85" s="1"/>
      <c r="F85" s="1"/>
      <c r="G85" s="10"/>
      <c r="H85" s="8"/>
      <c r="I85" s="7"/>
      <c r="J85" s="20"/>
      <c r="K85" s="20"/>
      <c r="L85" s="20"/>
      <c r="M85" s="35"/>
      <c r="N85" s="35"/>
      <c r="O85" s="1"/>
      <c r="P85" s="1"/>
      <c r="Q85" s="1"/>
      <c r="R85" s="98"/>
      <c r="S85" s="18"/>
      <c r="T85" s="18"/>
      <c r="U85" s="18"/>
      <c r="V85" s="18"/>
      <c r="W85" s="23"/>
      <c r="X85" s="18"/>
      <c r="Y85" s="18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</row>
    <row r="86" spans="2:1017" customFormat="1" x14ac:dyDescent="0.4">
      <c r="B86" s="1"/>
      <c r="C86" s="1"/>
      <c r="D86" s="1"/>
      <c r="E86" s="1"/>
      <c r="F86" s="1"/>
      <c r="G86" s="10"/>
      <c r="H86" s="8"/>
      <c r="I86" s="7"/>
      <c r="J86" s="20"/>
      <c r="K86" s="20"/>
      <c r="L86" s="20"/>
      <c r="M86" s="35"/>
      <c r="N86" s="35"/>
      <c r="O86" s="1"/>
      <c r="P86" s="1"/>
      <c r="Q86" s="1"/>
      <c r="R86" s="98"/>
      <c r="S86" s="18"/>
      <c r="T86" s="18"/>
      <c r="U86" s="18"/>
      <c r="V86" s="18"/>
      <c r="W86" s="23"/>
      <c r="X86" s="18"/>
      <c r="Y86" s="18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</row>
    <row r="87" spans="2:1017" customFormat="1" x14ac:dyDescent="0.4">
      <c r="B87" s="1"/>
      <c r="C87" s="1"/>
      <c r="D87" s="1"/>
      <c r="E87" s="1"/>
      <c r="F87" s="1"/>
      <c r="G87" s="10"/>
      <c r="H87" s="8"/>
      <c r="I87" s="7"/>
      <c r="J87" s="20"/>
      <c r="K87" s="20"/>
      <c r="L87" s="20"/>
      <c r="M87" s="35"/>
      <c r="N87" s="35"/>
      <c r="O87" s="1"/>
      <c r="P87" s="1"/>
      <c r="Q87" s="1"/>
      <c r="R87" s="98"/>
      <c r="S87" s="18"/>
      <c r="T87" s="18"/>
      <c r="U87" s="18"/>
      <c r="V87" s="18"/>
      <c r="W87" s="23"/>
      <c r="X87" s="18"/>
      <c r="Y87" s="18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</row>
    <row r="88" spans="2:1017" customFormat="1" x14ac:dyDescent="0.4">
      <c r="B88" s="1"/>
      <c r="C88" s="1"/>
      <c r="D88" s="1"/>
      <c r="E88" s="1"/>
      <c r="F88" s="1"/>
      <c r="G88" s="10"/>
      <c r="H88" s="8"/>
      <c r="I88" s="7"/>
      <c r="J88" s="20"/>
      <c r="K88" s="20"/>
      <c r="L88" s="20"/>
      <c r="M88" s="35"/>
      <c r="N88" s="35"/>
      <c r="O88" s="1"/>
      <c r="P88" s="1"/>
      <c r="Q88" s="1"/>
      <c r="R88" s="98"/>
      <c r="S88" s="18"/>
      <c r="T88" s="18"/>
      <c r="U88" s="18"/>
      <c r="V88" s="18"/>
      <c r="W88" s="23"/>
      <c r="X88" s="18"/>
      <c r="Y88" s="18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</row>
    <row r="89" spans="2:1017" customFormat="1" x14ac:dyDescent="0.4">
      <c r="B89" s="1"/>
      <c r="C89" s="1"/>
      <c r="D89" s="1"/>
      <c r="E89" s="1"/>
      <c r="F89" s="1"/>
      <c r="G89" s="10"/>
      <c r="H89" s="8"/>
      <c r="I89" s="7"/>
      <c r="J89" s="20"/>
      <c r="K89" s="20"/>
      <c r="L89" s="20"/>
      <c r="M89" s="35"/>
      <c r="N89" s="35"/>
      <c r="O89" s="1"/>
      <c r="P89" s="1"/>
      <c r="Q89" s="1"/>
      <c r="R89" s="98"/>
      <c r="S89" s="18"/>
      <c r="T89" s="18"/>
      <c r="U89" s="18"/>
      <c r="V89" s="18"/>
      <c r="W89" s="23"/>
      <c r="X89" s="18"/>
      <c r="Y89" s="18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</row>
    <row r="90" spans="2:1017" customFormat="1" x14ac:dyDescent="0.4">
      <c r="B90" s="1"/>
      <c r="C90" s="1"/>
      <c r="D90" s="1"/>
      <c r="E90" s="1"/>
      <c r="F90" s="1"/>
      <c r="G90" s="10"/>
      <c r="H90" s="8"/>
      <c r="I90" s="7"/>
      <c r="J90" s="20"/>
      <c r="K90" s="20"/>
      <c r="L90" s="20"/>
      <c r="M90" s="35"/>
      <c r="N90" s="35"/>
      <c r="O90" s="1"/>
      <c r="P90" s="1"/>
      <c r="Q90" s="1"/>
      <c r="R90" s="98"/>
      <c r="S90" s="18"/>
      <c r="T90" s="18"/>
      <c r="U90" s="18"/>
      <c r="V90" s="18"/>
      <c r="W90" s="23"/>
      <c r="X90" s="18"/>
      <c r="Y90" s="18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</row>
    <row r="91" spans="2:1017" customFormat="1" x14ac:dyDescent="0.4">
      <c r="B91" s="1"/>
      <c r="C91" s="1"/>
      <c r="D91" s="1"/>
      <c r="E91" s="1"/>
      <c r="F91" s="1"/>
      <c r="G91" s="10"/>
      <c r="H91" s="8"/>
      <c r="I91" s="7"/>
      <c r="J91" s="20"/>
      <c r="K91" s="20"/>
      <c r="L91" s="20"/>
      <c r="M91" s="35"/>
      <c r="N91" s="35"/>
      <c r="O91" s="1"/>
      <c r="P91" s="1"/>
      <c r="Q91" s="1"/>
      <c r="R91" s="98"/>
      <c r="S91" s="18"/>
      <c r="T91" s="18"/>
      <c r="U91" s="18"/>
      <c r="V91" s="18"/>
      <c r="W91" s="23"/>
      <c r="X91" s="18"/>
      <c r="Y91" s="18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</row>
    <row r="92" spans="2:1017" customFormat="1" x14ac:dyDescent="0.4">
      <c r="B92" s="1"/>
      <c r="C92" s="1"/>
      <c r="D92" s="1"/>
      <c r="E92" s="1"/>
      <c r="F92" s="1"/>
      <c r="G92" s="10"/>
      <c r="H92" s="8"/>
      <c r="I92" s="7"/>
      <c r="J92" s="20"/>
      <c r="K92" s="20"/>
      <c r="L92" s="20"/>
      <c r="M92" s="35"/>
      <c r="N92" s="35"/>
      <c r="O92" s="1"/>
      <c r="P92" s="1"/>
      <c r="Q92" s="1"/>
      <c r="R92" s="98"/>
      <c r="S92" s="18"/>
      <c r="T92" s="18"/>
      <c r="U92" s="18"/>
      <c r="V92" s="18"/>
      <c r="W92" s="23"/>
      <c r="X92" s="18"/>
      <c r="Y92" s="18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</row>
    <row r="93" spans="2:1017" customFormat="1" x14ac:dyDescent="0.4">
      <c r="B93" s="1"/>
      <c r="C93" s="1"/>
      <c r="D93" s="1"/>
      <c r="E93" s="1"/>
      <c r="F93" s="1"/>
      <c r="G93" s="10"/>
      <c r="H93" s="8"/>
      <c r="I93" s="7"/>
      <c r="J93" s="20"/>
      <c r="K93" s="20"/>
      <c r="L93" s="20"/>
      <c r="M93" s="35"/>
      <c r="N93" s="35"/>
      <c r="O93" s="1"/>
      <c r="P93" s="1"/>
      <c r="Q93" s="1"/>
      <c r="R93" s="98"/>
      <c r="S93" s="18"/>
      <c r="T93" s="18"/>
      <c r="U93" s="18"/>
      <c r="V93" s="18"/>
      <c r="W93" s="23"/>
      <c r="X93" s="18"/>
      <c r="Y93" s="18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</row>
    <row r="94" spans="2:1017" customFormat="1" x14ac:dyDescent="0.4">
      <c r="B94" s="1"/>
      <c r="C94" s="1"/>
      <c r="D94" s="1"/>
      <c r="E94" s="1"/>
      <c r="F94" s="1"/>
      <c r="G94" s="10"/>
      <c r="H94" s="8"/>
      <c r="I94" s="7"/>
      <c r="J94" s="20"/>
      <c r="K94" s="20"/>
      <c r="L94" s="20"/>
      <c r="M94" s="35"/>
      <c r="N94" s="35"/>
      <c r="O94" s="1"/>
      <c r="P94" s="1"/>
      <c r="Q94" s="1"/>
      <c r="R94" s="98"/>
      <c r="S94" s="18"/>
      <c r="T94" s="18"/>
      <c r="U94" s="18"/>
      <c r="V94" s="18"/>
      <c r="W94" s="23"/>
      <c r="X94" s="18"/>
      <c r="Y94" s="18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</row>
    <row r="95" spans="2:1017" customFormat="1" x14ac:dyDescent="0.4">
      <c r="B95" s="1"/>
      <c r="C95" s="1"/>
      <c r="D95" s="1"/>
      <c r="E95" s="1"/>
      <c r="F95" s="1"/>
      <c r="G95" s="10"/>
      <c r="H95" s="8"/>
      <c r="I95" s="7"/>
      <c r="J95" s="20"/>
      <c r="K95" s="20"/>
      <c r="L95" s="20"/>
      <c r="M95" s="35"/>
      <c r="N95" s="35"/>
      <c r="O95" s="1"/>
      <c r="P95" s="1"/>
      <c r="Q95" s="1"/>
      <c r="R95" s="98"/>
      <c r="S95" s="18"/>
      <c r="T95" s="18"/>
      <c r="U95" s="18"/>
      <c r="V95" s="18"/>
      <c r="W95" s="23"/>
      <c r="X95" s="18"/>
      <c r="Y95" s="18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</row>
    <row r="96" spans="2:1017" customFormat="1" x14ac:dyDescent="0.4">
      <c r="B96" s="1"/>
      <c r="C96" s="1"/>
      <c r="D96" s="1"/>
      <c r="E96" s="1"/>
      <c r="F96" s="1"/>
      <c r="G96" s="10"/>
      <c r="H96" s="8"/>
      <c r="I96" s="7"/>
      <c r="J96" s="20"/>
      <c r="K96" s="20"/>
      <c r="L96" s="20"/>
      <c r="M96" s="35"/>
      <c r="N96" s="35"/>
      <c r="O96" s="1"/>
      <c r="P96" s="1"/>
      <c r="Q96" s="1"/>
      <c r="R96" s="98"/>
      <c r="S96" s="18"/>
      <c r="T96" s="18"/>
      <c r="U96" s="18"/>
      <c r="V96" s="18"/>
      <c r="W96" s="23"/>
      <c r="X96" s="18"/>
      <c r="Y96" s="18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</row>
    <row r="97" spans="2:1017" customFormat="1" x14ac:dyDescent="0.4">
      <c r="B97" s="1"/>
      <c r="C97" s="1"/>
      <c r="D97" s="1"/>
      <c r="E97" s="1"/>
      <c r="F97" s="1"/>
      <c r="G97" s="10"/>
      <c r="H97" s="8"/>
      <c r="I97" s="7"/>
      <c r="J97" s="20"/>
      <c r="K97" s="20"/>
      <c r="L97" s="20"/>
      <c r="M97" s="35"/>
      <c r="N97" s="35"/>
      <c r="O97" s="1"/>
      <c r="P97" s="1"/>
      <c r="Q97" s="1"/>
      <c r="R97" s="98"/>
      <c r="S97" s="18"/>
      <c r="T97" s="18"/>
      <c r="U97" s="18"/>
      <c r="V97" s="18"/>
      <c r="W97" s="23"/>
      <c r="X97" s="18"/>
      <c r="Y97" s="18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</row>
    <row r="98" spans="2:1017" customFormat="1" x14ac:dyDescent="0.4">
      <c r="B98" s="1"/>
      <c r="C98" s="1"/>
      <c r="D98" s="1"/>
      <c r="E98" s="1"/>
      <c r="F98" s="1"/>
      <c r="G98" s="10"/>
      <c r="H98" s="8"/>
      <c r="I98" s="7"/>
      <c r="J98" s="20"/>
      <c r="K98" s="20"/>
      <c r="L98" s="20"/>
      <c r="M98" s="35"/>
      <c r="N98" s="35"/>
      <c r="O98" s="1"/>
      <c r="P98" s="1"/>
      <c r="Q98" s="1"/>
      <c r="R98" s="98"/>
      <c r="S98" s="18"/>
      <c r="T98" s="18"/>
      <c r="U98" s="18"/>
      <c r="V98" s="18"/>
      <c r="W98" s="23"/>
      <c r="X98" s="18"/>
      <c r="Y98" s="18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</row>
    <row r="99" spans="2:1017" customFormat="1" x14ac:dyDescent="0.4">
      <c r="B99" s="1"/>
      <c r="C99" s="1"/>
      <c r="D99" s="1"/>
      <c r="E99" s="1"/>
      <c r="F99" s="1"/>
      <c r="G99" s="10"/>
      <c r="H99" s="8"/>
      <c r="I99" s="7"/>
      <c r="J99" s="20"/>
      <c r="K99" s="20"/>
      <c r="L99" s="20"/>
      <c r="M99" s="35"/>
      <c r="N99" s="35"/>
      <c r="O99" s="1"/>
      <c r="P99" s="1"/>
      <c r="Q99" s="1"/>
      <c r="R99" s="98"/>
      <c r="S99" s="18"/>
      <c r="T99" s="18"/>
      <c r="U99" s="18"/>
      <c r="V99" s="18"/>
      <c r="W99" s="23"/>
      <c r="X99" s="18"/>
      <c r="Y99" s="18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</row>
    <row r="100" spans="2:1017" customFormat="1" x14ac:dyDescent="0.4">
      <c r="B100" s="1"/>
      <c r="C100" s="1"/>
      <c r="D100" s="1"/>
      <c r="E100" s="1"/>
      <c r="F100" s="1"/>
      <c r="G100" s="10"/>
      <c r="H100" s="8"/>
      <c r="I100" s="7"/>
      <c r="J100" s="20"/>
      <c r="K100" s="20"/>
      <c r="L100" s="20"/>
      <c r="M100" s="35"/>
      <c r="N100" s="35"/>
      <c r="O100" s="1"/>
      <c r="P100" s="1"/>
      <c r="Q100" s="1"/>
      <c r="R100" s="98"/>
      <c r="S100" s="18"/>
      <c r="T100" s="18"/>
      <c r="U100" s="18"/>
      <c r="V100" s="18"/>
      <c r="W100" s="23"/>
      <c r="X100" s="18"/>
      <c r="Y100" s="18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</row>
    <row r="101" spans="2:1017" customFormat="1" x14ac:dyDescent="0.4">
      <c r="B101" s="1"/>
      <c r="C101" s="1"/>
      <c r="D101" s="1"/>
      <c r="E101" s="1"/>
      <c r="F101" s="1"/>
      <c r="G101" s="10"/>
      <c r="H101" s="8"/>
      <c r="I101" s="7"/>
      <c r="J101" s="20"/>
      <c r="K101" s="20"/>
      <c r="L101" s="20"/>
      <c r="M101" s="35"/>
      <c r="N101" s="35"/>
      <c r="O101" s="1"/>
      <c r="P101" s="1"/>
      <c r="Q101" s="1"/>
      <c r="R101" s="98"/>
      <c r="S101" s="18"/>
      <c r="T101" s="18"/>
      <c r="U101" s="18"/>
      <c r="V101" s="18"/>
      <c r="W101" s="23"/>
      <c r="X101" s="18"/>
      <c r="Y101" s="18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</row>
    <row r="102" spans="2:1017" customFormat="1" x14ac:dyDescent="0.4">
      <c r="B102" s="1"/>
      <c r="C102" s="1"/>
      <c r="D102" s="1"/>
      <c r="E102" s="1"/>
      <c r="F102" s="1"/>
      <c r="G102" s="10"/>
      <c r="H102" s="8"/>
      <c r="I102" s="7"/>
      <c r="J102" s="20"/>
      <c r="K102" s="20"/>
      <c r="L102" s="20"/>
      <c r="M102" s="35"/>
      <c r="N102" s="35"/>
      <c r="O102" s="1"/>
      <c r="P102" s="1"/>
      <c r="Q102" s="1"/>
      <c r="R102" s="98"/>
      <c r="S102" s="18"/>
      <c r="T102" s="18"/>
      <c r="U102" s="18"/>
      <c r="V102" s="18"/>
      <c r="W102" s="23"/>
      <c r="X102" s="18"/>
      <c r="Y102" s="18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</row>
    <row r="103" spans="2:1017" customFormat="1" x14ac:dyDescent="0.4">
      <c r="B103" s="1"/>
      <c r="C103" s="1"/>
      <c r="D103" s="1"/>
      <c r="E103" s="1"/>
      <c r="F103" s="1"/>
      <c r="G103" s="10"/>
      <c r="H103" s="8"/>
      <c r="I103" s="7"/>
      <c r="J103" s="20"/>
      <c r="K103" s="20"/>
      <c r="L103" s="20"/>
      <c r="M103" s="35"/>
      <c r="N103" s="35"/>
      <c r="O103" s="1"/>
      <c r="P103" s="1"/>
      <c r="Q103" s="1"/>
      <c r="R103" s="98"/>
      <c r="S103" s="18"/>
      <c r="T103" s="18"/>
      <c r="U103" s="18"/>
      <c r="V103" s="18"/>
      <c r="W103" s="23"/>
      <c r="X103" s="18"/>
      <c r="Y103" s="18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</row>
    <row r="104" spans="2:1017" customFormat="1" x14ac:dyDescent="0.4">
      <c r="B104" s="1"/>
      <c r="C104" s="1"/>
      <c r="D104" s="1"/>
      <c r="E104" s="1"/>
      <c r="F104" s="1"/>
      <c r="G104" s="10"/>
      <c r="H104" s="8"/>
      <c r="I104" s="7"/>
      <c r="J104" s="20"/>
      <c r="K104" s="20"/>
      <c r="L104" s="20"/>
      <c r="M104" s="35"/>
      <c r="N104" s="35"/>
      <c r="O104" s="1"/>
      <c r="P104" s="1"/>
      <c r="Q104" s="1"/>
      <c r="R104" s="98"/>
      <c r="S104" s="18"/>
      <c r="T104" s="18"/>
      <c r="U104" s="18"/>
      <c r="V104" s="18"/>
      <c r="W104" s="23"/>
      <c r="X104" s="18"/>
      <c r="Y104" s="18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</row>
    <row r="105" spans="2:1017" customFormat="1" x14ac:dyDescent="0.4">
      <c r="B105" s="1"/>
      <c r="C105" s="1"/>
      <c r="D105" s="1"/>
      <c r="E105" s="1"/>
      <c r="F105" s="1"/>
      <c r="G105" s="10"/>
      <c r="H105" s="8"/>
      <c r="I105" s="7"/>
      <c r="J105" s="20"/>
      <c r="K105" s="20"/>
      <c r="L105" s="20"/>
      <c r="M105" s="35"/>
      <c r="N105" s="35"/>
      <c r="O105" s="1"/>
      <c r="P105" s="1"/>
      <c r="Q105" s="1"/>
      <c r="R105" s="98"/>
      <c r="S105" s="18"/>
      <c r="T105" s="18"/>
      <c r="U105" s="18"/>
      <c r="V105" s="18"/>
      <c r="W105" s="23"/>
      <c r="X105" s="18"/>
      <c r="Y105" s="18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</row>
    <row r="106" spans="2:1017" customFormat="1" x14ac:dyDescent="0.4">
      <c r="B106" s="1"/>
      <c r="C106" s="1"/>
      <c r="D106" s="1"/>
      <c r="E106" s="1"/>
      <c r="F106" s="1"/>
      <c r="G106" s="10"/>
      <c r="H106" s="8"/>
      <c r="I106" s="7"/>
      <c r="J106" s="20"/>
      <c r="K106" s="20"/>
      <c r="L106" s="20"/>
      <c r="M106" s="35"/>
      <c r="N106" s="35"/>
      <c r="O106" s="1"/>
      <c r="P106" s="1"/>
      <c r="Q106" s="1"/>
      <c r="R106" s="98"/>
      <c r="S106" s="18"/>
      <c r="T106" s="18"/>
      <c r="U106" s="18"/>
      <c r="V106" s="18"/>
      <c r="W106" s="23"/>
      <c r="X106" s="18"/>
      <c r="Y106" s="18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</row>
    <row r="107" spans="2:1017" customFormat="1" x14ac:dyDescent="0.4">
      <c r="B107" s="1"/>
      <c r="C107" s="1"/>
      <c r="D107" s="1"/>
      <c r="E107" s="1"/>
      <c r="F107" s="1"/>
      <c r="G107" s="10"/>
      <c r="H107" s="8"/>
      <c r="I107" s="7"/>
      <c r="J107" s="20"/>
      <c r="K107" s="20"/>
      <c r="L107" s="20"/>
      <c r="M107" s="35"/>
      <c r="N107" s="35"/>
      <c r="O107" s="1"/>
      <c r="P107" s="1"/>
      <c r="Q107" s="1"/>
      <c r="R107" s="98"/>
      <c r="S107" s="18"/>
      <c r="T107" s="18"/>
      <c r="U107" s="18"/>
      <c r="V107" s="18"/>
      <c r="W107" s="23"/>
      <c r="X107" s="18"/>
      <c r="Y107" s="18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</row>
    <row r="108" spans="2:1017" customFormat="1" x14ac:dyDescent="0.4">
      <c r="B108" s="1"/>
      <c r="C108" s="1"/>
      <c r="D108" s="1"/>
      <c r="E108" s="1"/>
      <c r="F108" s="1"/>
      <c r="G108" s="10"/>
      <c r="H108" s="8"/>
      <c r="I108" s="7"/>
      <c r="J108" s="20"/>
      <c r="K108" s="20"/>
      <c r="L108" s="20"/>
      <c r="M108" s="35"/>
      <c r="N108" s="35"/>
      <c r="O108" s="1"/>
      <c r="P108" s="1"/>
      <c r="Q108" s="1"/>
      <c r="R108" s="98"/>
      <c r="S108" s="18"/>
      <c r="T108" s="18"/>
      <c r="U108" s="18"/>
      <c r="V108" s="18"/>
      <c r="W108" s="23"/>
      <c r="X108" s="18"/>
      <c r="Y108" s="18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</row>
    <row r="109" spans="2:1017" customFormat="1" x14ac:dyDescent="0.4">
      <c r="B109" s="1"/>
      <c r="C109" s="1"/>
      <c r="D109" s="1"/>
      <c r="E109" s="1"/>
      <c r="F109" s="1"/>
      <c r="G109" s="10"/>
      <c r="H109" s="8"/>
      <c r="I109" s="7"/>
      <c r="J109" s="20"/>
      <c r="K109" s="20"/>
      <c r="L109" s="20"/>
      <c r="M109" s="35"/>
      <c r="N109" s="35"/>
      <c r="O109" s="1"/>
      <c r="P109" s="1"/>
      <c r="Q109" s="1"/>
      <c r="R109" s="98"/>
      <c r="S109" s="18"/>
      <c r="T109" s="18"/>
      <c r="U109" s="18"/>
      <c r="V109" s="18"/>
      <c r="W109" s="23"/>
      <c r="X109" s="18"/>
      <c r="Y109" s="18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</row>
    <row r="110" spans="2:1017" customFormat="1" x14ac:dyDescent="0.4">
      <c r="B110" s="1"/>
      <c r="C110" s="1"/>
      <c r="D110" s="1"/>
      <c r="E110" s="1"/>
      <c r="F110" s="1"/>
      <c r="G110" s="10"/>
      <c r="H110" s="8"/>
      <c r="I110" s="7"/>
      <c r="J110" s="20"/>
      <c r="K110" s="20"/>
      <c r="L110" s="20"/>
      <c r="M110" s="35"/>
      <c r="N110" s="35"/>
      <c r="O110" s="1"/>
      <c r="P110" s="1"/>
      <c r="Q110" s="1"/>
      <c r="R110" s="98"/>
      <c r="S110" s="18"/>
      <c r="T110" s="18"/>
      <c r="U110" s="18"/>
      <c r="V110" s="18"/>
      <c r="W110" s="23"/>
      <c r="X110" s="18"/>
      <c r="Y110" s="18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</row>
    <row r="111" spans="2:1017" customFormat="1" x14ac:dyDescent="0.4">
      <c r="B111" s="1"/>
      <c r="C111" s="1"/>
      <c r="D111" s="1"/>
      <c r="E111" s="1"/>
      <c r="F111" s="1"/>
      <c r="G111" s="10"/>
      <c r="H111" s="8"/>
      <c r="I111" s="7"/>
      <c r="J111" s="20"/>
      <c r="K111" s="20"/>
      <c r="L111" s="20"/>
      <c r="M111" s="35"/>
      <c r="N111" s="35"/>
      <c r="O111" s="1"/>
      <c r="P111" s="1"/>
      <c r="Q111" s="1"/>
      <c r="R111" s="98"/>
      <c r="S111" s="18"/>
      <c r="T111" s="18"/>
      <c r="U111" s="18"/>
      <c r="V111" s="18"/>
      <c r="W111" s="23"/>
      <c r="X111" s="18"/>
      <c r="Y111" s="18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</row>
    <row r="112" spans="2:1017" customFormat="1" x14ac:dyDescent="0.4">
      <c r="B112" s="1"/>
      <c r="C112" s="1"/>
      <c r="D112" s="1"/>
      <c r="E112" s="1"/>
      <c r="F112" s="1"/>
      <c r="G112" s="10"/>
      <c r="H112" s="8"/>
      <c r="I112" s="7"/>
      <c r="J112" s="20"/>
      <c r="K112" s="20"/>
      <c r="L112" s="20"/>
      <c r="M112" s="35"/>
      <c r="N112" s="35"/>
      <c r="O112" s="1"/>
      <c r="P112" s="1"/>
      <c r="Q112" s="1"/>
      <c r="R112" s="98"/>
      <c r="S112" s="18"/>
      <c r="T112" s="18"/>
      <c r="U112" s="18"/>
      <c r="V112" s="18"/>
      <c r="W112" s="23"/>
      <c r="X112" s="18"/>
      <c r="Y112" s="18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</row>
    <row r="113" spans="2:1017" customFormat="1" x14ac:dyDescent="0.4">
      <c r="B113" s="1"/>
      <c r="C113" s="1"/>
      <c r="D113" s="1"/>
      <c r="E113" s="1"/>
      <c r="F113" s="1"/>
      <c r="G113" s="10"/>
      <c r="H113" s="8"/>
      <c r="I113" s="7"/>
      <c r="J113" s="20"/>
      <c r="K113" s="20"/>
      <c r="L113" s="20"/>
      <c r="M113" s="35"/>
      <c r="N113" s="35"/>
      <c r="O113" s="1"/>
      <c r="P113" s="1"/>
      <c r="Q113" s="1"/>
      <c r="R113" s="98"/>
      <c r="S113" s="18"/>
      <c r="T113" s="18"/>
      <c r="U113" s="18"/>
      <c r="V113" s="18"/>
      <c r="W113" s="23"/>
      <c r="X113" s="18"/>
      <c r="Y113" s="18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</row>
    <row r="114" spans="2:1017" customFormat="1" x14ac:dyDescent="0.4">
      <c r="B114" s="1"/>
      <c r="C114" s="1"/>
      <c r="D114" s="1"/>
      <c r="E114" s="1"/>
      <c r="F114" s="1"/>
      <c r="G114" s="10"/>
      <c r="H114" s="8"/>
      <c r="I114" s="7"/>
      <c r="J114" s="20"/>
      <c r="K114" s="20"/>
      <c r="L114" s="20"/>
      <c r="M114" s="35"/>
      <c r="N114" s="35"/>
      <c r="O114" s="1"/>
      <c r="P114" s="1"/>
      <c r="Q114" s="1"/>
      <c r="R114" s="98"/>
      <c r="S114" s="18"/>
      <c r="T114" s="18"/>
      <c r="U114" s="18"/>
      <c r="V114" s="18"/>
      <c r="W114" s="23"/>
      <c r="X114" s="18"/>
      <c r="Y114" s="18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</row>
    <row r="115" spans="2:1017" customFormat="1" x14ac:dyDescent="0.4">
      <c r="B115" s="1"/>
      <c r="C115" s="1"/>
      <c r="D115" s="1"/>
      <c r="E115" s="1"/>
      <c r="F115" s="1"/>
      <c r="G115" s="10"/>
      <c r="H115" s="8"/>
      <c r="I115" s="7"/>
      <c r="J115" s="20"/>
      <c r="K115" s="20"/>
      <c r="L115" s="19"/>
      <c r="M115" s="34"/>
      <c r="N115" s="34"/>
      <c r="O115" s="12"/>
      <c r="P115" s="1"/>
      <c r="Q115" s="1"/>
      <c r="R115" s="98"/>
      <c r="S115" s="18"/>
      <c r="T115" s="18"/>
      <c r="U115" s="18"/>
      <c r="V115" s="18"/>
      <c r="W115" s="23"/>
      <c r="X115" s="18"/>
      <c r="Y115" s="18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</row>
    <row r="116" spans="2:1017" customFormat="1" x14ac:dyDescent="0.4">
      <c r="B116" s="1"/>
      <c r="C116" s="1"/>
      <c r="D116" s="1"/>
      <c r="E116" s="1"/>
      <c r="F116" s="1"/>
      <c r="G116" s="10"/>
      <c r="H116" s="8"/>
      <c r="I116" s="7"/>
      <c r="J116" s="20"/>
      <c r="K116" s="20"/>
      <c r="L116" s="19"/>
      <c r="M116" s="34"/>
      <c r="N116" s="34"/>
      <c r="O116" s="12"/>
      <c r="P116" s="1"/>
      <c r="Q116" s="1"/>
      <c r="R116" s="98"/>
      <c r="S116" s="18"/>
      <c r="T116" s="18"/>
      <c r="U116" s="18"/>
      <c r="V116" s="18"/>
      <c r="W116" s="23"/>
      <c r="X116" s="18"/>
      <c r="Y116" s="18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</row>
    <row r="117" spans="2:1017" customFormat="1" x14ac:dyDescent="0.4">
      <c r="B117" s="1"/>
      <c r="C117" s="1"/>
      <c r="D117" s="1"/>
      <c r="E117" s="1"/>
      <c r="F117" s="1"/>
      <c r="G117" s="10"/>
      <c r="H117" s="8"/>
      <c r="I117" s="7"/>
      <c r="J117" s="20"/>
      <c r="K117" s="20"/>
      <c r="L117" s="19"/>
      <c r="M117" s="34"/>
      <c r="N117" s="34"/>
      <c r="O117" s="12"/>
      <c r="P117" s="1"/>
      <c r="Q117" s="1"/>
      <c r="R117" s="98"/>
      <c r="S117" s="18"/>
      <c r="T117" s="18"/>
      <c r="U117" s="18"/>
      <c r="V117" s="18"/>
      <c r="W117" s="23"/>
      <c r="X117" s="18"/>
      <c r="Y117" s="18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</row>
    <row r="118" spans="2:1017" customFormat="1" x14ac:dyDescent="0.4">
      <c r="B118" s="1"/>
      <c r="C118" s="1"/>
      <c r="D118" s="1"/>
      <c r="E118" s="1"/>
      <c r="F118" s="1"/>
      <c r="G118" s="10"/>
      <c r="H118" s="8"/>
      <c r="I118" s="7"/>
      <c r="J118" s="20"/>
      <c r="K118" s="20"/>
      <c r="L118" s="19"/>
      <c r="M118" s="34"/>
      <c r="N118" s="34"/>
      <c r="O118" s="12"/>
      <c r="P118" s="1"/>
      <c r="Q118" s="1"/>
      <c r="R118" s="98"/>
      <c r="S118" s="18"/>
      <c r="T118" s="18"/>
      <c r="U118" s="18"/>
      <c r="V118" s="18"/>
      <c r="W118" s="23"/>
      <c r="X118" s="18"/>
      <c r="Y118" s="18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</row>
    <row r="119" spans="2:1017" customFormat="1" x14ac:dyDescent="0.4">
      <c r="B119" s="1"/>
      <c r="C119" s="1"/>
      <c r="D119" s="1"/>
      <c r="E119" s="1"/>
      <c r="F119" s="1"/>
      <c r="G119" s="10"/>
      <c r="H119" s="8"/>
      <c r="I119" s="7"/>
      <c r="J119" s="20"/>
      <c r="K119" s="20"/>
      <c r="L119" s="19"/>
      <c r="M119" s="34"/>
      <c r="N119" s="34"/>
      <c r="O119" s="12"/>
      <c r="P119" s="1"/>
      <c r="Q119" s="1"/>
      <c r="R119" s="98"/>
      <c r="S119" s="18"/>
      <c r="T119" s="18"/>
      <c r="U119" s="18"/>
      <c r="V119" s="18"/>
      <c r="W119" s="23"/>
      <c r="X119" s="18"/>
      <c r="Y119" s="18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</row>
    <row r="120" spans="2:1017" customFormat="1" x14ac:dyDescent="0.4">
      <c r="B120" s="1"/>
      <c r="C120" s="1"/>
      <c r="D120" s="1"/>
      <c r="E120" s="1"/>
      <c r="F120" s="1"/>
      <c r="G120" s="10"/>
      <c r="H120" s="8"/>
      <c r="I120" s="7"/>
      <c r="J120" s="20"/>
      <c r="K120" s="20"/>
      <c r="L120" s="19"/>
      <c r="M120" s="34"/>
      <c r="N120" s="34"/>
      <c r="O120" s="12"/>
      <c r="P120" s="1"/>
      <c r="Q120" s="1"/>
      <c r="R120" s="98"/>
      <c r="S120" s="18"/>
      <c r="T120" s="18"/>
      <c r="U120" s="18"/>
      <c r="V120" s="18"/>
      <c r="W120" s="23"/>
      <c r="X120" s="18"/>
      <c r="Y120" s="18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</row>
    <row r="121" spans="2:1017" customFormat="1" x14ac:dyDescent="0.4">
      <c r="B121" s="1"/>
      <c r="C121" s="1"/>
      <c r="D121" s="1"/>
      <c r="E121" s="1"/>
      <c r="F121" s="1"/>
      <c r="G121" s="10"/>
      <c r="H121" s="8"/>
      <c r="I121" s="7"/>
      <c r="J121" s="20"/>
      <c r="K121" s="20"/>
      <c r="L121" s="19"/>
      <c r="M121" s="34"/>
      <c r="N121" s="34"/>
      <c r="O121" s="12"/>
      <c r="P121" s="1"/>
      <c r="Q121" s="1"/>
      <c r="R121" s="98"/>
      <c r="S121" s="18"/>
      <c r="T121" s="18"/>
      <c r="U121" s="18"/>
      <c r="V121" s="18"/>
      <c r="W121" s="23"/>
      <c r="X121" s="18"/>
      <c r="Y121" s="18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</row>
    <row r="122" spans="2:1017" customFormat="1" x14ac:dyDescent="0.4">
      <c r="B122" s="1"/>
      <c r="C122" s="1"/>
      <c r="D122" s="1"/>
      <c r="E122" s="1"/>
      <c r="F122" s="1"/>
      <c r="G122" s="10"/>
      <c r="H122" s="8"/>
      <c r="I122" s="7"/>
      <c r="J122" s="20"/>
      <c r="K122" s="20"/>
      <c r="L122" s="19"/>
      <c r="M122" s="34"/>
      <c r="N122" s="34"/>
      <c r="O122" s="12"/>
      <c r="P122" s="1"/>
      <c r="Q122" s="1"/>
      <c r="R122" s="98"/>
      <c r="S122" s="18"/>
      <c r="T122" s="18"/>
      <c r="U122" s="18"/>
      <c r="V122" s="18"/>
      <c r="W122" s="23"/>
      <c r="X122" s="18"/>
      <c r="Y122" s="18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</row>
    <row r="123" spans="2:1017" customFormat="1" x14ac:dyDescent="0.4">
      <c r="B123" s="1"/>
      <c r="C123" s="1"/>
      <c r="D123" s="1"/>
      <c r="E123" s="1"/>
      <c r="F123" s="1"/>
      <c r="G123" s="10"/>
      <c r="H123" s="8"/>
      <c r="I123" s="7"/>
      <c r="J123" s="20"/>
      <c r="K123" s="20"/>
      <c r="L123" s="19"/>
      <c r="M123" s="34"/>
      <c r="N123" s="34"/>
      <c r="O123" s="12"/>
      <c r="P123" s="1"/>
      <c r="Q123" s="1"/>
      <c r="R123" s="98"/>
      <c r="S123" s="18"/>
      <c r="T123" s="18"/>
      <c r="U123" s="18"/>
      <c r="V123" s="18"/>
      <c r="W123" s="23"/>
      <c r="X123" s="18"/>
      <c r="Y123" s="18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</row>
    <row r="124" spans="2:1017" customFormat="1" x14ac:dyDescent="0.4">
      <c r="B124" s="1"/>
      <c r="C124" s="1"/>
      <c r="D124" s="1"/>
      <c r="E124" s="1"/>
      <c r="F124" s="1"/>
      <c r="G124" s="10"/>
      <c r="H124" s="8"/>
      <c r="I124" s="7"/>
      <c r="J124" s="20"/>
      <c r="K124" s="20"/>
      <c r="L124" s="19"/>
      <c r="M124" s="34"/>
      <c r="N124" s="34"/>
      <c r="O124" s="12"/>
      <c r="P124" s="1"/>
      <c r="Q124" s="1"/>
      <c r="R124" s="98"/>
      <c r="S124" s="18"/>
      <c r="T124" s="18"/>
      <c r="U124" s="18"/>
      <c r="V124" s="18"/>
      <c r="W124" s="23"/>
      <c r="X124" s="18"/>
      <c r="Y124" s="18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</row>
    <row r="125" spans="2:1017" customFormat="1" x14ac:dyDescent="0.4">
      <c r="B125" s="1"/>
      <c r="C125" s="1"/>
      <c r="D125" s="1"/>
      <c r="E125" s="1"/>
      <c r="F125" s="1"/>
      <c r="G125" s="10"/>
      <c r="H125" s="8"/>
      <c r="I125" s="7"/>
      <c r="J125" s="20"/>
      <c r="K125" s="20"/>
      <c r="L125" s="19"/>
      <c r="M125" s="34"/>
      <c r="N125" s="34"/>
      <c r="O125" s="12"/>
      <c r="P125" s="1"/>
      <c r="Q125" s="1"/>
      <c r="R125" s="98"/>
      <c r="S125" s="18"/>
      <c r="T125" s="18"/>
      <c r="U125" s="18"/>
      <c r="V125" s="18"/>
      <c r="W125" s="23"/>
      <c r="X125" s="18"/>
      <c r="Y125" s="18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</row>
    <row r="126" spans="2:1017" customFormat="1" x14ac:dyDescent="0.4">
      <c r="B126" s="1"/>
      <c r="C126" s="1"/>
      <c r="D126" s="1"/>
      <c r="E126" s="1"/>
      <c r="F126" s="1"/>
      <c r="G126" s="10"/>
      <c r="H126" s="8"/>
      <c r="I126" s="7"/>
      <c r="J126" s="20"/>
      <c r="K126" s="20"/>
      <c r="L126" s="19"/>
      <c r="M126" s="34"/>
      <c r="N126" s="34"/>
      <c r="O126" s="12"/>
      <c r="P126" s="1"/>
      <c r="Q126" s="1"/>
      <c r="R126" s="98"/>
      <c r="S126" s="18"/>
      <c r="T126" s="18"/>
      <c r="U126" s="18"/>
      <c r="V126" s="18"/>
      <c r="W126" s="23"/>
      <c r="X126" s="18"/>
      <c r="Y126" s="18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</row>
    <row r="127" spans="2:1017" customFormat="1" x14ac:dyDescent="0.4">
      <c r="B127" s="1"/>
      <c r="C127" s="1"/>
      <c r="D127" s="1"/>
      <c r="E127" s="1"/>
      <c r="F127" s="1"/>
      <c r="G127" s="10"/>
      <c r="H127" s="8"/>
      <c r="I127" s="7"/>
      <c r="J127" s="20"/>
      <c r="K127" s="20"/>
      <c r="L127" s="19"/>
      <c r="M127" s="34"/>
      <c r="N127" s="34"/>
      <c r="O127" s="12"/>
      <c r="P127" s="1"/>
      <c r="Q127" s="1"/>
      <c r="R127" s="98"/>
      <c r="S127" s="18"/>
      <c r="T127" s="18"/>
      <c r="U127" s="18"/>
      <c r="V127" s="18"/>
      <c r="W127" s="23"/>
      <c r="X127" s="18"/>
      <c r="Y127" s="18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</row>
    <row r="128" spans="2:1017" customFormat="1" x14ac:dyDescent="0.4">
      <c r="B128" s="1"/>
      <c r="C128" s="1"/>
      <c r="D128" s="1"/>
      <c r="E128" s="1"/>
      <c r="F128" s="1"/>
      <c r="G128" s="10"/>
      <c r="H128" s="8"/>
      <c r="I128" s="7"/>
      <c r="J128" s="20"/>
      <c r="K128" s="20"/>
      <c r="L128" s="19"/>
      <c r="M128" s="34"/>
      <c r="N128" s="34"/>
      <c r="O128" s="12"/>
      <c r="P128" s="1"/>
      <c r="Q128" s="1"/>
      <c r="R128" s="98"/>
      <c r="S128" s="18"/>
      <c r="T128" s="18"/>
      <c r="U128" s="18"/>
      <c r="V128" s="18"/>
      <c r="W128" s="23"/>
      <c r="X128" s="18"/>
      <c r="Y128" s="18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</row>
    <row r="129" spans="2:1017" customFormat="1" x14ac:dyDescent="0.4">
      <c r="B129" s="1"/>
      <c r="C129" s="1"/>
      <c r="D129" s="1"/>
      <c r="E129" s="1"/>
      <c r="F129" s="1"/>
      <c r="G129" s="11"/>
      <c r="H129" s="9"/>
      <c r="I129" s="7"/>
      <c r="J129" s="20"/>
      <c r="K129" s="20"/>
      <c r="L129" s="19"/>
      <c r="M129" s="34"/>
      <c r="N129" s="34"/>
      <c r="O129" s="12"/>
      <c r="P129" s="1"/>
      <c r="Q129" s="1"/>
      <c r="R129" s="98"/>
      <c r="S129" s="18"/>
      <c r="T129" s="18"/>
      <c r="U129" s="18"/>
      <c r="V129" s="18"/>
      <c r="W129" s="23"/>
      <c r="X129" s="18"/>
      <c r="Y129" s="18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</row>
    <row r="130" spans="2:1017" customFormat="1" x14ac:dyDescent="0.4">
      <c r="B130" s="1"/>
      <c r="C130" s="1"/>
      <c r="D130" s="1"/>
      <c r="E130" s="1"/>
      <c r="F130" s="1"/>
      <c r="G130" s="11"/>
      <c r="H130" s="9"/>
      <c r="I130" s="7"/>
      <c r="J130" s="20"/>
      <c r="K130" s="20"/>
      <c r="L130" s="19"/>
      <c r="M130" s="34"/>
      <c r="N130" s="34"/>
      <c r="O130" s="12"/>
      <c r="P130" s="1"/>
      <c r="Q130" s="1"/>
      <c r="R130" s="98"/>
      <c r="S130" s="18"/>
      <c r="T130" s="18"/>
      <c r="U130" s="18"/>
      <c r="V130" s="18"/>
      <c r="W130" s="23"/>
      <c r="X130" s="18"/>
      <c r="Y130" s="18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</row>
  </sheetData>
  <mergeCells count="30">
    <mergeCell ref="B7:P7"/>
    <mergeCell ref="B10:B11"/>
    <mergeCell ref="C10:C11"/>
    <mergeCell ref="D10:D11"/>
    <mergeCell ref="E10:E11"/>
    <mergeCell ref="F10:F11"/>
    <mergeCell ref="B4:P4"/>
    <mergeCell ref="B8:P8"/>
    <mergeCell ref="O9:P9"/>
    <mergeCell ref="B6:P6"/>
    <mergeCell ref="D16:D17"/>
    <mergeCell ref="G10:G11"/>
    <mergeCell ref="H10:H11"/>
    <mergeCell ref="I10:I11"/>
    <mergeCell ref="J10:J11"/>
    <mergeCell ref="M10:M11"/>
    <mergeCell ref="N10:N11"/>
    <mergeCell ref="O10:P10"/>
    <mergeCell ref="D12:D13"/>
    <mergeCell ref="D14:D15"/>
    <mergeCell ref="K10:K11"/>
    <mergeCell ref="L10:L11"/>
    <mergeCell ref="D27:M27"/>
    <mergeCell ref="H68:I68"/>
    <mergeCell ref="D18:D19"/>
    <mergeCell ref="D20:D21"/>
    <mergeCell ref="B22:E22"/>
    <mergeCell ref="B23:E23"/>
    <mergeCell ref="B24:E24"/>
    <mergeCell ref="B25:E25"/>
  </mergeCells>
  <printOptions horizontalCentered="1" verticalCentered="1"/>
  <pageMargins left="0.23622047244094491" right="0.23622047244094491" top="0" bottom="0.74803149606299213" header="0.31496062992125984" footer="0.31496062992125984"/>
  <pageSetup paperSize="9" scale="29" orientation="landscape" r:id="rId1"/>
  <rowBreaks count="1" manualBreakCount="1">
    <brk id="23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AREA 22042026</vt:lpstr>
      <vt:lpstr>'RERA AREA 22042026'!Print_Area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bup</dc:creator>
  <dc:description/>
  <cp:lastModifiedBy>Vignesh S</cp:lastModifiedBy>
  <cp:revision>4</cp:revision>
  <cp:lastPrinted>2026-05-03T05:23:02Z</cp:lastPrinted>
  <dcterms:created xsi:type="dcterms:W3CDTF">2015-06-05T18:17:20Z</dcterms:created>
  <dcterms:modified xsi:type="dcterms:W3CDTF">2026-05-03T16:17:17Z</dcterms:modified>
  <dc:language>en-IN</dc:language>
</cp:coreProperties>
</file>