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7) ONE LIFE\Area Statement\"/>
    </mc:Choice>
  </mc:AlternateContent>
  <xr:revisionPtr revIDLastSave="0" documentId="13_ncr:1_{973BEE6E-6E79-4998-957B-88A9B5EDBF3C}" xr6:coauthVersionLast="47" xr6:coauthVersionMax="47" xr10:uidLastSave="{00000000-0000-0000-0000-000000000000}"/>
  <bookViews>
    <workbookView xWindow="-108" yWindow="-108" windowWidth="23256" windowHeight="12456" activeTab="5" xr2:uid="{DAA11289-DE95-41DF-8231-8DB573409584}"/>
  </bookViews>
  <sheets>
    <sheet name="ABS" sheetId="4" r:id="rId1"/>
    <sheet name="UNIT AREA" sheetId="1" r:id="rId2"/>
    <sheet name="COMMON AREA" sheetId="2" r:id="rId3"/>
    <sheet name="AMENITIES" sheetId="3" r:id="rId4"/>
    <sheet name="AREA ABS" sheetId="6" state="hidden" r:id="rId5"/>
    <sheet name="RERA AREA" sheetId="22" r:id="rId6"/>
    <sheet name="UDS" sheetId="15" r:id="rId7"/>
    <sheet name="Sheet1" sheetId="12" state="hidden" r:id="rId8"/>
    <sheet name="Sheet3" sheetId="14" state="hidden" r:id="rId9"/>
    <sheet name="Sheet2" sheetId="20" state="hidden" r:id="rId10"/>
  </sheets>
  <definedNames>
    <definedName name="_xlnm._FilterDatabase" localSheetId="2" hidden="1">'COMMON AREA'!$A$2:$M$36</definedName>
    <definedName name="_xlnm._FilterDatabase" localSheetId="5" hidden="1">'RERA AREA'!$A$3:$O$161</definedName>
    <definedName name="_xlnm._FilterDatabase" localSheetId="1" hidden="1">'UNIT AREA'!$A$1:$BG$164</definedName>
    <definedName name="_xlnm.Print_Area" localSheetId="5">'RERA AREA'!$A$1:$S$168</definedName>
    <definedName name="_xlnm.Print_Titles" localSheetId="5">'RERA AREA'!$3:$5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" l="1"/>
  <c r="H13" i="4"/>
  <c r="H12" i="4"/>
  <c r="G12" i="4"/>
  <c r="H11" i="4"/>
  <c r="G11" i="4"/>
  <c r="D79" i="22"/>
  <c r="D80" i="22"/>
  <c r="D81" i="22"/>
  <c r="D82" i="22"/>
  <c r="D83" i="22"/>
  <c r="D84" i="22"/>
  <c r="D85" i="22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78" i="22"/>
  <c r="D7" i="22"/>
  <c r="D8" i="22"/>
  <c r="D9" i="22"/>
  <c r="D10" i="22"/>
  <c r="D11" i="22"/>
  <c r="D12" i="22"/>
  <c r="D13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D40" i="22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6" i="22"/>
  <c r="AC151" i="1"/>
  <c r="AD151" i="1" s="1"/>
  <c r="X151" i="1"/>
  <c r="Y151" i="1" s="1"/>
  <c r="U151" i="1"/>
  <c r="O151" i="1"/>
  <c r="P151" i="1" s="1"/>
  <c r="L151" i="1"/>
  <c r="Q151" i="1" s="1"/>
  <c r="J151" i="1"/>
  <c r="I151" i="1"/>
  <c r="AC150" i="1"/>
  <c r="AD150" i="1" s="1"/>
  <c r="X150" i="1"/>
  <c r="Y150" i="1" s="1"/>
  <c r="U150" i="1"/>
  <c r="O150" i="1"/>
  <c r="P150" i="1" s="1"/>
  <c r="M150" i="1"/>
  <c r="L150" i="1"/>
  <c r="Q150" i="1" s="1"/>
  <c r="I150" i="1"/>
  <c r="J150" i="1" s="1"/>
  <c r="AD149" i="1"/>
  <c r="AC149" i="1"/>
  <c r="X149" i="1"/>
  <c r="Y149" i="1" s="1"/>
  <c r="V149" i="1"/>
  <c r="U149" i="1"/>
  <c r="O149" i="1"/>
  <c r="Q149" i="1" s="1"/>
  <c r="M149" i="1"/>
  <c r="L149" i="1"/>
  <c r="I149" i="1"/>
  <c r="J149" i="1" s="1"/>
  <c r="AC148" i="1"/>
  <c r="AD148" i="1" s="1"/>
  <c r="X148" i="1"/>
  <c r="Y148" i="1" s="1"/>
  <c r="U148" i="1"/>
  <c r="Z148" i="1" s="1"/>
  <c r="Q148" i="1"/>
  <c r="P148" i="1"/>
  <c r="R148" i="1" s="1"/>
  <c r="S148" i="1" s="1"/>
  <c r="O148" i="1"/>
  <c r="M148" i="1"/>
  <c r="L148" i="1"/>
  <c r="J148" i="1"/>
  <c r="I148" i="1"/>
  <c r="AC147" i="1"/>
  <c r="AD147" i="1" s="1"/>
  <c r="Y147" i="1"/>
  <c r="X147" i="1"/>
  <c r="V147" i="1"/>
  <c r="U147" i="1"/>
  <c r="Z147" i="1" s="1"/>
  <c r="Q147" i="1"/>
  <c r="P147" i="1"/>
  <c r="O147" i="1"/>
  <c r="L147" i="1"/>
  <c r="M147" i="1" s="1"/>
  <c r="R147" i="1" s="1"/>
  <c r="I147" i="1"/>
  <c r="J147" i="1" s="1"/>
  <c r="S147" i="1" s="1"/>
  <c r="AC146" i="1"/>
  <c r="AD146" i="1" s="1"/>
  <c r="X146" i="1"/>
  <c r="Y146" i="1" s="1"/>
  <c r="U146" i="1"/>
  <c r="Z146" i="1" s="1"/>
  <c r="R146" i="1"/>
  <c r="Q146" i="1"/>
  <c r="P146" i="1"/>
  <c r="O146" i="1"/>
  <c r="M146" i="1"/>
  <c r="L146" i="1"/>
  <c r="I146" i="1"/>
  <c r="J146" i="1" s="1"/>
  <c r="S146" i="1" s="1"/>
  <c r="AC145" i="1"/>
  <c r="AD145" i="1" s="1"/>
  <c r="X145" i="1"/>
  <c r="Y145" i="1" s="1"/>
  <c r="V145" i="1"/>
  <c r="U145" i="1"/>
  <c r="Z145" i="1" s="1"/>
  <c r="O145" i="1"/>
  <c r="P145" i="1" s="1"/>
  <c r="L145" i="1"/>
  <c r="Q145" i="1" s="1"/>
  <c r="J145" i="1"/>
  <c r="I145" i="1"/>
  <c r="AC144" i="1"/>
  <c r="AD144" i="1" s="1"/>
  <c r="X144" i="1"/>
  <c r="Y144" i="1" s="1"/>
  <c r="U144" i="1"/>
  <c r="O144" i="1"/>
  <c r="P144" i="1" s="1"/>
  <c r="M144" i="1"/>
  <c r="R144" i="1" s="1"/>
  <c r="L144" i="1"/>
  <c r="Q144" i="1" s="1"/>
  <c r="I144" i="1"/>
  <c r="J144" i="1" s="1"/>
  <c r="S144" i="1" s="1"/>
  <c r="AC143" i="1"/>
  <c r="AD143" i="1" s="1"/>
  <c r="Y143" i="1"/>
  <c r="X143" i="1"/>
  <c r="U143" i="1"/>
  <c r="O143" i="1"/>
  <c r="Q143" i="1" s="1"/>
  <c r="M143" i="1"/>
  <c r="L143" i="1"/>
  <c r="I143" i="1"/>
  <c r="J143" i="1" s="1"/>
  <c r="AD142" i="1"/>
  <c r="AC142" i="1"/>
  <c r="X142" i="1"/>
  <c r="Y142" i="1" s="1"/>
  <c r="U142" i="1"/>
  <c r="P142" i="1"/>
  <c r="R142" i="1" s="1"/>
  <c r="O142" i="1"/>
  <c r="Q142" i="1" s="1"/>
  <c r="M142" i="1"/>
  <c r="L142" i="1"/>
  <c r="I142" i="1"/>
  <c r="J142" i="1" s="1"/>
  <c r="S142" i="1" s="1"/>
  <c r="AC141" i="1"/>
  <c r="AD141" i="1" s="1"/>
  <c r="X141" i="1"/>
  <c r="Y141" i="1" s="1"/>
  <c r="U141" i="1"/>
  <c r="V141" i="1" s="1"/>
  <c r="Q141" i="1"/>
  <c r="P141" i="1"/>
  <c r="O141" i="1"/>
  <c r="L141" i="1"/>
  <c r="M141" i="1" s="1"/>
  <c r="R141" i="1" s="1"/>
  <c r="I141" i="1"/>
  <c r="J141" i="1" s="1"/>
  <c r="AC140" i="1"/>
  <c r="AD140" i="1" s="1"/>
  <c r="X140" i="1"/>
  <c r="Y140" i="1" s="1"/>
  <c r="U140" i="1"/>
  <c r="Z140" i="1" s="1"/>
  <c r="Q140" i="1"/>
  <c r="P140" i="1"/>
  <c r="O140" i="1"/>
  <c r="L140" i="1"/>
  <c r="M140" i="1" s="1"/>
  <c r="R140" i="1" s="1"/>
  <c r="I140" i="1"/>
  <c r="J140" i="1" s="1"/>
  <c r="AC139" i="1"/>
  <c r="AD139" i="1" s="1"/>
  <c r="X139" i="1"/>
  <c r="Y139" i="1" s="1"/>
  <c r="U139" i="1"/>
  <c r="O139" i="1"/>
  <c r="P139" i="1" s="1"/>
  <c r="L139" i="1"/>
  <c r="Q139" i="1" s="1"/>
  <c r="J139" i="1"/>
  <c r="I139" i="1"/>
  <c r="AC138" i="1"/>
  <c r="AD138" i="1" s="1"/>
  <c r="Y138" i="1"/>
  <c r="X138" i="1"/>
  <c r="V138" i="1"/>
  <c r="U138" i="1"/>
  <c r="O138" i="1"/>
  <c r="P138" i="1" s="1"/>
  <c r="M138" i="1"/>
  <c r="R138" i="1" s="1"/>
  <c r="S138" i="1" s="1"/>
  <c r="L138" i="1"/>
  <c r="Q138" i="1" s="1"/>
  <c r="J138" i="1"/>
  <c r="I138" i="1"/>
  <c r="AC137" i="1"/>
  <c r="AD137" i="1" s="1"/>
  <c r="X137" i="1"/>
  <c r="Y137" i="1" s="1"/>
  <c r="U137" i="1"/>
  <c r="O137" i="1"/>
  <c r="Q137" i="1" s="1"/>
  <c r="M137" i="1"/>
  <c r="L137" i="1"/>
  <c r="J137" i="1"/>
  <c r="I137" i="1"/>
  <c r="AC136" i="1"/>
  <c r="AD136" i="1" s="1"/>
  <c r="Y136" i="1"/>
  <c r="X136" i="1"/>
  <c r="V136" i="1"/>
  <c r="U136" i="1"/>
  <c r="Z136" i="1" s="1"/>
  <c r="Q136" i="1"/>
  <c r="P136" i="1"/>
  <c r="R136" i="1" s="1"/>
  <c r="O136" i="1"/>
  <c r="M136" i="1"/>
  <c r="L136" i="1"/>
  <c r="I136" i="1"/>
  <c r="J136" i="1" s="1"/>
  <c r="AC135" i="1"/>
  <c r="AD135" i="1" s="1"/>
  <c r="X135" i="1"/>
  <c r="Y135" i="1" s="1"/>
  <c r="U135" i="1"/>
  <c r="Z135" i="1" s="1"/>
  <c r="Q135" i="1"/>
  <c r="P135" i="1"/>
  <c r="O135" i="1"/>
  <c r="L135" i="1"/>
  <c r="M135" i="1" s="1"/>
  <c r="R135" i="1" s="1"/>
  <c r="I135" i="1"/>
  <c r="J135" i="1" s="1"/>
  <c r="S135" i="1" s="1"/>
  <c r="AD134" i="1"/>
  <c r="AC134" i="1"/>
  <c r="Y134" i="1"/>
  <c r="X134" i="1"/>
  <c r="U134" i="1"/>
  <c r="Z134" i="1" s="1"/>
  <c r="Q134" i="1"/>
  <c r="O134" i="1"/>
  <c r="P134" i="1" s="1"/>
  <c r="L134" i="1"/>
  <c r="M134" i="1" s="1"/>
  <c r="R134" i="1" s="1"/>
  <c r="I134" i="1"/>
  <c r="J134" i="1" s="1"/>
  <c r="S134" i="1" s="1"/>
  <c r="AC133" i="1"/>
  <c r="AD133" i="1" s="1"/>
  <c r="X133" i="1"/>
  <c r="Y133" i="1" s="1"/>
  <c r="V133" i="1"/>
  <c r="U133" i="1"/>
  <c r="O133" i="1"/>
  <c r="P133" i="1" s="1"/>
  <c r="M133" i="1"/>
  <c r="R133" i="1" s="1"/>
  <c r="L133" i="1"/>
  <c r="Q133" i="1" s="1"/>
  <c r="Z133" i="1" s="1"/>
  <c r="J133" i="1"/>
  <c r="S133" i="1" s="1"/>
  <c r="I133" i="1"/>
  <c r="AC132" i="1"/>
  <c r="AD132" i="1" s="1"/>
  <c r="X132" i="1"/>
  <c r="Y132" i="1" s="1"/>
  <c r="U132" i="1"/>
  <c r="Z132" i="1" s="1"/>
  <c r="O132" i="1"/>
  <c r="P132" i="1" s="1"/>
  <c r="L132" i="1"/>
  <c r="Q132" i="1" s="1"/>
  <c r="I132" i="1"/>
  <c r="J132" i="1" s="1"/>
  <c r="AC131" i="1"/>
  <c r="AD131" i="1" s="1"/>
  <c r="X131" i="1"/>
  <c r="Y131" i="1" s="1"/>
  <c r="U131" i="1"/>
  <c r="P131" i="1"/>
  <c r="O131" i="1"/>
  <c r="Q131" i="1" s="1"/>
  <c r="M131" i="1"/>
  <c r="R131" i="1" s="1"/>
  <c r="L131" i="1"/>
  <c r="I131" i="1"/>
  <c r="J131" i="1" s="1"/>
  <c r="S131" i="1" s="1"/>
  <c r="AD130" i="1"/>
  <c r="AC130" i="1"/>
  <c r="Y130" i="1"/>
  <c r="X130" i="1"/>
  <c r="U130" i="1"/>
  <c r="V130" i="1" s="1"/>
  <c r="O130" i="1"/>
  <c r="Q130" i="1" s="1"/>
  <c r="Z130" i="1" s="1"/>
  <c r="L130" i="1"/>
  <c r="M130" i="1" s="1"/>
  <c r="I130" i="1"/>
  <c r="J130" i="1" s="1"/>
  <c r="AC129" i="1"/>
  <c r="AD129" i="1" s="1"/>
  <c r="X129" i="1"/>
  <c r="Y129" i="1" s="1"/>
  <c r="U129" i="1"/>
  <c r="Z129" i="1" s="1"/>
  <c r="Q129" i="1"/>
  <c r="P129" i="1"/>
  <c r="O129" i="1"/>
  <c r="L129" i="1"/>
  <c r="M129" i="1" s="1"/>
  <c r="R129" i="1" s="1"/>
  <c r="S129" i="1" s="1"/>
  <c r="J129" i="1"/>
  <c r="I129" i="1"/>
  <c r="AC128" i="1"/>
  <c r="AD128" i="1" s="1"/>
  <c r="X128" i="1"/>
  <c r="Y128" i="1" s="1"/>
  <c r="U128" i="1"/>
  <c r="Z128" i="1" s="1"/>
  <c r="Q128" i="1"/>
  <c r="P128" i="1"/>
  <c r="O128" i="1"/>
  <c r="L128" i="1"/>
  <c r="M128" i="1" s="1"/>
  <c r="R128" i="1" s="1"/>
  <c r="I128" i="1"/>
  <c r="J128" i="1" s="1"/>
  <c r="AC114" i="1"/>
  <c r="AD114" i="1" s="1"/>
  <c r="Y114" i="1"/>
  <c r="X114" i="1"/>
  <c r="U114" i="1"/>
  <c r="V114" i="1" s="1"/>
  <c r="O114" i="1"/>
  <c r="P114" i="1" s="1"/>
  <c r="L114" i="1"/>
  <c r="Q114" i="1" s="1"/>
  <c r="Z114" i="1" s="1"/>
  <c r="J114" i="1"/>
  <c r="I114" i="1"/>
  <c r="AC113" i="1"/>
  <c r="AD113" i="1" s="1"/>
  <c r="X113" i="1"/>
  <c r="Y113" i="1" s="1"/>
  <c r="U113" i="1"/>
  <c r="V113" i="1" s="1"/>
  <c r="O113" i="1"/>
  <c r="P113" i="1" s="1"/>
  <c r="M113" i="1"/>
  <c r="L113" i="1"/>
  <c r="Q113" i="1" s="1"/>
  <c r="Z113" i="1" s="1"/>
  <c r="I113" i="1"/>
  <c r="J113" i="1" s="1"/>
  <c r="AC112" i="1"/>
  <c r="AD112" i="1" s="1"/>
  <c r="Y112" i="1"/>
  <c r="X112" i="1"/>
  <c r="U112" i="1"/>
  <c r="O112" i="1"/>
  <c r="Q112" i="1" s="1"/>
  <c r="M112" i="1"/>
  <c r="L112" i="1"/>
  <c r="I112" i="1"/>
  <c r="J112" i="1" s="1"/>
  <c r="AC111" i="1"/>
  <c r="AD111" i="1" s="1"/>
  <c r="X111" i="1"/>
  <c r="Y111" i="1" s="1"/>
  <c r="U111" i="1"/>
  <c r="Z111" i="1" s="1"/>
  <c r="Q111" i="1"/>
  <c r="P111" i="1"/>
  <c r="O111" i="1"/>
  <c r="L111" i="1"/>
  <c r="M111" i="1" s="1"/>
  <c r="R111" i="1" s="1"/>
  <c r="I111" i="1"/>
  <c r="J111" i="1" s="1"/>
  <c r="S111" i="1" s="1"/>
  <c r="AD110" i="1"/>
  <c r="AC110" i="1"/>
  <c r="X110" i="1"/>
  <c r="Y110" i="1" s="1"/>
  <c r="U110" i="1"/>
  <c r="Z110" i="1" s="1"/>
  <c r="Q110" i="1"/>
  <c r="P110" i="1"/>
  <c r="O110" i="1"/>
  <c r="L110" i="1"/>
  <c r="M110" i="1" s="1"/>
  <c r="R110" i="1" s="1"/>
  <c r="I110" i="1"/>
  <c r="J110" i="1" s="1"/>
  <c r="AC109" i="1"/>
  <c r="AD109" i="1" s="1"/>
  <c r="X109" i="1"/>
  <c r="Y109" i="1" s="1"/>
  <c r="U109" i="1"/>
  <c r="Z109" i="1" s="1"/>
  <c r="Q109" i="1"/>
  <c r="O109" i="1"/>
  <c r="P109" i="1" s="1"/>
  <c r="L109" i="1"/>
  <c r="M109" i="1" s="1"/>
  <c r="R109" i="1" s="1"/>
  <c r="S109" i="1" s="1"/>
  <c r="J109" i="1"/>
  <c r="I109" i="1"/>
  <c r="AC108" i="1"/>
  <c r="AD108" i="1" s="1"/>
  <c r="X108" i="1"/>
  <c r="U108" i="1"/>
  <c r="V108" i="1" s="1"/>
  <c r="O108" i="1"/>
  <c r="P108" i="1" s="1"/>
  <c r="L108" i="1"/>
  <c r="Q108" i="1" s="1"/>
  <c r="J108" i="1"/>
  <c r="I108" i="1"/>
  <c r="AC107" i="1"/>
  <c r="AD107" i="1" s="1"/>
  <c r="Y107" i="1"/>
  <c r="X107" i="1"/>
  <c r="V107" i="1"/>
  <c r="U107" i="1"/>
  <c r="O107" i="1"/>
  <c r="P107" i="1" s="1"/>
  <c r="L107" i="1"/>
  <c r="Q107" i="1" s="1"/>
  <c r="Z107" i="1" s="1"/>
  <c r="I107" i="1"/>
  <c r="J107" i="1" s="1"/>
  <c r="AC106" i="1"/>
  <c r="AD106" i="1" s="1"/>
  <c r="X106" i="1"/>
  <c r="Y106" i="1" s="1"/>
  <c r="U106" i="1"/>
  <c r="V106" i="1" s="1"/>
  <c r="O106" i="1"/>
  <c r="Q106" i="1" s="1"/>
  <c r="Z106" i="1" s="1"/>
  <c r="M106" i="1"/>
  <c r="L106" i="1"/>
  <c r="I106" i="1"/>
  <c r="J106" i="1" s="1"/>
  <c r="AC105" i="1"/>
  <c r="AD105" i="1" s="1"/>
  <c r="Y105" i="1"/>
  <c r="X105" i="1"/>
  <c r="U105" i="1"/>
  <c r="O105" i="1"/>
  <c r="Q105" i="1" s="1"/>
  <c r="L105" i="1"/>
  <c r="M105" i="1" s="1"/>
  <c r="I105" i="1"/>
  <c r="J105" i="1" s="1"/>
  <c r="AC104" i="1"/>
  <c r="AD104" i="1" s="1"/>
  <c r="X104" i="1"/>
  <c r="Y104" i="1" s="1"/>
  <c r="U104" i="1"/>
  <c r="Z104" i="1" s="1"/>
  <c r="Q104" i="1"/>
  <c r="P104" i="1"/>
  <c r="O104" i="1"/>
  <c r="L104" i="1"/>
  <c r="M104" i="1" s="1"/>
  <c r="R104" i="1" s="1"/>
  <c r="I104" i="1"/>
  <c r="J104" i="1" s="1"/>
  <c r="S104" i="1" s="1"/>
  <c r="AD103" i="1"/>
  <c r="AC103" i="1"/>
  <c r="X103" i="1"/>
  <c r="Y103" i="1" s="1"/>
  <c r="U103" i="1"/>
  <c r="Z103" i="1" s="1"/>
  <c r="Q103" i="1"/>
  <c r="O103" i="1"/>
  <c r="P103" i="1" s="1"/>
  <c r="L103" i="1"/>
  <c r="M103" i="1" s="1"/>
  <c r="R103" i="1" s="1"/>
  <c r="I103" i="1"/>
  <c r="J103" i="1" s="1"/>
  <c r="S103" i="1" s="1"/>
  <c r="AC102" i="1"/>
  <c r="AD102" i="1" s="1"/>
  <c r="Y102" i="1"/>
  <c r="X102" i="1"/>
  <c r="U102" i="1"/>
  <c r="V102" i="1" s="1"/>
  <c r="O102" i="1"/>
  <c r="P102" i="1" s="1"/>
  <c r="L102" i="1"/>
  <c r="Q102" i="1" s="1"/>
  <c r="J102" i="1"/>
  <c r="I102" i="1"/>
  <c r="AC101" i="1"/>
  <c r="AD101" i="1" s="1"/>
  <c r="Y101" i="1"/>
  <c r="X101" i="1"/>
  <c r="U101" i="1"/>
  <c r="V101" i="1" s="1"/>
  <c r="O101" i="1"/>
  <c r="P101" i="1" s="1"/>
  <c r="L101" i="1"/>
  <c r="Q101" i="1" s="1"/>
  <c r="Z101" i="1" s="1"/>
  <c r="I101" i="1"/>
  <c r="J101" i="1" s="1"/>
  <c r="AC100" i="1"/>
  <c r="AD100" i="1" s="1"/>
  <c r="Y100" i="1"/>
  <c r="X100" i="1"/>
  <c r="U100" i="1"/>
  <c r="V100" i="1" s="1"/>
  <c r="O100" i="1"/>
  <c r="Q100" i="1" s="1"/>
  <c r="Z100" i="1" s="1"/>
  <c r="M100" i="1"/>
  <c r="L100" i="1"/>
  <c r="I100" i="1"/>
  <c r="J100" i="1" s="1"/>
  <c r="AC99" i="1"/>
  <c r="AD99" i="1" s="1"/>
  <c r="Y99" i="1"/>
  <c r="X99" i="1"/>
  <c r="U99" i="1"/>
  <c r="O99" i="1"/>
  <c r="Q99" i="1" s="1"/>
  <c r="M99" i="1"/>
  <c r="L99" i="1"/>
  <c r="I99" i="1"/>
  <c r="J99" i="1" s="1"/>
  <c r="AC98" i="1"/>
  <c r="AD98" i="1" s="1"/>
  <c r="X98" i="1"/>
  <c r="Y98" i="1" s="1"/>
  <c r="U98" i="1"/>
  <c r="Z98" i="1" s="1"/>
  <c r="Q98" i="1"/>
  <c r="P98" i="1"/>
  <c r="O98" i="1"/>
  <c r="L98" i="1"/>
  <c r="M98" i="1" s="1"/>
  <c r="R98" i="1" s="1"/>
  <c r="I98" i="1"/>
  <c r="J98" i="1" s="1"/>
  <c r="AD97" i="1"/>
  <c r="AC97" i="1"/>
  <c r="X97" i="1"/>
  <c r="Y97" i="1" s="1"/>
  <c r="V97" i="1"/>
  <c r="U97" i="1"/>
  <c r="Z97" i="1" s="1"/>
  <c r="Q97" i="1"/>
  <c r="P97" i="1"/>
  <c r="O97" i="1"/>
  <c r="L97" i="1"/>
  <c r="M97" i="1" s="1"/>
  <c r="R97" i="1" s="1"/>
  <c r="S97" i="1" s="1"/>
  <c r="J97" i="1"/>
  <c r="I97" i="1"/>
  <c r="AC96" i="1"/>
  <c r="AD96" i="1" s="1"/>
  <c r="X96" i="1"/>
  <c r="Y96" i="1" s="1"/>
  <c r="U96" i="1"/>
  <c r="O96" i="1"/>
  <c r="P96" i="1" s="1"/>
  <c r="L96" i="1"/>
  <c r="Q96" i="1" s="1"/>
  <c r="J96" i="1"/>
  <c r="I96" i="1"/>
  <c r="AC95" i="1"/>
  <c r="AD95" i="1" s="1"/>
  <c r="Y95" i="1"/>
  <c r="X95" i="1"/>
  <c r="U95" i="1"/>
  <c r="O95" i="1"/>
  <c r="P95" i="1" s="1"/>
  <c r="M95" i="1"/>
  <c r="R95" i="1" s="1"/>
  <c r="L95" i="1"/>
  <c r="Q95" i="1" s="1"/>
  <c r="I95" i="1"/>
  <c r="J95" i="1" s="1"/>
  <c r="S95" i="1" s="1"/>
  <c r="AC94" i="1"/>
  <c r="AD94" i="1" s="1"/>
  <c r="X94" i="1"/>
  <c r="Y94" i="1" s="1"/>
  <c r="U94" i="1"/>
  <c r="O94" i="1"/>
  <c r="Q94" i="1" s="1"/>
  <c r="M94" i="1"/>
  <c r="L94" i="1"/>
  <c r="I94" i="1"/>
  <c r="J94" i="1" s="1"/>
  <c r="AC93" i="1"/>
  <c r="AD93" i="1" s="1"/>
  <c r="X93" i="1"/>
  <c r="Y93" i="1" s="1"/>
  <c r="U93" i="1"/>
  <c r="Z93" i="1" s="1"/>
  <c r="Q93" i="1"/>
  <c r="P93" i="1"/>
  <c r="R93" i="1" s="1"/>
  <c r="O93" i="1"/>
  <c r="M93" i="1"/>
  <c r="L93" i="1"/>
  <c r="I93" i="1"/>
  <c r="J93" i="1" s="1"/>
  <c r="S93" i="1" s="1"/>
  <c r="AC92" i="1"/>
  <c r="AD92" i="1" s="1"/>
  <c r="X92" i="1"/>
  <c r="Y92" i="1" s="1"/>
  <c r="V92" i="1"/>
  <c r="U92" i="1"/>
  <c r="Z92" i="1" s="1"/>
  <c r="Q92" i="1"/>
  <c r="P92" i="1"/>
  <c r="O92" i="1"/>
  <c r="L92" i="1"/>
  <c r="M92" i="1" s="1"/>
  <c r="R92" i="1" s="1"/>
  <c r="I92" i="1"/>
  <c r="J92" i="1" s="1"/>
  <c r="S92" i="1" s="1"/>
  <c r="AD91" i="1"/>
  <c r="AC91" i="1"/>
  <c r="X91" i="1"/>
  <c r="Y91" i="1" s="1"/>
  <c r="U91" i="1"/>
  <c r="Z91" i="1" s="1"/>
  <c r="Q91" i="1"/>
  <c r="O91" i="1"/>
  <c r="P91" i="1" s="1"/>
  <c r="L91" i="1"/>
  <c r="M91" i="1" s="1"/>
  <c r="R91" i="1" s="1"/>
  <c r="I91" i="1"/>
  <c r="J91" i="1" s="1"/>
  <c r="S91" i="1" s="1"/>
  <c r="AC77" i="1"/>
  <c r="AD77" i="1" s="1"/>
  <c r="X77" i="1"/>
  <c r="Y77" i="1" s="1"/>
  <c r="U77" i="1"/>
  <c r="Z77" i="1" s="1"/>
  <c r="Q77" i="1"/>
  <c r="O77" i="1"/>
  <c r="P77" i="1" s="1"/>
  <c r="L77" i="1"/>
  <c r="M77" i="1" s="1"/>
  <c r="R77" i="1" s="1"/>
  <c r="J77" i="1"/>
  <c r="S77" i="1" s="1"/>
  <c r="I77" i="1"/>
  <c r="AD76" i="1"/>
  <c r="AC76" i="1"/>
  <c r="X76" i="1"/>
  <c r="Y76" i="1" s="1"/>
  <c r="U76" i="1"/>
  <c r="V76" i="1" s="1"/>
  <c r="O76" i="1"/>
  <c r="P76" i="1" s="1"/>
  <c r="L76" i="1"/>
  <c r="Q76" i="1" s="1"/>
  <c r="I76" i="1"/>
  <c r="J76" i="1" s="1"/>
  <c r="AD75" i="1"/>
  <c r="AC75" i="1"/>
  <c r="X75" i="1"/>
  <c r="Y75" i="1" s="1"/>
  <c r="U75" i="1"/>
  <c r="V75" i="1" s="1"/>
  <c r="O75" i="1"/>
  <c r="Q75" i="1" s="1"/>
  <c r="M75" i="1"/>
  <c r="L75" i="1"/>
  <c r="J75" i="1"/>
  <c r="I75" i="1"/>
  <c r="AC74" i="1"/>
  <c r="AD74" i="1" s="1"/>
  <c r="X74" i="1"/>
  <c r="Y74" i="1" s="1"/>
  <c r="U74" i="1"/>
  <c r="V74" i="1" s="1"/>
  <c r="O74" i="1"/>
  <c r="Q74" i="1" s="1"/>
  <c r="L74" i="1"/>
  <c r="M74" i="1" s="1"/>
  <c r="J74" i="1"/>
  <c r="I74" i="1"/>
  <c r="AC73" i="1"/>
  <c r="AD73" i="1" s="1"/>
  <c r="X73" i="1"/>
  <c r="Z73" i="1" s="1"/>
  <c r="V73" i="1"/>
  <c r="U73" i="1"/>
  <c r="Q73" i="1"/>
  <c r="P73" i="1"/>
  <c r="R73" i="1" s="1"/>
  <c r="O73" i="1"/>
  <c r="M73" i="1"/>
  <c r="L73" i="1"/>
  <c r="I73" i="1"/>
  <c r="J73" i="1" s="1"/>
  <c r="S73" i="1" s="1"/>
  <c r="AC72" i="1"/>
  <c r="AD72" i="1" s="1"/>
  <c r="X72" i="1"/>
  <c r="Z72" i="1" s="1"/>
  <c r="U72" i="1"/>
  <c r="V72" i="1" s="1"/>
  <c r="Q72" i="1"/>
  <c r="O72" i="1"/>
  <c r="P72" i="1" s="1"/>
  <c r="L72" i="1"/>
  <c r="M72" i="1" s="1"/>
  <c r="R72" i="1" s="1"/>
  <c r="I72" i="1"/>
  <c r="J72" i="1" s="1"/>
  <c r="S72" i="1" s="1"/>
  <c r="AC71" i="1"/>
  <c r="AD71" i="1" s="1"/>
  <c r="Z71" i="1"/>
  <c r="Y71" i="1"/>
  <c r="X71" i="1"/>
  <c r="U71" i="1"/>
  <c r="V71" i="1" s="1"/>
  <c r="Q71" i="1"/>
  <c r="P71" i="1"/>
  <c r="O71" i="1"/>
  <c r="L71" i="1"/>
  <c r="M71" i="1" s="1"/>
  <c r="R71" i="1" s="1"/>
  <c r="I71" i="1"/>
  <c r="J71" i="1" s="1"/>
  <c r="S71" i="1" s="1"/>
  <c r="AC70" i="1"/>
  <c r="AD70" i="1" s="1"/>
  <c r="X70" i="1"/>
  <c r="Y70" i="1" s="1"/>
  <c r="U70" i="1"/>
  <c r="V70" i="1" s="1"/>
  <c r="P70" i="1"/>
  <c r="O70" i="1"/>
  <c r="L70" i="1"/>
  <c r="Q70" i="1" s="1"/>
  <c r="Z70" i="1" s="1"/>
  <c r="I70" i="1"/>
  <c r="J70" i="1" s="1"/>
  <c r="AC69" i="1"/>
  <c r="AD69" i="1" s="1"/>
  <c r="X69" i="1"/>
  <c r="Y69" i="1" s="1"/>
  <c r="U69" i="1"/>
  <c r="O69" i="1"/>
  <c r="P69" i="1" s="1"/>
  <c r="L69" i="1"/>
  <c r="M69" i="1" s="1"/>
  <c r="R69" i="1" s="1"/>
  <c r="I69" i="1"/>
  <c r="J69" i="1" s="1"/>
  <c r="S69" i="1" s="1"/>
  <c r="AC68" i="1"/>
  <c r="AD68" i="1" s="1"/>
  <c r="X68" i="1"/>
  <c r="Y68" i="1" s="1"/>
  <c r="V68" i="1"/>
  <c r="AA68" i="1" s="1"/>
  <c r="U68" i="1"/>
  <c r="O68" i="1"/>
  <c r="P68" i="1" s="1"/>
  <c r="L68" i="1"/>
  <c r="M68" i="1" s="1"/>
  <c r="R68" i="1" s="1"/>
  <c r="I68" i="1"/>
  <c r="J68" i="1" s="1"/>
  <c r="S68" i="1" s="1"/>
  <c r="AD67" i="1"/>
  <c r="AC67" i="1"/>
  <c r="X67" i="1"/>
  <c r="Y67" i="1" s="1"/>
  <c r="U67" i="1"/>
  <c r="V67" i="1" s="1"/>
  <c r="O67" i="1"/>
  <c r="P67" i="1" s="1"/>
  <c r="L67" i="1"/>
  <c r="M67" i="1" s="1"/>
  <c r="R67" i="1" s="1"/>
  <c r="I67" i="1"/>
  <c r="J67" i="1" s="1"/>
  <c r="S67" i="1" s="1"/>
  <c r="AC66" i="1"/>
  <c r="AD66" i="1" s="1"/>
  <c r="Y66" i="1"/>
  <c r="X66" i="1"/>
  <c r="V66" i="1"/>
  <c r="U66" i="1"/>
  <c r="O66" i="1"/>
  <c r="P66" i="1" s="1"/>
  <c r="L66" i="1"/>
  <c r="M66" i="1" s="1"/>
  <c r="J66" i="1"/>
  <c r="I66" i="1"/>
  <c r="AC65" i="1"/>
  <c r="AD65" i="1" s="1"/>
  <c r="X65" i="1"/>
  <c r="Y65" i="1" s="1"/>
  <c r="U65" i="1"/>
  <c r="O65" i="1"/>
  <c r="P65" i="1" s="1"/>
  <c r="L65" i="1"/>
  <c r="Q65" i="1" s="1"/>
  <c r="J65" i="1"/>
  <c r="I65" i="1"/>
  <c r="AC64" i="1"/>
  <c r="AD64" i="1" s="1"/>
  <c r="X64" i="1"/>
  <c r="Y64" i="1" s="1"/>
  <c r="U64" i="1"/>
  <c r="V64" i="1" s="1"/>
  <c r="O64" i="1"/>
  <c r="P64" i="1" s="1"/>
  <c r="L64" i="1"/>
  <c r="Q64" i="1" s="1"/>
  <c r="I64" i="1"/>
  <c r="J64" i="1" s="1"/>
  <c r="AD63" i="1"/>
  <c r="AC63" i="1"/>
  <c r="X63" i="1"/>
  <c r="Y63" i="1" s="1"/>
  <c r="V63" i="1"/>
  <c r="U63" i="1"/>
  <c r="O63" i="1"/>
  <c r="P63" i="1" s="1"/>
  <c r="M63" i="1"/>
  <c r="R63" i="1" s="1"/>
  <c r="L63" i="1"/>
  <c r="I63" i="1"/>
  <c r="J63" i="1" s="1"/>
  <c r="S63" i="1" s="1"/>
  <c r="AC62" i="1"/>
  <c r="AD62" i="1" s="1"/>
  <c r="X62" i="1"/>
  <c r="Y62" i="1" s="1"/>
  <c r="U62" i="1"/>
  <c r="Z62" i="1" s="1"/>
  <c r="O62" i="1"/>
  <c r="Q62" i="1" s="1"/>
  <c r="L62" i="1"/>
  <c r="M62" i="1" s="1"/>
  <c r="J62" i="1"/>
  <c r="I62" i="1"/>
  <c r="AC61" i="1"/>
  <c r="AD61" i="1" s="1"/>
  <c r="Y61" i="1"/>
  <c r="X61" i="1"/>
  <c r="U61" i="1"/>
  <c r="V61" i="1" s="1"/>
  <c r="Q61" i="1"/>
  <c r="P61" i="1"/>
  <c r="O61" i="1"/>
  <c r="L61" i="1"/>
  <c r="M61" i="1" s="1"/>
  <c r="R61" i="1" s="1"/>
  <c r="I61" i="1"/>
  <c r="J61" i="1" s="1"/>
  <c r="S61" i="1" s="1"/>
  <c r="AC60" i="1"/>
  <c r="AD60" i="1" s="1"/>
  <c r="X60" i="1"/>
  <c r="Y60" i="1" s="1"/>
  <c r="U60" i="1"/>
  <c r="Z60" i="1" s="1"/>
  <c r="Q60" i="1"/>
  <c r="O60" i="1"/>
  <c r="P60" i="1" s="1"/>
  <c r="R60" i="1" s="1"/>
  <c r="M60" i="1"/>
  <c r="L60" i="1"/>
  <c r="I60" i="1"/>
  <c r="J60" i="1" s="1"/>
  <c r="S60" i="1" s="1"/>
  <c r="AC59" i="1"/>
  <c r="AD59" i="1" s="1"/>
  <c r="X59" i="1"/>
  <c r="Y59" i="1" s="1"/>
  <c r="U59" i="1"/>
  <c r="V59" i="1" s="1"/>
  <c r="O59" i="1"/>
  <c r="P59" i="1" s="1"/>
  <c r="L59" i="1"/>
  <c r="Q59" i="1" s="1"/>
  <c r="I59" i="1"/>
  <c r="J59" i="1" s="1"/>
  <c r="AC58" i="1"/>
  <c r="AD58" i="1" s="1"/>
  <c r="X58" i="1"/>
  <c r="Y58" i="1" s="1"/>
  <c r="U58" i="1"/>
  <c r="V58" i="1" s="1"/>
  <c r="P58" i="1"/>
  <c r="O58" i="1"/>
  <c r="L58" i="1"/>
  <c r="Q58" i="1" s="1"/>
  <c r="I58" i="1"/>
  <c r="J58" i="1" s="1"/>
  <c r="AD57" i="1"/>
  <c r="AC57" i="1"/>
  <c r="X57" i="1"/>
  <c r="Y57" i="1" s="1"/>
  <c r="U57" i="1"/>
  <c r="Z57" i="1" s="1"/>
  <c r="O57" i="1"/>
  <c r="P57" i="1" s="1"/>
  <c r="L57" i="1"/>
  <c r="Q57" i="1" s="1"/>
  <c r="I57" i="1"/>
  <c r="J57" i="1" s="1"/>
  <c r="AC56" i="1"/>
  <c r="AD56" i="1" s="1"/>
  <c r="X56" i="1"/>
  <c r="Y56" i="1" s="1"/>
  <c r="V56" i="1"/>
  <c r="U56" i="1"/>
  <c r="O56" i="1"/>
  <c r="P56" i="1" s="1"/>
  <c r="L56" i="1"/>
  <c r="Q56" i="1" s="1"/>
  <c r="J56" i="1"/>
  <c r="I56" i="1"/>
  <c r="AC55" i="1"/>
  <c r="AD55" i="1" s="1"/>
  <c r="X55" i="1"/>
  <c r="Y55" i="1" s="1"/>
  <c r="U55" i="1"/>
  <c r="V55" i="1" s="1"/>
  <c r="O55" i="1"/>
  <c r="P55" i="1" s="1"/>
  <c r="L55" i="1"/>
  <c r="M55" i="1" s="1"/>
  <c r="R55" i="1" s="1"/>
  <c r="I55" i="1"/>
  <c r="J55" i="1" s="1"/>
  <c r="S55" i="1" s="1"/>
  <c r="AC54" i="1"/>
  <c r="AD54" i="1" s="1"/>
  <c r="Y54" i="1"/>
  <c r="X54" i="1"/>
  <c r="U54" i="1"/>
  <c r="V54" i="1" s="1"/>
  <c r="O54" i="1"/>
  <c r="P54" i="1" s="1"/>
  <c r="M54" i="1"/>
  <c r="R54" i="1" s="1"/>
  <c r="L54" i="1"/>
  <c r="I54" i="1"/>
  <c r="J54" i="1" s="1"/>
  <c r="S54" i="1" s="1"/>
  <c r="AC53" i="1"/>
  <c r="AD53" i="1" s="1"/>
  <c r="X53" i="1"/>
  <c r="Y53" i="1" s="1"/>
  <c r="U53" i="1"/>
  <c r="Z53" i="1" s="1"/>
  <c r="O53" i="1"/>
  <c r="P53" i="1" s="1"/>
  <c r="L53" i="1"/>
  <c r="Q53" i="1" s="1"/>
  <c r="J53" i="1"/>
  <c r="I53" i="1"/>
  <c r="AC52" i="1"/>
  <c r="AD52" i="1" s="1"/>
  <c r="X52" i="1"/>
  <c r="Y52" i="1" s="1"/>
  <c r="U52" i="1"/>
  <c r="V52" i="1" s="1"/>
  <c r="O52" i="1"/>
  <c r="P52" i="1" s="1"/>
  <c r="L52" i="1"/>
  <c r="M52" i="1" s="1"/>
  <c r="R52" i="1" s="1"/>
  <c r="S52" i="1" s="1"/>
  <c r="J52" i="1"/>
  <c r="I52" i="1"/>
  <c r="AD51" i="1"/>
  <c r="AC51" i="1"/>
  <c r="X51" i="1"/>
  <c r="Y51" i="1" s="1"/>
  <c r="U51" i="1"/>
  <c r="O51" i="1"/>
  <c r="P51" i="1" s="1"/>
  <c r="M51" i="1"/>
  <c r="L51" i="1"/>
  <c r="I51" i="1"/>
  <c r="J51" i="1" s="1"/>
  <c r="AC50" i="1"/>
  <c r="AD50" i="1" s="1"/>
  <c r="X50" i="1"/>
  <c r="Y50" i="1" s="1"/>
  <c r="U50" i="1"/>
  <c r="O50" i="1"/>
  <c r="P50" i="1" s="1"/>
  <c r="R50" i="1" s="1"/>
  <c r="S50" i="1" s="1"/>
  <c r="M50" i="1"/>
  <c r="L50" i="1"/>
  <c r="J50" i="1"/>
  <c r="I50" i="1"/>
  <c r="AC49" i="1"/>
  <c r="AD49" i="1" s="1"/>
  <c r="X49" i="1"/>
  <c r="Y49" i="1" s="1"/>
  <c r="U49" i="1"/>
  <c r="Z49" i="1" s="1"/>
  <c r="Q49" i="1"/>
  <c r="P49" i="1"/>
  <c r="O49" i="1"/>
  <c r="L49" i="1"/>
  <c r="M49" i="1" s="1"/>
  <c r="R49" i="1" s="1"/>
  <c r="I49" i="1"/>
  <c r="J49" i="1" s="1"/>
  <c r="S49" i="1" s="1"/>
  <c r="AC48" i="1"/>
  <c r="AD48" i="1" s="1"/>
  <c r="X48" i="1"/>
  <c r="Y48" i="1" s="1"/>
  <c r="U48" i="1"/>
  <c r="Z48" i="1" s="1"/>
  <c r="R48" i="1"/>
  <c r="Q48" i="1"/>
  <c r="P48" i="1"/>
  <c r="O48" i="1"/>
  <c r="M48" i="1"/>
  <c r="L48" i="1"/>
  <c r="I48" i="1"/>
  <c r="J48" i="1" s="1"/>
  <c r="S48" i="1" s="1"/>
  <c r="AC47" i="1"/>
  <c r="AD47" i="1" s="1"/>
  <c r="X47" i="1"/>
  <c r="Y47" i="1" s="1"/>
  <c r="U47" i="1"/>
  <c r="Z47" i="1" s="1"/>
  <c r="O47" i="1"/>
  <c r="P47" i="1" s="1"/>
  <c r="L47" i="1"/>
  <c r="Q47" i="1" s="1"/>
  <c r="I47" i="1"/>
  <c r="J47" i="1" s="1"/>
  <c r="AC46" i="1"/>
  <c r="AD46" i="1" s="1"/>
  <c r="X46" i="1"/>
  <c r="Y46" i="1" s="1"/>
  <c r="U46" i="1"/>
  <c r="P46" i="1"/>
  <c r="O46" i="1"/>
  <c r="L46" i="1"/>
  <c r="Q46" i="1" s="1"/>
  <c r="I46" i="1"/>
  <c r="J46" i="1" s="1"/>
  <c r="AC45" i="1"/>
  <c r="AD45" i="1" s="1"/>
  <c r="X45" i="1"/>
  <c r="Y45" i="1" s="1"/>
  <c r="U45" i="1"/>
  <c r="Z45" i="1" s="1"/>
  <c r="O45" i="1"/>
  <c r="P45" i="1" s="1"/>
  <c r="L45" i="1"/>
  <c r="Q45" i="1" s="1"/>
  <c r="I45" i="1"/>
  <c r="J45" i="1" s="1"/>
  <c r="AC44" i="1"/>
  <c r="AD44" i="1" s="1"/>
  <c r="X44" i="1"/>
  <c r="V44" i="1"/>
  <c r="U44" i="1"/>
  <c r="O44" i="1"/>
  <c r="P44" i="1" s="1"/>
  <c r="L44" i="1"/>
  <c r="Q44" i="1" s="1"/>
  <c r="I44" i="1"/>
  <c r="J44" i="1" s="1"/>
  <c r="AD43" i="1"/>
  <c r="AC43" i="1"/>
  <c r="X43" i="1"/>
  <c r="Y43" i="1" s="1"/>
  <c r="V43" i="1"/>
  <c r="U43" i="1"/>
  <c r="O43" i="1"/>
  <c r="P43" i="1" s="1"/>
  <c r="L43" i="1"/>
  <c r="M43" i="1" s="1"/>
  <c r="I43" i="1"/>
  <c r="J43" i="1" s="1"/>
  <c r="AC42" i="1"/>
  <c r="AD42" i="1" s="1"/>
  <c r="Y42" i="1"/>
  <c r="X42" i="1"/>
  <c r="U42" i="1"/>
  <c r="V42" i="1" s="1"/>
  <c r="O42" i="1"/>
  <c r="P42" i="1" s="1"/>
  <c r="L42" i="1"/>
  <c r="Q42" i="1" s="1"/>
  <c r="Z42" i="1" s="1"/>
  <c r="I42" i="1"/>
  <c r="J42" i="1" s="1"/>
  <c r="AC41" i="1"/>
  <c r="AD41" i="1" s="1"/>
  <c r="Y41" i="1"/>
  <c r="X41" i="1"/>
  <c r="U41" i="1"/>
  <c r="O41" i="1"/>
  <c r="P41" i="1" s="1"/>
  <c r="L41" i="1"/>
  <c r="Q41" i="1" s="1"/>
  <c r="J41" i="1"/>
  <c r="I41" i="1"/>
  <c r="AC40" i="1"/>
  <c r="AD40" i="1" s="1"/>
  <c r="X40" i="1"/>
  <c r="Y40" i="1" s="1"/>
  <c r="U40" i="1"/>
  <c r="O40" i="1"/>
  <c r="P40" i="1" s="1"/>
  <c r="L40" i="1"/>
  <c r="Q40" i="1" s="1"/>
  <c r="I40" i="1"/>
  <c r="J40" i="1" s="1"/>
  <c r="AD39" i="1"/>
  <c r="AC39" i="1"/>
  <c r="X39" i="1"/>
  <c r="Y39" i="1" s="1"/>
  <c r="U39" i="1"/>
  <c r="O39" i="1"/>
  <c r="Q39" i="1" s="1"/>
  <c r="M39" i="1"/>
  <c r="L39" i="1"/>
  <c r="I39" i="1"/>
  <c r="J39" i="1" s="1"/>
  <c r="AC38" i="1"/>
  <c r="AD38" i="1" s="1"/>
  <c r="X38" i="1"/>
  <c r="Y38" i="1" s="1"/>
  <c r="U38" i="1"/>
  <c r="O38" i="1"/>
  <c r="Q38" i="1" s="1"/>
  <c r="L38" i="1"/>
  <c r="M38" i="1" s="1"/>
  <c r="J38" i="1"/>
  <c r="I38" i="1"/>
  <c r="AD37" i="1"/>
  <c r="AC37" i="1"/>
  <c r="X37" i="1"/>
  <c r="Y37" i="1" s="1"/>
  <c r="U37" i="1"/>
  <c r="V37" i="1" s="1"/>
  <c r="Q37" i="1"/>
  <c r="P37" i="1"/>
  <c r="O37" i="1"/>
  <c r="L37" i="1"/>
  <c r="M37" i="1" s="1"/>
  <c r="R37" i="1" s="1"/>
  <c r="I37" i="1"/>
  <c r="J37" i="1" s="1"/>
  <c r="S37" i="1" s="1"/>
  <c r="AC36" i="1"/>
  <c r="AD36" i="1" s="1"/>
  <c r="X36" i="1"/>
  <c r="Y36" i="1" s="1"/>
  <c r="U36" i="1"/>
  <c r="V36" i="1" s="1"/>
  <c r="R36" i="1"/>
  <c r="S36" i="1" s="1"/>
  <c r="Q36" i="1"/>
  <c r="P36" i="1"/>
  <c r="O36" i="1"/>
  <c r="M36" i="1"/>
  <c r="L36" i="1"/>
  <c r="J36" i="1"/>
  <c r="I36" i="1"/>
  <c r="AC35" i="1"/>
  <c r="AD35" i="1" s="1"/>
  <c r="X35" i="1"/>
  <c r="Y35" i="1" s="1"/>
  <c r="U35" i="1"/>
  <c r="V35" i="1" s="1"/>
  <c r="O35" i="1"/>
  <c r="P35" i="1" s="1"/>
  <c r="L35" i="1"/>
  <c r="Q35" i="1" s="1"/>
  <c r="I35" i="1"/>
  <c r="J35" i="1" s="1"/>
  <c r="AC34" i="1"/>
  <c r="AD34" i="1" s="1"/>
  <c r="X34" i="1"/>
  <c r="Y34" i="1" s="1"/>
  <c r="U34" i="1"/>
  <c r="P34" i="1"/>
  <c r="O34" i="1"/>
  <c r="M34" i="1"/>
  <c r="R34" i="1" s="1"/>
  <c r="L34" i="1"/>
  <c r="Q34" i="1" s="1"/>
  <c r="I34" i="1"/>
  <c r="J34" i="1" s="1"/>
  <c r="S34" i="1" s="1"/>
  <c r="AC33" i="1"/>
  <c r="AD33" i="1" s="1"/>
  <c r="X33" i="1"/>
  <c r="Y33" i="1" s="1"/>
  <c r="U33" i="1"/>
  <c r="Z33" i="1" s="1"/>
  <c r="Q33" i="1"/>
  <c r="O33" i="1"/>
  <c r="P33" i="1" s="1"/>
  <c r="L33" i="1"/>
  <c r="M33" i="1" s="1"/>
  <c r="R33" i="1" s="1"/>
  <c r="I33" i="1"/>
  <c r="J33" i="1" s="1"/>
  <c r="S33" i="1" s="1"/>
  <c r="AC32" i="1"/>
  <c r="AD32" i="1" s="1"/>
  <c r="X32" i="1"/>
  <c r="V32" i="1"/>
  <c r="U32" i="1"/>
  <c r="P32" i="1"/>
  <c r="O32" i="1"/>
  <c r="L32" i="1"/>
  <c r="Q32" i="1" s="1"/>
  <c r="I32" i="1"/>
  <c r="J32" i="1" s="1"/>
  <c r="AC31" i="1"/>
  <c r="AD31" i="1" s="1"/>
  <c r="X31" i="1"/>
  <c r="Z31" i="1" s="1"/>
  <c r="V31" i="1"/>
  <c r="U31" i="1"/>
  <c r="O31" i="1"/>
  <c r="P31" i="1" s="1"/>
  <c r="L31" i="1"/>
  <c r="Q31" i="1" s="1"/>
  <c r="I31" i="1"/>
  <c r="J31" i="1" s="1"/>
  <c r="AC30" i="1"/>
  <c r="AD30" i="1" s="1"/>
  <c r="Y30" i="1"/>
  <c r="X30" i="1"/>
  <c r="U30" i="1"/>
  <c r="V30" i="1" s="1"/>
  <c r="O30" i="1"/>
  <c r="P30" i="1" s="1"/>
  <c r="L30" i="1"/>
  <c r="Q30" i="1" s="1"/>
  <c r="Z30" i="1" s="1"/>
  <c r="I30" i="1"/>
  <c r="J30" i="1" s="1"/>
  <c r="B153" i="22"/>
  <c r="C153" i="22"/>
  <c r="D153" i="22"/>
  <c r="E153" i="22"/>
  <c r="H153" i="22"/>
  <c r="N153" i="22"/>
  <c r="O153" i="22"/>
  <c r="B154" i="22"/>
  <c r="C154" i="22"/>
  <c r="D154" i="22"/>
  <c r="E154" i="22"/>
  <c r="H154" i="22"/>
  <c r="N154" i="22"/>
  <c r="O154" i="22"/>
  <c r="B155" i="22"/>
  <c r="C155" i="22"/>
  <c r="D155" i="22"/>
  <c r="E155" i="22"/>
  <c r="H155" i="22"/>
  <c r="N155" i="22"/>
  <c r="O155" i="22"/>
  <c r="B156" i="22"/>
  <c r="C156" i="22"/>
  <c r="D156" i="22"/>
  <c r="E156" i="22"/>
  <c r="H156" i="22"/>
  <c r="N156" i="22"/>
  <c r="O156" i="22"/>
  <c r="B157" i="22"/>
  <c r="C157" i="22"/>
  <c r="D157" i="22"/>
  <c r="E157" i="22"/>
  <c r="H157" i="22"/>
  <c r="O157" i="22"/>
  <c r="B158" i="22"/>
  <c r="C158" i="22"/>
  <c r="D158" i="22"/>
  <c r="E158" i="22"/>
  <c r="H158" i="22"/>
  <c r="N158" i="22"/>
  <c r="O158" i="22"/>
  <c r="B159" i="22"/>
  <c r="C159" i="22"/>
  <c r="D159" i="22"/>
  <c r="E159" i="22"/>
  <c r="H159" i="22"/>
  <c r="N159" i="22"/>
  <c r="O159" i="22"/>
  <c r="B160" i="22"/>
  <c r="C160" i="22"/>
  <c r="D160" i="22"/>
  <c r="E160" i="22"/>
  <c r="H160" i="22"/>
  <c r="N160" i="22"/>
  <c r="O160" i="22"/>
  <c r="B161" i="22"/>
  <c r="C161" i="22"/>
  <c r="D161" i="22"/>
  <c r="E161" i="22"/>
  <c r="H161" i="22"/>
  <c r="N161" i="22"/>
  <c r="O161" i="22"/>
  <c r="B137" i="22"/>
  <c r="C137" i="22"/>
  <c r="D137" i="22"/>
  <c r="E137" i="22"/>
  <c r="H137" i="22"/>
  <c r="N137" i="22"/>
  <c r="O137" i="22"/>
  <c r="B138" i="22"/>
  <c r="C138" i="22"/>
  <c r="D138" i="22"/>
  <c r="E138" i="22"/>
  <c r="H138" i="22"/>
  <c r="N138" i="22"/>
  <c r="O138" i="22"/>
  <c r="B139" i="22"/>
  <c r="C139" i="22"/>
  <c r="D139" i="22"/>
  <c r="E139" i="22"/>
  <c r="H139" i="22"/>
  <c r="N139" i="22"/>
  <c r="O139" i="22"/>
  <c r="B140" i="22"/>
  <c r="C140" i="22"/>
  <c r="D140" i="22"/>
  <c r="E140" i="22"/>
  <c r="H140" i="22"/>
  <c r="N140" i="22"/>
  <c r="O140" i="22"/>
  <c r="B141" i="22"/>
  <c r="C141" i="22"/>
  <c r="D141" i="22"/>
  <c r="E141" i="22"/>
  <c r="H141" i="22"/>
  <c r="N141" i="22"/>
  <c r="O141" i="22"/>
  <c r="B142" i="22"/>
  <c r="C142" i="22"/>
  <c r="D142" i="22"/>
  <c r="E142" i="22"/>
  <c r="H142" i="22"/>
  <c r="N142" i="22"/>
  <c r="O142" i="22"/>
  <c r="B143" i="22"/>
  <c r="C143" i="22"/>
  <c r="D143" i="22"/>
  <c r="E143" i="22"/>
  <c r="H143" i="22"/>
  <c r="N143" i="22"/>
  <c r="O143" i="22"/>
  <c r="B144" i="22"/>
  <c r="C144" i="22"/>
  <c r="D144" i="22"/>
  <c r="E144" i="22"/>
  <c r="H144" i="22"/>
  <c r="N144" i="22"/>
  <c r="O144" i="22"/>
  <c r="B145" i="22"/>
  <c r="C145" i="22"/>
  <c r="D145" i="22"/>
  <c r="E145" i="22"/>
  <c r="H145" i="22"/>
  <c r="N145" i="22"/>
  <c r="O145" i="22"/>
  <c r="B146" i="22"/>
  <c r="C146" i="22"/>
  <c r="D146" i="22"/>
  <c r="E146" i="22"/>
  <c r="H146" i="22"/>
  <c r="N146" i="22"/>
  <c r="O146" i="22"/>
  <c r="B147" i="22"/>
  <c r="C147" i="22"/>
  <c r="D147" i="22"/>
  <c r="E147" i="22"/>
  <c r="H147" i="22"/>
  <c r="N147" i="22"/>
  <c r="O147" i="22"/>
  <c r="B148" i="22"/>
  <c r="C148" i="22"/>
  <c r="D148" i="22"/>
  <c r="E148" i="22"/>
  <c r="H148" i="22"/>
  <c r="N148" i="22"/>
  <c r="O148" i="22"/>
  <c r="B149" i="22"/>
  <c r="C149" i="22"/>
  <c r="D149" i="22"/>
  <c r="E149" i="22"/>
  <c r="H149" i="22"/>
  <c r="N149" i="22"/>
  <c r="O149" i="22"/>
  <c r="B150" i="22"/>
  <c r="C150" i="22"/>
  <c r="D150" i="22"/>
  <c r="E150" i="22"/>
  <c r="H150" i="22"/>
  <c r="N150" i="22"/>
  <c r="O150" i="22"/>
  <c r="B151" i="22"/>
  <c r="C151" i="22"/>
  <c r="D151" i="22"/>
  <c r="E151" i="22"/>
  <c r="H151" i="22"/>
  <c r="O151" i="22"/>
  <c r="B152" i="22"/>
  <c r="C152" i="22"/>
  <c r="D152" i="22"/>
  <c r="E152" i="22"/>
  <c r="H152" i="22"/>
  <c r="N152" i="22"/>
  <c r="O152" i="22"/>
  <c r="B123" i="22"/>
  <c r="C123" i="22"/>
  <c r="D123" i="22"/>
  <c r="E123" i="22"/>
  <c r="H123" i="22"/>
  <c r="N123" i="22"/>
  <c r="O123" i="22"/>
  <c r="B124" i="22"/>
  <c r="C124" i="22"/>
  <c r="D124" i="22"/>
  <c r="E124" i="22"/>
  <c r="H124" i="22"/>
  <c r="N124" i="22"/>
  <c r="O124" i="22"/>
  <c r="B125" i="22"/>
  <c r="C125" i="22"/>
  <c r="D125" i="22"/>
  <c r="E125" i="22"/>
  <c r="H125" i="22"/>
  <c r="N125" i="22"/>
  <c r="O125" i="22"/>
  <c r="B126" i="22"/>
  <c r="C126" i="22"/>
  <c r="D126" i="22"/>
  <c r="E126" i="22"/>
  <c r="H126" i="22"/>
  <c r="N126" i="22"/>
  <c r="O126" i="22"/>
  <c r="B127" i="22"/>
  <c r="C127" i="22"/>
  <c r="D127" i="22"/>
  <c r="E127" i="22"/>
  <c r="H127" i="22"/>
  <c r="N127" i="22"/>
  <c r="O127" i="22"/>
  <c r="B128" i="22"/>
  <c r="C128" i="22"/>
  <c r="D128" i="22"/>
  <c r="E128" i="22"/>
  <c r="H128" i="22"/>
  <c r="N128" i="22"/>
  <c r="O128" i="22"/>
  <c r="B129" i="22"/>
  <c r="C129" i="22"/>
  <c r="D129" i="22"/>
  <c r="E129" i="22"/>
  <c r="H129" i="22"/>
  <c r="N129" i="22"/>
  <c r="O129" i="22"/>
  <c r="B130" i="22"/>
  <c r="C130" i="22"/>
  <c r="D130" i="22"/>
  <c r="E130" i="22"/>
  <c r="H130" i="22"/>
  <c r="N130" i="22"/>
  <c r="O130" i="22"/>
  <c r="B131" i="22"/>
  <c r="C131" i="22"/>
  <c r="D131" i="22"/>
  <c r="E131" i="22"/>
  <c r="H131" i="22"/>
  <c r="N131" i="22"/>
  <c r="O131" i="22"/>
  <c r="B132" i="22"/>
  <c r="C132" i="22"/>
  <c r="D132" i="22"/>
  <c r="E132" i="22"/>
  <c r="H132" i="22"/>
  <c r="N132" i="22"/>
  <c r="O132" i="22"/>
  <c r="B133" i="22"/>
  <c r="C133" i="22"/>
  <c r="D133" i="22"/>
  <c r="E133" i="22"/>
  <c r="H133" i="22"/>
  <c r="N133" i="22"/>
  <c r="O133" i="22"/>
  <c r="B134" i="22"/>
  <c r="C134" i="22"/>
  <c r="D134" i="22"/>
  <c r="E134" i="22"/>
  <c r="H134" i="22"/>
  <c r="N134" i="22"/>
  <c r="O134" i="22"/>
  <c r="B135" i="22"/>
  <c r="C135" i="22"/>
  <c r="D135" i="22"/>
  <c r="E135" i="22"/>
  <c r="H135" i="22"/>
  <c r="N135" i="22"/>
  <c r="O135" i="22"/>
  <c r="B136" i="22"/>
  <c r="C136" i="22"/>
  <c r="D136" i="22"/>
  <c r="E136" i="22"/>
  <c r="H136" i="22"/>
  <c r="N136" i="22"/>
  <c r="O136" i="22"/>
  <c r="B118" i="22"/>
  <c r="C118" i="22"/>
  <c r="D118" i="22"/>
  <c r="E118" i="22"/>
  <c r="H118" i="22"/>
  <c r="N118" i="22"/>
  <c r="O118" i="22"/>
  <c r="B119" i="22"/>
  <c r="C119" i="22"/>
  <c r="D119" i="22"/>
  <c r="E119" i="22"/>
  <c r="H119" i="22"/>
  <c r="N119" i="22"/>
  <c r="O119" i="22"/>
  <c r="B120" i="22"/>
  <c r="C120" i="22"/>
  <c r="D120" i="22"/>
  <c r="E120" i="22"/>
  <c r="H120" i="22"/>
  <c r="N120" i="22"/>
  <c r="O120" i="22"/>
  <c r="B121" i="22"/>
  <c r="C121" i="22"/>
  <c r="D121" i="22"/>
  <c r="E121" i="22"/>
  <c r="H121" i="22"/>
  <c r="N121" i="22"/>
  <c r="O121" i="22"/>
  <c r="B122" i="22"/>
  <c r="C122" i="22"/>
  <c r="D122" i="22"/>
  <c r="E122" i="22"/>
  <c r="H122" i="22"/>
  <c r="N122" i="22"/>
  <c r="O122" i="22"/>
  <c r="B107" i="22"/>
  <c r="C107" i="22"/>
  <c r="E107" i="22"/>
  <c r="H107" i="22"/>
  <c r="N107" i="22"/>
  <c r="O107" i="22"/>
  <c r="B108" i="22"/>
  <c r="C108" i="22"/>
  <c r="E108" i="22"/>
  <c r="H108" i="22"/>
  <c r="N108" i="22"/>
  <c r="O108" i="22"/>
  <c r="B109" i="22"/>
  <c r="C109" i="22"/>
  <c r="E109" i="22"/>
  <c r="H109" i="22"/>
  <c r="N109" i="22"/>
  <c r="O109" i="22"/>
  <c r="B110" i="22"/>
  <c r="C110" i="22"/>
  <c r="E110" i="22"/>
  <c r="H110" i="22"/>
  <c r="N110" i="22"/>
  <c r="O110" i="22"/>
  <c r="B111" i="22"/>
  <c r="C111" i="22"/>
  <c r="E111" i="22"/>
  <c r="H111" i="22"/>
  <c r="N111" i="22"/>
  <c r="O111" i="22"/>
  <c r="B112" i="22"/>
  <c r="C112" i="22"/>
  <c r="E112" i="22"/>
  <c r="H112" i="22"/>
  <c r="N112" i="22"/>
  <c r="O112" i="22"/>
  <c r="B113" i="22"/>
  <c r="C113" i="22"/>
  <c r="E113" i="22"/>
  <c r="H113" i="22"/>
  <c r="N113" i="22"/>
  <c r="O113" i="22"/>
  <c r="B114" i="22"/>
  <c r="C114" i="22"/>
  <c r="D114" i="22"/>
  <c r="E114" i="22"/>
  <c r="H114" i="22"/>
  <c r="N114" i="22"/>
  <c r="O114" i="22"/>
  <c r="B115" i="22"/>
  <c r="C115" i="22"/>
  <c r="D115" i="22"/>
  <c r="E115" i="22"/>
  <c r="H115" i="22"/>
  <c r="N115" i="22"/>
  <c r="O115" i="22"/>
  <c r="B116" i="22"/>
  <c r="C116" i="22"/>
  <c r="D116" i="22"/>
  <c r="E116" i="22"/>
  <c r="H116" i="22"/>
  <c r="N116" i="22"/>
  <c r="O116" i="22"/>
  <c r="B117" i="22"/>
  <c r="C117" i="22"/>
  <c r="D117" i="22"/>
  <c r="E117" i="22"/>
  <c r="H117" i="22"/>
  <c r="N117" i="22"/>
  <c r="O117" i="22"/>
  <c r="B94" i="22"/>
  <c r="C94" i="22"/>
  <c r="E94" i="22"/>
  <c r="H94" i="22"/>
  <c r="N94" i="22"/>
  <c r="O94" i="22"/>
  <c r="B95" i="22"/>
  <c r="C95" i="22"/>
  <c r="E95" i="22"/>
  <c r="H95" i="22"/>
  <c r="N95" i="22"/>
  <c r="O95" i="22"/>
  <c r="B96" i="22"/>
  <c r="C96" i="22"/>
  <c r="E96" i="22"/>
  <c r="H96" i="22"/>
  <c r="N96" i="22"/>
  <c r="O96" i="22"/>
  <c r="B97" i="22"/>
  <c r="C97" i="22"/>
  <c r="E97" i="22"/>
  <c r="H97" i="22"/>
  <c r="N97" i="22"/>
  <c r="O97" i="22"/>
  <c r="B98" i="22"/>
  <c r="C98" i="22"/>
  <c r="E98" i="22"/>
  <c r="H98" i="22"/>
  <c r="N98" i="22"/>
  <c r="O98" i="22"/>
  <c r="B99" i="22"/>
  <c r="C99" i="22"/>
  <c r="E99" i="22"/>
  <c r="H99" i="22"/>
  <c r="N99" i="22"/>
  <c r="O99" i="22"/>
  <c r="B100" i="22"/>
  <c r="C100" i="22"/>
  <c r="E100" i="22"/>
  <c r="H100" i="22"/>
  <c r="N100" i="22"/>
  <c r="O100" i="22"/>
  <c r="B101" i="22"/>
  <c r="C101" i="22"/>
  <c r="E101" i="22"/>
  <c r="H101" i="22"/>
  <c r="N101" i="22"/>
  <c r="O101" i="22"/>
  <c r="B102" i="22"/>
  <c r="C102" i="22"/>
  <c r="E102" i="22"/>
  <c r="H102" i="22"/>
  <c r="N102" i="22"/>
  <c r="O102" i="22"/>
  <c r="B103" i="22"/>
  <c r="C103" i="22"/>
  <c r="E103" i="22"/>
  <c r="H103" i="22"/>
  <c r="N103" i="22"/>
  <c r="O103" i="22"/>
  <c r="B104" i="22"/>
  <c r="C104" i="22"/>
  <c r="E104" i="22"/>
  <c r="H104" i="22"/>
  <c r="N104" i="22"/>
  <c r="O104" i="22"/>
  <c r="B105" i="22"/>
  <c r="C105" i="22"/>
  <c r="E105" i="22"/>
  <c r="H105" i="22"/>
  <c r="N105" i="22"/>
  <c r="O105" i="22"/>
  <c r="B106" i="22"/>
  <c r="C106" i="22"/>
  <c r="E106" i="22"/>
  <c r="H106" i="22"/>
  <c r="N106" i="22"/>
  <c r="O106" i="22"/>
  <c r="B80" i="22"/>
  <c r="C80" i="22"/>
  <c r="E80" i="22"/>
  <c r="H80" i="22"/>
  <c r="N80" i="22"/>
  <c r="O80" i="22"/>
  <c r="B81" i="22"/>
  <c r="C81" i="22"/>
  <c r="E81" i="22"/>
  <c r="H81" i="22"/>
  <c r="N81" i="22"/>
  <c r="O81" i="22"/>
  <c r="B82" i="22"/>
  <c r="C82" i="22"/>
  <c r="E82" i="22"/>
  <c r="H82" i="22"/>
  <c r="N82" i="22"/>
  <c r="O82" i="22"/>
  <c r="B83" i="22"/>
  <c r="C83" i="22"/>
  <c r="E83" i="22"/>
  <c r="H83" i="22"/>
  <c r="N83" i="22"/>
  <c r="O83" i="22"/>
  <c r="B84" i="22"/>
  <c r="C84" i="22"/>
  <c r="E84" i="22"/>
  <c r="H84" i="22"/>
  <c r="N84" i="22"/>
  <c r="O84" i="22"/>
  <c r="B85" i="22"/>
  <c r="C85" i="22"/>
  <c r="E85" i="22"/>
  <c r="H85" i="22"/>
  <c r="N85" i="22"/>
  <c r="O85" i="22"/>
  <c r="B86" i="22"/>
  <c r="C86" i="22"/>
  <c r="E86" i="22"/>
  <c r="H86" i="22"/>
  <c r="N86" i="22"/>
  <c r="O86" i="22"/>
  <c r="B87" i="22"/>
  <c r="C87" i="22"/>
  <c r="E87" i="22"/>
  <c r="H87" i="22"/>
  <c r="N87" i="22"/>
  <c r="O87" i="22"/>
  <c r="B88" i="22"/>
  <c r="C88" i="22"/>
  <c r="E88" i="22"/>
  <c r="H88" i="22"/>
  <c r="N88" i="22"/>
  <c r="O88" i="22"/>
  <c r="B89" i="22"/>
  <c r="C89" i="22"/>
  <c r="E89" i="22"/>
  <c r="H89" i="22"/>
  <c r="N89" i="22"/>
  <c r="O89" i="22"/>
  <c r="B90" i="22"/>
  <c r="C90" i="22"/>
  <c r="E90" i="22"/>
  <c r="H90" i="22"/>
  <c r="N90" i="22"/>
  <c r="O90" i="22"/>
  <c r="B91" i="22"/>
  <c r="C91" i="22"/>
  <c r="E91" i="22"/>
  <c r="H91" i="22"/>
  <c r="N91" i="22"/>
  <c r="O91" i="22"/>
  <c r="B92" i="22"/>
  <c r="C92" i="22"/>
  <c r="E92" i="22"/>
  <c r="H92" i="22"/>
  <c r="N92" i="22"/>
  <c r="O92" i="22"/>
  <c r="B93" i="22"/>
  <c r="C93" i="22"/>
  <c r="E93" i="22"/>
  <c r="H93" i="22"/>
  <c r="N93" i="22"/>
  <c r="O93" i="22"/>
  <c r="B79" i="22"/>
  <c r="C79" i="22"/>
  <c r="E79" i="22"/>
  <c r="H79" i="22"/>
  <c r="N79" i="22"/>
  <c r="O79" i="22"/>
  <c r="O78" i="22"/>
  <c r="N78" i="22"/>
  <c r="H78" i="22"/>
  <c r="E78" i="22"/>
  <c r="C78" i="22"/>
  <c r="B78" i="22"/>
  <c r="R150" i="1" l="1"/>
  <c r="S150" i="1" s="1"/>
  <c r="Z150" i="1"/>
  <c r="AA147" i="1"/>
  <c r="Z149" i="1"/>
  <c r="Z151" i="1"/>
  <c r="P149" i="1"/>
  <c r="R149" i="1" s="1"/>
  <c r="M151" i="1"/>
  <c r="R151" i="1" s="1"/>
  <c r="S151" i="1" s="1"/>
  <c r="V146" i="1"/>
  <c r="AA146" i="1" s="1"/>
  <c r="V148" i="1"/>
  <c r="AA148" i="1" s="1"/>
  <c r="V150" i="1"/>
  <c r="AA150" i="1" s="1"/>
  <c r="V151" i="1"/>
  <c r="AA151" i="1" s="1"/>
  <c r="S140" i="1"/>
  <c r="Z144" i="1"/>
  <c r="S141" i="1"/>
  <c r="Z142" i="1"/>
  <c r="AA141" i="1"/>
  <c r="Z143" i="1"/>
  <c r="P143" i="1"/>
  <c r="R143" i="1" s="1"/>
  <c r="S143" i="1" s="1"/>
  <c r="M145" i="1"/>
  <c r="R145" i="1" s="1"/>
  <c r="AA145" i="1" s="1"/>
  <c r="V140" i="1"/>
  <c r="AA140" i="1" s="1"/>
  <c r="V142" i="1"/>
  <c r="AA142" i="1" s="1"/>
  <c r="V143" i="1"/>
  <c r="Z141" i="1"/>
  <c r="V144" i="1"/>
  <c r="AA144" i="1" s="1"/>
  <c r="AA136" i="1"/>
  <c r="Z138" i="1"/>
  <c r="AA138" i="1"/>
  <c r="S136" i="1"/>
  <c r="Z137" i="1"/>
  <c r="Z139" i="1"/>
  <c r="P137" i="1"/>
  <c r="R137" i="1" s="1"/>
  <c r="S137" i="1" s="1"/>
  <c r="M139" i="1"/>
  <c r="R139" i="1" s="1"/>
  <c r="S139" i="1" s="1"/>
  <c r="V134" i="1"/>
  <c r="AA134" i="1" s="1"/>
  <c r="V135" i="1"/>
  <c r="AA135" i="1" s="1"/>
  <c r="V137" i="1"/>
  <c r="V139" i="1"/>
  <c r="AA139" i="1" s="1"/>
  <c r="S128" i="1"/>
  <c r="AA133" i="1"/>
  <c r="Z131" i="1"/>
  <c r="P130" i="1"/>
  <c r="R130" i="1" s="1"/>
  <c r="M132" i="1"/>
  <c r="R132" i="1" s="1"/>
  <c r="S132" i="1" s="1"/>
  <c r="V128" i="1"/>
  <c r="AA128" i="1" s="1"/>
  <c r="V129" i="1"/>
  <c r="AA129" i="1" s="1"/>
  <c r="V131" i="1"/>
  <c r="AA131" i="1" s="1"/>
  <c r="V132" i="1"/>
  <c r="AA132" i="1" s="1"/>
  <c r="R113" i="1"/>
  <c r="S113" i="1" s="1"/>
  <c r="S110" i="1"/>
  <c r="Z112" i="1"/>
  <c r="P112" i="1"/>
  <c r="R112" i="1" s="1"/>
  <c r="S112" i="1" s="1"/>
  <c r="M114" i="1"/>
  <c r="R114" i="1" s="1"/>
  <c r="S114" i="1" s="1"/>
  <c r="V109" i="1"/>
  <c r="AA109" i="1" s="1"/>
  <c r="V110" i="1"/>
  <c r="AA110" i="1" s="1"/>
  <c r="V111" i="1"/>
  <c r="AA111" i="1" s="1"/>
  <c r="V112" i="1"/>
  <c r="Z105" i="1"/>
  <c r="Z108" i="1"/>
  <c r="P105" i="1"/>
  <c r="R105" i="1" s="1"/>
  <c r="S105" i="1" s="1"/>
  <c r="M107" i="1"/>
  <c r="R107" i="1" s="1"/>
  <c r="AA107" i="1" s="1"/>
  <c r="P106" i="1"/>
  <c r="R106" i="1" s="1"/>
  <c r="M108" i="1"/>
  <c r="R108" i="1" s="1"/>
  <c r="AA108" i="1" s="1"/>
  <c r="V103" i="1"/>
  <c r="AA103" i="1" s="1"/>
  <c r="V104" i="1"/>
  <c r="AA104" i="1" s="1"/>
  <c r="V105" i="1"/>
  <c r="Y108" i="1"/>
  <c r="AA97" i="1"/>
  <c r="Z99" i="1"/>
  <c r="S98" i="1"/>
  <c r="Z102" i="1"/>
  <c r="P99" i="1"/>
  <c r="R99" i="1" s="1"/>
  <c r="S99" i="1" s="1"/>
  <c r="M101" i="1"/>
  <c r="R101" i="1" s="1"/>
  <c r="AA101" i="1" s="1"/>
  <c r="P100" i="1"/>
  <c r="R100" i="1" s="1"/>
  <c r="M102" i="1"/>
  <c r="R102" i="1" s="1"/>
  <c r="AA102" i="1" s="1"/>
  <c r="V98" i="1"/>
  <c r="AA98" i="1" s="1"/>
  <c r="V99" i="1"/>
  <c r="Z95" i="1"/>
  <c r="Z96" i="1"/>
  <c r="AA92" i="1"/>
  <c r="Z94" i="1"/>
  <c r="P94" i="1"/>
  <c r="R94" i="1" s="1"/>
  <c r="S94" i="1" s="1"/>
  <c r="M96" i="1"/>
  <c r="R96" i="1" s="1"/>
  <c r="S96" i="1" s="1"/>
  <c r="V91" i="1"/>
  <c r="AA91" i="1" s="1"/>
  <c r="V93" i="1"/>
  <c r="AA93" i="1" s="1"/>
  <c r="V94" i="1"/>
  <c r="V95" i="1"/>
  <c r="AA95" i="1" s="1"/>
  <c r="V96" i="1"/>
  <c r="AA96" i="1" s="1"/>
  <c r="R74" i="1"/>
  <c r="S74" i="1" s="1"/>
  <c r="R66" i="1"/>
  <c r="S66" i="1" s="1"/>
  <c r="AA76" i="1"/>
  <c r="AA71" i="1"/>
  <c r="R75" i="1"/>
  <c r="S75" i="1" s="1"/>
  <c r="AA74" i="1"/>
  <c r="Z69" i="1"/>
  <c r="AA75" i="1"/>
  <c r="AA67" i="1"/>
  <c r="AA73" i="1"/>
  <c r="S70" i="1"/>
  <c r="V69" i="1"/>
  <c r="AA69" i="1" s="1"/>
  <c r="P74" i="1"/>
  <c r="M76" i="1"/>
  <c r="R76" i="1" s="1"/>
  <c r="S76" i="1" s="1"/>
  <c r="P75" i="1"/>
  <c r="Y73" i="1"/>
  <c r="Q66" i="1"/>
  <c r="Z66" i="1" s="1"/>
  <c r="Q67" i="1"/>
  <c r="Z67" i="1" s="1"/>
  <c r="M70" i="1"/>
  <c r="R70" i="1" s="1"/>
  <c r="AA70" i="1" s="1"/>
  <c r="Z76" i="1"/>
  <c r="Y72" i="1"/>
  <c r="AA72" i="1" s="1"/>
  <c r="V77" i="1"/>
  <c r="AA77" i="1" s="1"/>
  <c r="Z75" i="1"/>
  <c r="Q68" i="1"/>
  <c r="Z68" i="1" s="1"/>
  <c r="Z74" i="1"/>
  <c r="Q69" i="1"/>
  <c r="AA55" i="1"/>
  <c r="R62" i="1"/>
  <c r="S62" i="1" s="1"/>
  <c r="S65" i="1"/>
  <c r="AA54" i="1"/>
  <c r="S59" i="1"/>
  <c r="Z65" i="1"/>
  <c r="S57" i="1"/>
  <c r="AA59" i="1"/>
  <c r="AA61" i="1"/>
  <c r="AA63" i="1"/>
  <c r="P62" i="1"/>
  <c r="M65" i="1"/>
  <c r="R65" i="1" s="1"/>
  <c r="Z59" i="1"/>
  <c r="V62" i="1"/>
  <c r="AA62" i="1" s="1"/>
  <c r="V60" i="1"/>
  <c r="AA60" i="1" s="1"/>
  <c r="M64" i="1"/>
  <c r="R64" i="1" s="1"/>
  <c r="S64" i="1" s="1"/>
  <c r="Z56" i="1"/>
  <c r="Q63" i="1"/>
  <c r="Z63" i="1" s="1"/>
  <c r="Z61" i="1"/>
  <c r="Q55" i="1"/>
  <c r="Z55" i="1" s="1"/>
  <c r="M58" i="1"/>
  <c r="R58" i="1" s="1"/>
  <c r="S58" i="1" s="1"/>
  <c r="Z64" i="1"/>
  <c r="V57" i="1"/>
  <c r="AA57" i="1" s="1"/>
  <c r="Z58" i="1"/>
  <c r="M56" i="1"/>
  <c r="R56" i="1" s="1"/>
  <c r="S56" i="1" s="1"/>
  <c r="V65" i="1"/>
  <c r="Q54" i="1"/>
  <c r="Z54" i="1" s="1"/>
  <c r="M57" i="1"/>
  <c r="R57" i="1" s="1"/>
  <c r="M59" i="1"/>
  <c r="R59" i="1" s="1"/>
  <c r="Z44" i="1"/>
  <c r="AA52" i="1"/>
  <c r="Z50" i="1"/>
  <c r="S47" i="1"/>
  <c r="S53" i="1"/>
  <c r="R51" i="1"/>
  <c r="S51" i="1" s="1"/>
  <c r="Z46" i="1"/>
  <c r="Z51" i="1"/>
  <c r="S45" i="1"/>
  <c r="S43" i="1"/>
  <c r="R43" i="1"/>
  <c r="AA43" i="1" s="1"/>
  <c r="Z43" i="1"/>
  <c r="V46" i="1"/>
  <c r="AA46" i="1" s="1"/>
  <c r="Q50" i="1"/>
  <c r="M53" i="1"/>
  <c r="R53" i="1" s="1"/>
  <c r="V47" i="1"/>
  <c r="AA47" i="1" s="1"/>
  <c r="V48" i="1"/>
  <c r="AA48" i="1" s="1"/>
  <c r="Q52" i="1"/>
  <c r="V53" i="1"/>
  <c r="AA53" i="1" s="1"/>
  <c r="M45" i="1"/>
  <c r="R45" i="1" s="1"/>
  <c r="Z52" i="1"/>
  <c r="V49" i="1"/>
  <c r="AA49" i="1" s="1"/>
  <c r="M42" i="1"/>
  <c r="R42" i="1" s="1"/>
  <c r="AA42" i="1" s="1"/>
  <c r="V51" i="1"/>
  <c r="AA51" i="1" s="1"/>
  <c r="M44" i="1"/>
  <c r="R44" i="1" s="1"/>
  <c r="AA44" i="1" s="1"/>
  <c r="Q43" i="1"/>
  <c r="M46" i="1"/>
  <c r="R46" i="1" s="1"/>
  <c r="S46" i="1" s="1"/>
  <c r="M47" i="1"/>
  <c r="R47" i="1" s="1"/>
  <c r="Q51" i="1"/>
  <c r="V50" i="1"/>
  <c r="AA50" i="1" s="1"/>
  <c r="V45" i="1"/>
  <c r="Y44" i="1"/>
  <c r="Z40" i="1"/>
  <c r="Z34" i="1"/>
  <c r="AA30" i="1"/>
  <c r="AA36" i="1"/>
  <c r="Z38" i="1"/>
  <c r="Z32" i="1"/>
  <c r="S31" i="1"/>
  <c r="AA31" i="1"/>
  <c r="AA35" i="1"/>
  <c r="R39" i="1"/>
  <c r="S39" i="1" s="1"/>
  <c r="Z41" i="1"/>
  <c r="S40" i="1"/>
  <c r="Z39" i="1"/>
  <c r="AA37" i="1"/>
  <c r="Y31" i="1"/>
  <c r="Y32" i="1"/>
  <c r="AA32" i="1" s="1"/>
  <c r="V38" i="1"/>
  <c r="M30" i="1"/>
  <c r="R30" i="1" s="1"/>
  <c r="S30" i="1" s="1"/>
  <c r="V39" i="1"/>
  <c r="Z37" i="1"/>
  <c r="M32" i="1"/>
  <c r="R32" i="1" s="1"/>
  <c r="S32" i="1" s="1"/>
  <c r="V41" i="1"/>
  <c r="M40" i="1"/>
  <c r="R40" i="1" s="1"/>
  <c r="M41" i="1"/>
  <c r="R41" i="1" s="1"/>
  <c r="S41" i="1" s="1"/>
  <c r="Z35" i="1"/>
  <c r="M31" i="1"/>
  <c r="R31" i="1" s="1"/>
  <c r="V40" i="1"/>
  <c r="M35" i="1"/>
  <c r="R35" i="1" s="1"/>
  <c r="S35" i="1" s="1"/>
  <c r="V33" i="1"/>
  <c r="AA33" i="1" s="1"/>
  <c r="P38" i="1"/>
  <c r="R38" i="1" s="1"/>
  <c r="S38" i="1" s="1"/>
  <c r="V34" i="1"/>
  <c r="AA34" i="1" s="1"/>
  <c r="P39" i="1"/>
  <c r="Z36" i="1"/>
  <c r="N7" i="22"/>
  <c r="O7" i="22"/>
  <c r="N8" i="22"/>
  <c r="O8" i="22"/>
  <c r="N9" i="22"/>
  <c r="O9" i="22"/>
  <c r="N10" i="22"/>
  <c r="O10" i="22"/>
  <c r="N11" i="22"/>
  <c r="O11" i="22"/>
  <c r="N12" i="22"/>
  <c r="O12" i="22"/>
  <c r="N13" i="22"/>
  <c r="O13" i="22"/>
  <c r="N14" i="22"/>
  <c r="O14" i="22"/>
  <c r="N15" i="22"/>
  <c r="O15" i="22"/>
  <c r="N16" i="22"/>
  <c r="O16" i="22"/>
  <c r="N17" i="22"/>
  <c r="O17" i="22"/>
  <c r="N18" i="22"/>
  <c r="O18" i="22"/>
  <c r="N19" i="22"/>
  <c r="O19" i="22"/>
  <c r="N20" i="22"/>
  <c r="O20" i="22"/>
  <c r="N21" i="22"/>
  <c r="O21" i="22"/>
  <c r="O22" i="22"/>
  <c r="O23" i="22"/>
  <c r="N24" i="22"/>
  <c r="O24" i="22"/>
  <c r="N25" i="22"/>
  <c r="O25" i="22"/>
  <c r="N26" i="22"/>
  <c r="O26" i="22"/>
  <c r="N27" i="22"/>
  <c r="O27" i="22"/>
  <c r="N28" i="22"/>
  <c r="O28" i="22"/>
  <c r="N29" i="22"/>
  <c r="O29" i="22"/>
  <c r="N30" i="22"/>
  <c r="O30" i="22"/>
  <c r="N31" i="22"/>
  <c r="O31" i="22"/>
  <c r="N32" i="22"/>
  <c r="O32" i="22"/>
  <c r="N33" i="22"/>
  <c r="O33" i="22"/>
  <c r="N34" i="22"/>
  <c r="O34" i="22"/>
  <c r="N35" i="22"/>
  <c r="O35" i="22"/>
  <c r="N36" i="22"/>
  <c r="O36" i="22"/>
  <c r="N37" i="22"/>
  <c r="O37" i="22"/>
  <c r="N38" i="22"/>
  <c r="O38" i="22"/>
  <c r="N39" i="22"/>
  <c r="O39" i="22"/>
  <c r="N40" i="22"/>
  <c r="O40" i="22"/>
  <c r="N41" i="22"/>
  <c r="O41" i="22"/>
  <c r="N42" i="22"/>
  <c r="O42" i="22"/>
  <c r="N43" i="22"/>
  <c r="O43" i="22"/>
  <c r="N44" i="22"/>
  <c r="O44" i="22"/>
  <c r="N45" i="22"/>
  <c r="O45" i="22"/>
  <c r="N46" i="22"/>
  <c r="O46" i="22"/>
  <c r="N47" i="22"/>
  <c r="O47" i="22"/>
  <c r="N48" i="22"/>
  <c r="O48" i="22"/>
  <c r="N49" i="22"/>
  <c r="O49" i="22"/>
  <c r="N50" i="22"/>
  <c r="O50" i="22"/>
  <c r="N51" i="22"/>
  <c r="O51" i="22"/>
  <c r="N52" i="22"/>
  <c r="O52" i="22"/>
  <c r="N53" i="22"/>
  <c r="O53" i="22"/>
  <c r="N54" i="22"/>
  <c r="O54" i="22"/>
  <c r="N55" i="22"/>
  <c r="O55" i="22"/>
  <c r="N56" i="22"/>
  <c r="O56" i="22"/>
  <c r="N57" i="22"/>
  <c r="O57" i="22"/>
  <c r="N58" i="22"/>
  <c r="O58" i="22"/>
  <c r="N59" i="22"/>
  <c r="O59" i="22"/>
  <c r="N60" i="22"/>
  <c r="O60" i="22"/>
  <c r="N61" i="22"/>
  <c r="O61" i="22"/>
  <c r="N62" i="22"/>
  <c r="O62" i="22"/>
  <c r="N63" i="22"/>
  <c r="O63" i="22"/>
  <c r="N64" i="22"/>
  <c r="O64" i="22"/>
  <c r="N65" i="22"/>
  <c r="O65" i="22"/>
  <c r="N66" i="22"/>
  <c r="O66" i="22"/>
  <c r="N67" i="22"/>
  <c r="O67" i="22"/>
  <c r="N68" i="22"/>
  <c r="O68" i="22"/>
  <c r="N69" i="22"/>
  <c r="O69" i="22"/>
  <c r="N70" i="22"/>
  <c r="O70" i="22"/>
  <c r="N71" i="22"/>
  <c r="O71" i="22"/>
  <c r="N72" i="22"/>
  <c r="O72" i="22"/>
  <c r="N73" i="22"/>
  <c r="O73" i="22"/>
  <c r="N74" i="22"/>
  <c r="O74" i="22"/>
  <c r="N75" i="22"/>
  <c r="O75" i="22"/>
  <c r="N76" i="22"/>
  <c r="O76" i="22"/>
  <c r="N77" i="22"/>
  <c r="O77" i="22"/>
  <c r="O6" i="22"/>
  <c r="N6" i="22"/>
  <c r="H13" i="6"/>
  <c r="D13" i="6"/>
  <c r="C13" i="6"/>
  <c r="H12" i="6"/>
  <c r="D12" i="6"/>
  <c r="C12" i="6"/>
  <c r="H10" i="6"/>
  <c r="H11" i="6"/>
  <c r="D11" i="6"/>
  <c r="D10" i="6"/>
  <c r="C11" i="6"/>
  <c r="C10" i="6"/>
  <c r="H6" i="6"/>
  <c r="H7" i="6"/>
  <c r="H8" i="6"/>
  <c r="H9" i="6"/>
  <c r="H5" i="6"/>
  <c r="C6" i="6"/>
  <c r="D6" i="6"/>
  <c r="C7" i="6"/>
  <c r="D7" i="6"/>
  <c r="C8" i="6"/>
  <c r="D8" i="6"/>
  <c r="C9" i="6"/>
  <c r="D9" i="6"/>
  <c r="C5" i="6"/>
  <c r="D5" i="6"/>
  <c r="S149" i="1" l="1"/>
  <c r="AA149" i="1"/>
  <c r="AA143" i="1"/>
  <c r="S145" i="1"/>
  <c r="AA137" i="1"/>
  <c r="S130" i="1"/>
  <c r="AA130" i="1"/>
  <c r="AA114" i="1"/>
  <c r="AA113" i="1"/>
  <c r="AA112" i="1"/>
  <c r="S106" i="1"/>
  <c r="AA106" i="1"/>
  <c r="S108" i="1"/>
  <c r="S107" i="1"/>
  <c r="AA105" i="1"/>
  <c r="AA100" i="1"/>
  <c r="S100" i="1"/>
  <c r="S101" i="1"/>
  <c r="S102" i="1"/>
  <c r="AA99" i="1"/>
  <c r="AA94" i="1"/>
  <c r="AA66" i="1"/>
  <c r="AA64" i="1"/>
  <c r="AA56" i="1"/>
  <c r="AA58" i="1"/>
  <c r="AA65" i="1"/>
  <c r="S44" i="1"/>
  <c r="S42" i="1"/>
  <c r="AA45" i="1"/>
  <c r="AA39" i="1"/>
  <c r="AA41" i="1"/>
  <c r="AA38" i="1"/>
  <c r="AA40" i="1"/>
  <c r="O162" i="22"/>
  <c r="E3" i="3"/>
  <c r="A23" i="2"/>
  <c r="A24" i="2" s="1"/>
  <c r="A25" i="2" s="1"/>
  <c r="A19" i="2"/>
  <c r="A20" i="2" s="1"/>
  <c r="A21" i="2" s="1"/>
  <c r="A22" i="2" s="1"/>
  <c r="A26" i="2" l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BB152" i="1"/>
  <c r="BA152" i="1"/>
  <c r="AU152" i="1"/>
  <c r="K152" i="1"/>
  <c r="N152" i="1"/>
  <c r="T152" i="1"/>
  <c r="W152" i="1"/>
  <c r="AB152" i="1"/>
  <c r="AE152" i="1"/>
  <c r="AH152" i="1"/>
  <c r="BB115" i="1"/>
  <c r="BA115" i="1"/>
  <c r="AU115" i="1"/>
  <c r="K115" i="1"/>
  <c r="N115" i="1"/>
  <c r="T115" i="1"/>
  <c r="W115" i="1"/>
  <c r="AB115" i="1"/>
  <c r="AE115" i="1"/>
  <c r="AH115" i="1"/>
  <c r="BB78" i="1"/>
  <c r="BA78" i="1"/>
  <c r="AU78" i="1"/>
  <c r="AV78" i="1"/>
  <c r="K78" i="1"/>
  <c r="N78" i="1"/>
  <c r="T78" i="1"/>
  <c r="W78" i="1"/>
  <c r="AB78" i="1"/>
  <c r="AE78" i="1"/>
  <c r="AF78" i="1"/>
  <c r="AG78" i="1"/>
  <c r="AH78" i="1"/>
  <c r="AI78" i="1"/>
  <c r="AJ78" i="1"/>
  <c r="BB5" i="1"/>
  <c r="BA5" i="1"/>
  <c r="AU5" i="1"/>
  <c r="AV5" i="1"/>
  <c r="K5" i="1"/>
  <c r="N5" i="1"/>
  <c r="T5" i="1"/>
  <c r="W5" i="1"/>
  <c r="AB5" i="1"/>
  <c r="AE5" i="1"/>
  <c r="AF5" i="1"/>
  <c r="AG5" i="1"/>
  <c r="AH5" i="1"/>
  <c r="AI5" i="1"/>
  <c r="AJ5" i="1"/>
  <c r="D5" i="1"/>
  <c r="A6" i="4"/>
  <c r="A7" i="4" s="1"/>
  <c r="A8" i="4" s="1"/>
  <c r="K4" i="1" l="1"/>
  <c r="AB4" i="1"/>
  <c r="T4" i="1"/>
  <c r="AU4" i="1"/>
  <c r="N4" i="1"/>
  <c r="AH4" i="1"/>
  <c r="W4" i="1"/>
  <c r="AE4" i="1"/>
  <c r="D4" i="1" l="1"/>
  <c r="BC164" i="1"/>
  <c r="BC163" i="1"/>
  <c r="BC162" i="1"/>
  <c r="BC161" i="1"/>
  <c r="BC160" i="1"/>
  <c r="BC159" i="1"/>
  <c r="BC158" i="1"/>
  <c r="BC157" i="1"/>
  <c r="BC156" i="1"/>
  <c r="BC155" i="1"/>
  <c r="BC154" i="1"/>
  <c r="BC153" i="1"/>
  <c r="BC151" i="1"/>
  <c r="BC150" i="1"/>
  <c r="BC149" i="1"/>
  <c r="BC148" i="1"/>
  <c r="BC147" i="1"/>
  <c r="BC146" i="1"/>
  <c r="BC145" i="1"/>
  <c r="BC144" i="1"/>
  <c r="BC143" i="1"/>
  <c r="BC142" i="1"/>
  <c r="BC141" i="1"/>
  <c r="BC140" i="1"/>
  <c r="BC139" i="1"/>
  <c r="BC138" i="1"/>
  <c r="BC137" i="1"/>
  <c r="BC136" i="1"/>
  <c r="BC135" i="1"/>
  <c r="BC134" i="1"/>
  <c r="BC133" i="1"/>
  <c r="BC132" i="1"/>
  <c r="BC131" i="1"/>
  <c r="BC130" i="1"/>
  <c r="BC129" i="1"/>
  <c r="BC128" i="1"/>
  <c r="BC127" i="1"/>
  <c r="BC126" i="1"/>
  <c r="BC125" i="1"/>
  <c r="BC124" i="1"/>
  <c r="BC123" i="1"/>
  <c r="BC122" i="1"/>
  <c r="BC121" i="1"/>
  <c r="BC120" i="1"/>
  <c r="BC119" i="1"/>
  <c r="BC118" i="1"/>
  <c r="BC117" i="1"/>
  <c r="BC116" i="1"/>
  <c r="BC114" i="1"/>
  <c r="BC113" i="1"/>
  <c r="BC112" i="1"/>
  <c r="BC111" i="1"/>
  <c r="BC110" i="1"/>
  <c r="BC109" i="1"/>
  <c r="BC108" i="1"/>
  <c r="BC107" i="1"/>
  <c r="BC106" i="1"/>
  <c r="BC105" i="1"/>
  <c r="BC104" i="1"/>
  <c r="BC103" i="1"/>
  <c r="BC102" i="1"/>
  <c r="BC101" i="1"/>
  <c r="BC100" i="1"/>
  <c r="BC99" i="1"/>
  <c r="BC98" i="1"/>
  <c r="BC97" i="1"/>
  <c r="BC96" i="1"/>
  <c r="BC95" i="1"/>
  <c r="BC94" i="1"/>
  <c r="BC93" i="1"/>
  <c r="BC92" i="1"/>
  <c r="BC91" i="1"/>
  <c r="BC90" i="1"/>
  <c r="BC89" i="1"/>
  <c r="BC88" i="1"/>
  <c r="BC87" i="1"/>
  <c r="BC86" i="1"/>
  <c r="BC85" i="1"/>
  <c r="BC84" i="1"/>
  <c r="BC83" i="1"/>
  <c r="BC82" i="1"/>
  <c r="BC81" i="1"/>
  <c r="BC80" i="1"/>
  <c r="BC79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6" i="1"/>
  <c r="BC152" i="1" l="1"/>
  <c r="BC78" i="1"/>
  <c r="BC115" i="1"/>
  <c r="BC5" i="1"/>
  <c r="F22" i="2"/>
  <c r="G22" i="2" s="1"/>
  <c r="H22" i="2" s="1"/>
  <c r="AX4" i="1" l="1"/>
  <c r="F36" i="2" l="1"/>
  <c r="G36" i="2" s="1"/>
  <c r="H36" i="2" s="1"/>
  <c r="F35" i="2"/>
  <c r="G35" i="2" s="1"/>
  <c r="H35" i="2" s="1"/>
  <c r="E25" i="2"/>
  <c r="D25" i="2"/>
  <c r="F25" i="2" s="1"/>
  <c r="G25" i="2" s="1"/>
  <c r="H25" i="2" s="1"/>
  <c r="E24" i="2"/>
  <c r="D24" i="2"/>
  <c r="E23" i="2"/>
  <c r="D23" i="2"/>
  <c r="E26" i="2"/>
  <c r="D26" i="2"/>
  <c r="D7" i="3"/>
  <c r="D3" i="3" s="1"/>
  <c r="U164" i="1"/>
  <c r="V164" i="1" s="1"/>
  <c r="O164" i="1"/>
  <c r="P164" i="1" s="1"/>
  <c r="L164" i="1"/>
  <c r="M164" i="1" s="1"/>
  <c r="I164" i="1"/>
  <c r="F161" i="22" s="1"/>
  <c r="U163" i="1"/>
  <c r="V163" i="1" s="1"/>
  <c r="O163" i="1"/>
  <c r="P163" i="1" s="1"/>
  <c r="L163" i="1"/>
  <c r="I163" i="1"/>
  <c r="U162" i="1"/>
  <c r="V162" i="1" s="1"/>
  <c r="O162" i="1"/>
  <c r="P162" i="1" s="1"/>
  <c r="L162" i="1"/>
  <c r="I162" i="1"/>
  <c r="U161" i="1"/>
  <c r="V161" i="1" s="1"/>
  <c r="O161" i="1"/>
  <c r="P161" i="1" s="1"/>
  <c r="L161" i="1"/>
  <c r="I161" i="1"/>
  <c r="U160" i="1"/>
  <c r="O160" i="1"/>
  <c r="P160" i="1" s="1"/>
  <c r="L160" i="1"/>
  <c r="I160" i="1"/>
  <c r="U159" i="1"/>
  <c r="V159" i="1" s="1"/>
  <c r="O159" i="1"/>
  <c r="P159" i="1" s="1"/>
  <c r="L159" i="1"/>
  <c r="I159" i="1"/>
  <c r="AI158" i="1"/>
  <c r="AJ158" i="1" s="1"/>
  <c r="AF158" i="1"/>
  <c r="AG158" i="1" s="1"/>
  <c r="AC158" i="1"/>
  <c r="AD158" i="1" s="1"/>
  <c r="X158" i="1"/>
  <c r="Y158" i="1" s="1"/>
  <c r="U158" i="1"/>
  <c r="O158" i="1"/>
  <c r="P158" i="1" s="1"/>
  <c r="L158" i="1"/>
  <c r="I158" i="1"/>
  <c r="AC153" i="1"/>
  <c r="D10" i="3"/>
  <c r="AV164" i="1"/>
  <c r="AV163" i="1"/>
  <c r="AV162" i="1"/>
  <c r="AV161" i="1"/>
  <c r="AV160" i="1"/>
  <c r="AV159" i="1"/>
  <c r="AV158" i="1"/>
  <c r="AV157" i="1"/>
  <c r="AV156" i="1"/>
  <c r="AV155" i="1"/>
  <c r="AV154" i="1"/>
  <c r="AV153" i="1"/>
  <c r="AI164" i="1"/>
  <c r="AJ164" i="1" s="1"/>
  <c r="AI154" i="1"/>
  <c r="AJ154" i="1" s="1"/>
  <c r="AI155" i="1"/>
  <c r="AJ155" i="1" s="1"/>
  <c r="AI156" i="1"/>
  <c r="AJ156" i="1" s="1"/>
  <c r="AI157" i="1"/>
  <c r="AJ157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53" i="1"/>
  <c r="AC155" i="1"/>
  <c r="AD155" i="1" s="1"/>
  <c r="AC156" i="1"/>
  <c r="AD156" i="1" s="1"/>
  <c r="AC157" i="1"/>
  <c r="AD157" i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F154" i="1"/>
  <c r="AG154" i="1" s="1"/>
  <c r="AF155" i="1"/>
  <c r="AG155" i="1" s="1"/>
  <c r="AF156" i="1"/>
  <c r="AG156" i="1" s="1"/>
  <c r="AF157" i="1"/>
  <c r="AG157" i="1" s="1"/>
  <c r="AF159" i="1"/>
  <c r="AG159" i="1" s="1"/>
  <c r="AF160" i="1"/>
  <c r="AG160" i="1" s="1"/>
  <c r="AF161" i="1"/>
  <c r="AG161" i="1" s="1"/>
  <c r="AF162" i="1"/>
  <c r="AG162" i="1" s="1"/>
  <c r="AF163" i="1"/>
  <c r="AG163" i="1" s="1"/>
  <c r="AF164" i="1"/>
  <c r="AG164" i="1" s="1"/>
  <c r="AF153" i="1"/>
  <c r="AC154" i="1"/>
  <c r="AD154" i="1" s="1"/>
  <c r="X154" i="1"/>
  <c r="Y154" i="1" s="1"/>
  <c r="X155" i="1"/>
  <c r="Y155" i="1" s="1"/>
  <c r="X156" i="1"/>
  <c r="Y156" i="1" s="1"/>
  <c r="X157" i="1"/>
  <c r="Y157" i="1" s="1"/>
  <c r="X159" i="1"/>
  <c r="Y159" i="1" s="1"/>
  <c r="X160" i="1"/>
  <c r="Y160" i="1" s="1"/>
  <c r="X161" i="1"/>
  <c r="Y161" i="1" s="1"/>
  <c r="X162" i="1"/>
  <c r="Y162" i="1" s="1"/>
  <c r="X163" i="1"/>
  <c r="Y163" i="1" s="1"/>
  <c r="X164" i="1"/>
  <c r="X153" i="1"/>
  <c r="U154" i="1"/>
  <c r="V154" i="1" s="1"/>
  <c r="U155" i="1"/>
  <c r="U156" i="1"/>
  <c r="U157" i="1"/>
  <c r="V157" i="1" s="1"/>
  <c r="U153" i="1"/>
  <c r="O154" i="1"/>
  <c r="P154" i="1" s="1"/>
  <c r="O155" i="1"/>
  <c r="P155" i="1" s="1"/>
  <c r="O156" i="1"/>
  <c r="P156" i="1" s="1"/>
  <c r="O157" i="1"/>
  <c r="P157" i="1" s="1"/>
  <c r="O153" i="1"/>
  <c r="L154" i="1"/>
  <c r="M154" i="1" s="1"/>
  <c r="L155" i="1"/>
  <c r="M155" i="1" s="1"/>
  <c r="L156" i="1"/>
  <c r="L157" i="1"/>
  <c r="L153" i="1"/>
  <c r="I154" i="1"/>
  <c r="I155" i="1"/>
  <c r="I156" i="1"/>
  <c r="I157" i="1"/>
  <c r="I153" i="1"/>
  <c r="AI151" i="1"/>
  <c r="AJ151" i="1" s="1"/>
  <c r="AF151" i="1"/>
  <c r="AG151" i="1" s="1"/>
  <c r="AI150" i="1"/>
  <c r="AJ150" i="1" s="1"/>
  <c r="AF150" i="1"/>
  <c r="AG150" i="1" s="1"/>
  <c r="AI149" i="1"/>
  <c r="AJ149" i="1" s="1"/>
  <c r="AF149" i="1"/>
  <c r="AG149" i="1" s="1"/>
  <c r="AI148" i="1"/>
  <c r="AJ148" i="1" s="1"/>
  <c r="AF148" i="1"/>
  <c r="AG148" i="1" s="1"/>
  <c r="AI147" i="1"/>
  <c r="AJ147" i="1" s="1"/>
  <c r="AF147" i="1"/>
  <c r="AG147" i="1" s="1"/>
  <c r="AI146" i="1"/>
  <c r="AJ146" i="1" s="1"/>
  <c r="AF146" i="1"/>
  <c r="AG146" i="1" s="1"/>
  <c r="G144" i="22"/>
  <c r="AI145" i="1"/>
  <c r="AJ145" i="1" s="1"/>
  <c r="AF145" i="1"/>
  <c r="AG145" i="1" s="1"/>
  <c r="AI144" i="1"/>
  <c r="AJ144" i="1" s="1"/>
  <c r="AF144" i="1"/>
  <c r="AG144" i="1" s="1"/>
  <c r="AI143" i="1"/>
  <c r="AJ143" i="1" s="1"/>
  <c r="AF143" i="1"/>
  <c r="AG143" i="1" s="1"/>
  <c r="AI142" i="1"/>
  <c r="AJ142" i="1" s="1"/>
  <c r="AF142" i="1"/>
  <c r="AG142" i="1" s="1"/>
  <c r="AI141" i="1"/>
  <c r="AJ141" i="1" s="1"/>
  <c r="AF141" i="1"/>
  <c r="AG141" i="1" s="1"/>
  <c r="AI140" i="1"/>
  <c r="AJ140" i="1" s="1"/>
  <c r="AF140" i="1"/>
  <c r="AG140" i="1" s="1"/>
  <c r="G138" i="22"/>
  <c r="AI139" i="1"/>
  <c r="AJ139" i="1" s="1"/>
  <c r="AF139" i="1"/>
  <c r="AG139" i="1" s="1"/>
  <c r="AI138" i="1"/>
  <c r="AJ138" i="1" s="1"/>
  <c r="AF138" i="1"/>
  <c r="AG138" i="1" s="1"/>
  <c r="AI137" i="1"/>
  <c r="AJ137" i="1" s="1"/>
  <c r="AF137" i="1"/>
  <c r="AG137" i="1" s="1"/>
  <c r="AI136" i="1"/>
  <c r="AJ136" i="1" s="1"/>
  <c r="AF136" i="1"/>
  <c r="AG136" i="1" s="1"/>
  <c r="AI135" i="1"/>
  <c r="AJ135" i="1" s="1"/>
  <c r="AF135" i="1"/>
  <c r="AG135" i="1" s="1"/>
  <c r="AI134" i="1"/>
  <c r="AJ134" i="1" s="1"/>
  <c r="AF134" i="1"/>
  <c r="AG134" i="1" s="1"/>
  <c r="AI133" i="1"/>
  <c r="AJ133" i="1" s="1"/>
  <c r="AF133" i="1"/>
  <c r="AG133" i="1" s="1"/>
  <c r="AI132" i="1"/>
  <c r="AJ132" i="1" s="1"/>
  <c r="AF132" i="1"/>
  <c r="AG132" i="1" s="1"/>
  <c r="AI131" i="1"/>
  <c r="AJ131" i="1" s="1"/>
  <c r="AF131" i="1"/>
  <c r="AG131" i="1" s="1"/>
  <c r="AI130" i="1"/>
  <c r="AJ130" i="1" s="1"/>
  <c r="AF130" i="1"/>
  <c r="AG130" i="1" s="1"/>
  <c r="AI129" i="1"/>
  <c r="AJ129" i="1" s="1"/>
  <c r="AF129" i="1"/>
  <c r="AG129" i="1" s="1"/>
  <c r="AI128" i="1"/>
  <c r="AJ128" i="1" s="1"/>
  <c r="AF128" i="1"/>
  <c r="AG128" i="1" s="1"/>
  <c r="AI127" i="1"/>
  <c r="AJ127" i="1" s="1"/>
  <c r="AF127" i="1"/>
  <c r="AG127" i="1" s="1"/>
  <c r="AC127" i="1"/>
  <c r="AD127" i="1" s="1"/>
  <c r="X127" i="1"/>
  <c r="Y127" i="1" s="1"/>
  <c r="U127" i="1"/>
  <c r="O127" i="1"/>
  <c r="P127" i="1" s="1"/>
  <c r="L127" i="1"/>
  <c r="M127" i="1" s="1"/>
  <c r="I127" i="1"/>
  <c r="AI126" i="1"/>
  <c r="AJ126" i="1" s="1"/>
  <c r="AF126" i="1"/>
  <c r="AG126" i="1" s="1"/>
  <c r="AC126" i="1"/>
  <c r="X126" i="1"/>
  <c r="Y126" i="1" s="1"/>
  <c r="U126" i="1"/>
  <c r="V126" i="1" s="1"/>
  <c r="O126" i="1"/>
  <c r="P126" i="1" s="1"/>
  <c r="L126" i="1"/>
  <c r="M126" i="1" s="1"/>
  <c r="I126" i="1"/>
  <c r="AI125" i="1"/>
  <c r="AJ125" i="1" s="1"/>
  <c r="AF125" i="1"/>
  <c r="AG125" i="1" s="1"/>
  <c r="AC125" i="1"/>
  <c r="AD125" i="1" s="1"/>
  <c r="X125" i="1"/>
  <c r="Y125" i="1" s="1"/>
  <c r="U125" i="1"/>
  <c r="O125" i="1"/>
  <c r="P125" i="1" s="1"/>
  <c r="L125" i="1"/>
  <c r="M125" i="1" s="1"/>
  <c r="I125" i="1"/>
  <c r="AI124" i="1"/>
  <c r="AJ124" i="1" s="1"/>
  <c r="AF124" i="1"/>
  <c r="AG124" i="1" s="1"/>
  <c r="AC124" i="1"/>
  <c r="X124" i="1"/>
  <c r="Y124" i="1" s="1"/>
  <c r="U124" i="1"/>
  <c r="V124" i="1" s="1"/>
  <c r="O124" i="1"/>
  <c r="P124" i="1" s="1"/>
  <c r="L124" i="1"/>
  <c r="M124" i="1" s="1"/>
  <c r="I124" i="1"/>
  <c r="AI123" i="1"/>
  <c r="AJ123" i="1" s="1"/>
  <c r="AF123" i="1"/>
  <c r="AG123" i="1" s="1"/>
  <c r="AC123" i="1"/>
  <c r="AD123" i="1" s="1"/>
  <c r="X123" i="1"/>
  <c r="Y123" i="1" s="1"/>
  <c r="U123" i="1"/>
  <c r="O123" i="1"/>
  <c r="L123" i="1"/>
  <c r="M123" i="1" s="1"/>
  <c r="I123" i="1"/>
  <c r="AI122" i="1"/>
  <c r="AJ122" i="1" s="1"/>
  <c r="AF122" i="1"/>
  <c r="AG122" i="1" s="1"/>
  <c r="AC122" i="1"/>
  <c r="AD122" i="1" s="1"/>
  <c r="X122" i="1"/>
  <c r="U122" i="1"/>
  <c r="V122" i="1" s="1"/>
  <c r="O122" i="1"/>
  <c r="P122" i="1" s="1"/>
  <c r="L122" i="1"/>
  <c r="Q122" i="1" s="1"/>
  <c r="G120" i="22" s="1"/>
  <c r="I122" i="1"/>
  <c r="AF117" i="1"/>
  <c r="AC80" i="1"/>
  <c r="AD80" i="1" s="1"/>
  <c r="AC81" i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79" i="1"/>
  <c r="AD79" i="1" s="1"/>
  <c r="X80" i="1"/>
  <c r="Y80" i="1" s="1"/>
  <c r="X81" i="1"/>
  <c r="X82" i="1"/>
  <c r="Y82" i="1" s="1"/>
  <c r="X83" i="1"/>
  <c r="Y83" i="1" s="1"/>
  <c r="X84" i="1"/>
  <c r="Y84" i="1" s="1"/>
  <c r="X85" i="1"/>
  <c r="Y85" i="1" s="1"/>
  <c r="X86" i="1"/>
  <c r="Y86" i="1" s="1"/>
  <c r="X87" i="1"/>
  <c r="Y87" i="1" s="1"/>
  <c r="X88" i="1"/>
  <c r="Y88" i="1" s="1"/>
  <c r="X89" i="1"/>
  <c r="Y89" i="1" s="1"/>
  <c r="X90" i="1"/>
  <c r="Y90" i="1" s="1"/>
  <c r="X79" i="1"/>
  <c r="Y79" i="1" s="1"/>
  <c r="U80" i="1"/>
  <c r="V80" i="1" s="1"/>
  <c r="U81" i="1"/>
  <c r="U82" i="1"/>
  <c r="V82" i="1" s="1"/>
  <c r="U83" i="1"/>
  <c r="U84" i="1"/>
  <c r="V84" i="1" s="1"/>
  <c r="U85" i="1"/>
  <c r="V85" i="1" s="1"/>
  <c r="U86" i="1"/>
  <c r="U87" i="1"/>
  <c r="V87" i="1" s="1"/>
  <c r="U88" i="1"/>
  <c r="U89" i="1"/>
  <c r="U90" i="1"/>
  <c r="V90" i="1" s="1"/>
  <c r="U79" i="1"/>
  <c r="V79" i="1" s="1"/>
  <c r="O80" i="1"/>
  <c r="P80" i="1" s="1"/>
  <c r="O81" i="1"/>
  <c r="O82" i="1"/>
  <c r="P82" i="1" s="1"/>
  <c r="O83" i="1"/>
  <c r="P83" i="1" s="1"/>
  <c r="O84" i="1"/>
  <c r="O85" i="1"/>
  <c r="O86" i="1"/>
  <c r="P86" i="1" s="1"/>
  <c r="O87" i="1"/>
  <c r="P87" i="1" s="1"/>
  <c r="O88" i="1"/>
  <c r="P88" i="1" s="1"/>
  <c r="O89" i="1"/>
  <c r="P89" i="1" s="1"/>
  <c r="O90" i="1"/>
  <c r="P90" i="1" s="1"/>
  <c r="O79" i="1"/>
  <c r="P79" i="1" s="1"/>
  <c r="L80" i="1"/>
  <c r="M80" i="1" s="1"/>
  <c r="L81" i="1"/>
  <c r="L82" i="1"/>
  <c r="M82" i="1" s="1"/>
  <c r="L83" i="1"/>
  <c r="M83" i="1" s="1"/>
  <c r="L84" i="1"/>
  <c r="M84" i="1" s="1"/>
  <c r="L85" i="1"/>
  <c r="M85" i="1" s="1"/>
  <c r="L86" i="1"/>
  <c r="M86" i="1" s="1"/>
  <c r="L87" i="1"/>
  <c r="L88" i="1"/>
  <c r="M88" i="1" s="1"/>
  <c r="L89" i="1"/>
  <c r="L90" i="1"/>
  <c r="M90" i="1" s="1"/>
  <c r="L79" i="1"/>
  <c r="M79" i="1" s="1"/>
  <c r="I80" i="1"/>
  <c r="I81" i="1"/>
  <c r="I82" i="1"/>
  <c r="I83" i="1"/>
  <c r="I84" i="1"/>
  <c r="I85" i="1"/>
  <c r="I86" i="1"/>
  <c r="I87" i="1"/>
  <c r="I88" i="1"/>
  <c r="I89" i="1"/>
  <c r="F88" i="22" s="1"/>
  <c r="I90" i="1"/>
  <c r="I79" i="1"/>
  <c r="X7" i="1"/>
  <c r="Y7" i="1" s="1"/>
  <c r="X8" i="1"/>
  <c r="Y8" i="1" s="1"/>
  <c r="X9" i="1"/>
  <c r="X10" i="1"/>
  <c r="Y10" i="1" s="1"/>
  <c r="X11" i="1"/>
  <c r="Y11" i="1" s="1"/>
  <c r="X12" i="1"/>
  <c r="Y12" i="1" s="1"/>
  <c r="X13" i="1"/>
  <c r="Y13" i="1" s="1"/>
  <c r="X14" i="1"/>
  <c r="Y14" i="1" s="1"/>
  <c r="X15" i="1"/>
  <c r="Y15" i="1" s="1"/>
  <c r="X16" i="1"/>
  <c r="Y16" i="1" s="1"/>
  <c r="X17" i="1"/>
  <c r="Y17" i="1" s="1"/>
  <c r="X18" i="1"/>
  <c r="Y18" i="1" s="1"/>
  <c r="X19" i="1"/>
  <c r="Y19" i="1" s="1"/>
  <c r="X20" i="1"/>
  <c r="Y20" i="1" s="1"/>
  <c r="X21" i="1"/>
  <c r="Y21" i="1" s="1"/>
  <c r="X22" i="1"/>
  <c r="Y22" i="1" s="1"/>
  <c r="X23" i="1"/>
  <c r="Y23" i="1" s="1"/>
  <c r="X24" i="1"/>
  <c r="Y24" i="1" s="1"/>
  <c r="X25" i="1"/>
  <c r="Y25" i="1" s="1"/>
  <c r="X26" i="1"/>
  <c r="Y26" i="1" s="1"/>
  <c r="X27" i="1"/>
  <c r="Y27" i="1" s="1"/>
  <c r="X28" i="1"/>
  <c r="Y28" i="1" s="1"/>
  <c r="X29" i="1"/>
  <c r="Y29" i="1" s="1"/>
  <c r="X6" i="1"/>
  <c r="Y6" i="1" s="1"/>
  <c r="F150" i="22" l="1"/>
  <c r="I152" i="1"/>
  <c r="AG153" i="1"/>
  <c r="AG152" i="1" s="1"/>
  <c r="AF152" i="1"/>
  <c r="M153" i="1"/>
  <c r="L152" i="1"/>
  <c r="AJ153" i="1"/>
  <c r="AJ152" i="1" s="1"/>
  <c r="AI152" i="1"/>
  <c r="Y153" i="1"/>
  <c r="X152" i="1"/>
  <c r="P153" i="1"/>
  <c r="P152" i="1" s="1"/>
  <c r="O152" i="1"/>
  <c r="AD153" i="1"/>
  <c r="AD152" i="1" s="1"/>
  <c r="AC152" i="1"/>
  <c r="V153" i="1"/>
  <c r="U152" i="1"/>
  <c r="AV152" i="1"/>
  <c r="J159" i="1"/>
  <c r="F156" i="22"/>
  <c r="J163" i="1"/>
  <c r="F160" i="22"/>
  <c r="J90" i="1"/>
  <c r="F89" i="22"/>
  <c r="F94" i="22"/>
  <c r="J79" i="1"/>
  <c r="F78" i="22"/>
  <c r="P81" i="1"/>
  <c r="O78" i="1"/>
  <c r="J123" i="1"/>
  <c r="F121" i="22"/>
  <c r="J125" i="1"/>
  <c r="F123" i="22"/>
  <c r="J127" i="1"/>
  <c r="F125" i="22"/>
  <c r="F127" i="22"/>
  <c r="F129" i="22"/>
  <c r="F133" i="22"/>
  <c r="F135" i="22"/>
  <c r="F137" i="22"/>
  <c r="F139" i="22"/>
  <c r="F141" i="22"/>
  <c r="F143" i="22"/>
  <c r="F145" i="22"/>
  <c r="F147" i="22"/>
  <c r="F149" i="22"/>
  <c r="F105" i="22"/>
  <c r="J87" i="1"/>
  <c r="F86" i="22"/>
  <c r="J160" i="1"/>
  <c r="F157" i="22"/>
  <c r="J85" i="1"/>
  <c r="F84" i="22"/>
  <c r="M81" i="1"/>
  <c r="L78" i="1"/>
  <c r="J84" i="1"/>
  <c r="F83" i="22"/>
  <c r="J83" i="1"/>
  <c r="F82" i="22"/>
  <c r="J82" i="1"/>
  <c r="F81" i="22"/>
  <c r="F98" i="22"/>
  <c r="J81" i="1"/>
  <c r="F80" i="22"/>
  <c r="I78" i="1"/>
  <c r="J124" i="1"/>
  <c r="F122" i="22"/>
  <c r="F134" i="22"/>
  <c r="F144" i="22"/>
  <c r="J157" i="1"/>
  <c r="F154" i="22"/>
  <c r="J162" i="1"/>
  <c r="F159" i="22"/>
  <c r="F104" i="22"/>
  <c r="J155" i="1"/>
  <c r="F152" i="22"/>
  <c r="V81" i="1"/>
  <c r="U78" i="1"/>
  <c r="J154" i="1"/>
  <c r="F151" i="22"/>
  <c r="F102" i="22"/>
  <c r="F110" i="22"/>
  <c r="F131" i="22"/>
  <c r="J88" i="1"/>
  <c r="F87" i="22"/>
  <c r="F97" i="22"/>
  <c r="F113" i="22"/>
  <c r="J86" i="1"/>
  <c r="F85" i="22"/>
  <c r="F92" i="22"/>
  <c r="F100" i="22"/>
  <c r="F108" i="22"/>
  <c r="AD81" i="1"/>
  <c r="AD78" i="1" s="1"/>
  <c r="AC78" i="1"/>
  <c r="F95" i="22"/>
  <c r="F103" i="22"/>
  <c r="F111" i="22"/>
  <c r="J158" i="1"/>
  <c r="F155" i="22"/>
  <c r="J161" i="1"/>
  <c r="F158" i="22"/>
  <c r="F90" i="22"/>
  <c r="F106" i="22"/>
  <c r="J122" i="1"/>
  <c r="F120" i="22"/>
  <c r="J126" i="1"/>
  <c r="F124" i="22"/>
  <c r="F126" i="22"/>
  <c r="F128" i="22"/>
  <c r="F130" i="22"/>
  <c r="F132" i="22"/>
  <c r="F136" i="22"/>
  <c r="F138" i="22"/>
  <c r="F140" i="22"/>
  <c r="F142" i="22"/>
  <c r="F146" i="22"/>
  <c r="F148" i="22"/>
  <c r="J80" i="1"/>
  <c r="F79" i="22"/>
  <c r="Y81" i="1"/>
  <c r="Y78" i="1" s="1"/>
  <c r="X78" i="1"/>
  <c r="F93" i="22"/>
  <c r="F101" i="22"/>
  <c r="F109" i="22"/>
  <c r="J156" i="1"/>
  <c r="F153" i="22"/>
  <c r="Y9" i="1"/>
  <c r="X5" i="1"/>
  <c r="F96" i="22"/>
  <c r="F112" i="22"/>
  <c r="F91" i="22"/>
  <c r="F99" i="22"/>
  <c r="F107" i="22"/>
  <c r="Q157" i="1"/>
  <c r="G154" i="22" s="1"/>
  <c r="G94" i="22"/>
  <c r="Q162" i="1"/>
  <c r="G159" i="22" s="1"/>
  <c r="AK95" i="1"/>
  <c r="R79" i="1"/>
  <c r="Q89" i="1"/>
  <c r="AK99" i="1"/>
  <c r="Q87" i="1"/>
  <c r="AK123" i="1"/>
  <c r="AK125" i="1"/>
  <c r="AK143" i="1"/>
  <c r="AK106" i="1"/>
  <c r="AK96" i="1"/>
  <c r="AK105" i="1"/>
  <c r="R80" i="1"/>
  <c r="AK88" i="1"/>
  <c r="Q159" i="1"/>
  <c r="AK101" i="1"/>
  <c r="R90" i="1"/>
  <c r="AK159" i="1"/>
  <c r="Q158" i="1"/>
  <c r="AK129" i="1"/>
  <c r="AK156" i="1"/>
  <c r="AK112" i="1"/>
  <c r="AK135" i="1"/>
  <c r="AK155" i="1"/>
  <c r="AK107" i="1"/>
  <c r="Q81" i="1"/>
  <c r="AK154" i="1"/>
  <c r="Q90" i="1"/>
  <c r="AL79" i="1"/>
  <c r="Z157" i="1"/>
  <c r="I154" i="22" s="1"/>
  <c r="M89" i="1"/>
  <c r="R89" i="1" s="1"/>
  <c r="R88" i="1"/>
  <c r="AK164" i="1"/>
  <c r="R155" i="1"/>
  <c r="AK130" i="1"/>
  <c r="Q163" i="1"/>
  <c r="AK93" i="1"/>
  <c r="Q85" i="1"/>
  <c r="R127" i="1"/>
  <c r="Q84" i="1"/>
  <c r="AK138" i="1"/>
  <c r="AL154" i="1"/>
  <c r="R154" i="1"/>
  <c r="G97" i="22"/>
  <c r="R82" i="1"/>
  <c r="AK100" i="1"/>
  <c r="AK109" i="1"/>
  <c r="AK150" i="1"/>
  <c r="AK124" i="1"/>
  <c r="Q153" i="1"/>
  <c r="Y164" i="1"/>
  <c r="AL164" i="1" s="1"/>
  <c r="AK89" i="1"/>
  <c r="AK94" i="1"/>
  <c r="AK92" i="1"/>
  <c r="AK139" i="1"/>
  <c r="M87" i="1"/>
  <c r="R87" i="1" s="1"/>
  <c r="V88" i="1"/>
  <c r="AL88" i="1" s="1"/>
  <c r="AK103" i="1"/>
  <c r="AK114" i="1"/>
  <c r="Q123" i="1"/>
  <c r="AK132" i="1"/>
  <c r="AK147" i="1"/>
  <c r="M157" i="1"/>
  <c r="R157" i="1" s="1"/>
  <c r="Q79" i="1"/>
  <c r="R125" i="1"/>
  <c r="AK126" i="1"/>
  <c r="AK144" i="1"/>
  <c r="Q156" i="1"/>
  <c r="M163" i="1"/>
  <c r="R163" i="1" s="1"/>
  <c r="AK79" i="1"/>
  <c r="AK137" i="1"/>
  <c r="Q88" i="1"/>
  <c r="Q155" i="1"/>
  <c r="Q154" i="1"/>
  <c r="Q160" i="1"/>
  <c r="AK113" i="1"/>
  <c r="AK108" i="1"/>
  <c r="Q125" i="1"/>
  <c r="AK128" i="1"/>
  <c r="AK136" i="1"/>
  <c r="AK149" i="1"/>
  <c r="P85" i="1"/>
  <c r="R85" i="1" s="1"/>
  <c r="Q127" i="1"/>
  <c r="AK133" i="1"/>
  <c r="AK141" i="1"/>
  <c r="AK160" i="1"/>
  <c r="R83" i="1"/>
  <c r="AK111" i="1"/>
  <c r="AK157" i="1"/>
  <c r="P84" i="1"/>
  <c r="R84" i="1" s="1"/>
  <c r="AK84" i="1"/>
  <c r="AK102" i="1"/>
  <c r="R124" i="1"/>
  <c r="AK131" i="1"/>
  <c r="V156" i="1"/>
  <c r="AL156" i="1" s="1"/>
  <c r="AK158" i="1"/>
  <c r="Q161" i="1"/>
  <c r="R164" i="1"/>
  <c r="AL159" i="1"/>
  <c r="AL163" i="1"/>
  <c r="AL161" i="1"/>
  <c r="AL162" i="1"/>
  <c r="M159" i="1"/>
  <c r="R159" i="1" s="1"/>
  <c r="M162" i="1"/>
  <c r="R162" i="1" s="1"/>
  <c r="M161" i="1"/>
  <c r="R161" i="1" s="1"/>
  <c r="AK162" i="1"/>
  <c r="Q164" i="1"/>
  <c r="M160" i="1"/>
  <c r="R160" i="1" s="1"/>
  <c r="V160" i="1"/>
  <c r="J164" i="1"/>
  <c r="AK163" i="1"/>
  <c r="AK161" i="1"/>
  <c r="M158" i="1"/>
  <c r="R158" i="1" s="1"/>
  <c r="V158" i="1"/>
  <c r="AL157" i="1"/>
  <c r="M156" i="1"/>
  <c r="R156" i="1" s="1"/>
  <c r="AK153" i="1"/>
  <c r="J153" i="1"/>
  <c r="V155" i="1"/>
  <c r="AL155" i="1" s="1"/>
  <c r="AL146" i="1"/>
  <c r="AL147" i="1"/>
  <c r="AL148" i="1"/>
  <c r="AK148" i="1"/>
  <c r="AK146" i="1"/>
  <c r="AL150" i="1"/>
  <c r="I144" i="22"/>
  <c r="AK151" i="1"/>
  <c r="AL141" i="1"/>
  <c r="I138" i="22"/>
  <c r="AL142" i="1"/>
  <c r="AK142" i="1"/>
  <c r="AK140" i="1"/>
  <c r="AL140" i="1"/>
  <c r="AL144" i="1"/>
  <c r="AK145" i="1"/>
  <c r="AL136" i="1"/>
  <c r="AK134" i="1"/>
  <c r="AL134" i="1"/>
  <c r="AL131" i="1"/>
  <c r="AL129" i="1"/>
  <c r="AL130" i="1"/>
  <c r="Z122" i="1"/>
  <c r="I120" i="22" s="1"/>
  <c r="R126" i="1"/>
  <c r="Y122" i="1"/>
  <c r="P123" i="1"/>
  <c r="R123" i="1" s="1"/>
  <c r="AD126" i="1"/>
  <c r="AL126" i="1" s="1"/>
  <c r="AD124" i="1"/>
  <c r="AL124" i="1" s="1"/>
  <c r="V125" i="1"/>
  <c r="V123" i="1"/>
  <c r="Q126" i="1"/>
  <c r="M122" i="1"/>
  <c r="R122" i="1" s="1"/>
  <c r="Q124" i="1"/>
  <c r="AK122" i="1"/>
  <c r="AK127" i="1"/>
  <c r="V127" i="1"/>
  <c r="AL112" i="1"/>
  <c r="AL113" i="1"/>
  <c r="AL110" i="1"/>
  <c r="AL111" i="1"/>
  <c r="AK110" i="1"/>
  <c r="AL107" i="1"/>
  <c r="AK104" i="1"/>
  <c r="AL97" i="1"/>
  <c r="AL100" i="1"/>
  <c r="AK98" i="1"/>
  <c r="AK97" i="1"/>
  <c r="AL95" i="1"/>
  <c r="AL93" i="1"/>
  <c r="AK91" i="1"/>
  <c r="I94" i="22"/>
  <c r="AK90" i="1"/>
  <c r="AL90" i="1"/>
  <c r="V89" i="1"/>
  <c r="AL89" i="1" s="1"/>
  <c r="J89" i="1"/>
  <c r="AL87" i="1"/>
  <c r="AK87" i="1"/>
  <c r="AK86" i="1"/>
  <c r="V86" i="1"/>
  <c r="AL86" i="1" s="1"/>
  <c r="R86" i="1"/>
  <c r="Q86" i="1"/>
  <c r="AL85" i="1"/>
  <c r="AK85" i="1"/>
  <c r="AK83" i="1"/>
  <c r="AL84" i="1"/>
  <c r="V83" i="1"/>
  <c r="AL83" i="1" s="1"/>
  <c r="Q83" i="1"/>
  <c r="AL82" i="1"/>
  <c r="AK82" i="1"/>
  <c r="Q82" i="1"/>
  <c r="AK81" i="1"/>
  <c r="AL80" i="1"/>
  <c r="AK80" i="1"/>
  <c r="Q80" i="1"/>
  <c r="Z162" i="1" l="1"/>
  <c r="I159" i="22" s="1"/>
  <c r="AA79" i="1"/>
  <c r="J152" i="1"/>
  <c r="V152" i="1"/>
  <c r="Q152" i="1"/>
  <c r="AK152" i="1"/>
  <c r="AL153" i="1"/>
  <c r="R153" i="1"/>
  <c r="R152" i="1" s="1"/>
  <c r="M152" i="1"/>
  <c r="Y152" i="1"/>
  <c r="AA87" i="1"/>
  <c r="I103" i="22"/>
  <c r="G103" i="22"/>
  <c r="J103" i="22" s="1"/>
  <c r="Z164" i="1"/>
  <c r="I161" i="22" s="1"/>
  <c r="G161" i="22"/>
  <c r="I127" i="22"/>
  <c r="G127" i="22"/>
  <c r="Z123" i="1"/>
  <c r="I121" i="22" s="1"/>
  <c r="G121" i="22"/>
  <c r="Z156" i="1"/>
  <c r="I153" i="22" s="1"/>
  <c r="G153" i="22"/>
  <c r="J153" i="22" s="1"/>
  <c r="I130" i="22"/>
  <c r="G130" i="22"/>
  <c r="I145" i="22"/>
  <c r="G145" i="22"/>
  <c r="J145" i="22" s="1"/>
  <c r="J96" i="22"/>
  <c r="Z125" i="1"/>
  <c r="I123" i="22" s="1"/>
  <c r="G123" i="22"/>
  <c r="I93" i="22"/>
  <c r="G93" i="22"/>
  <c r="V78" i="1"/>
  <c r="I92" i="22"/>
  <c r="G92" i="22"/>
  <c r="I111" i="22"/>
  <c r="G111" i="22"/>
  <c r="J111" i="22" s="1"/>
  <c r="I129" i="22"/>
  <c r="G129" i="22"/>
  <c r="Z158" i="1"/>
  <c r="I155" i="22" s="1"/>
  <c r="G155" i="22"/>
  <c r="J155" i="22" s="1"/>
  <c r="I112" i="22"/>
  <c r="G112" i="22"/>
  <c r="J112" i="22" s="1"/>
  <c r="I110" i="22"/>
  <c r="G110" i="22"/>
  <c r="I131" i="22"/>
  <c r="G131" i="22"/>
  <c r="J131" i="22" s="1"/>
  <c r="Y5" i="1"/>
  <c r="I90" i="22"/>
  <c r="G90" i="22"/>
  <c r="I132" i="22"/>
  <c r="G132" i="22"/>
  <c r="J132" i="22" s="1"/>
  <c r="Z84" i="1"/>
  <c r="I83" i="22" s="1"/>
  <c r="G83" i="22"/>
  <c r="I107" i="22"/>
  <c r="G107" i="22"/>
  <c r="J107" i="22" s="1"/>
  <c r="I146" i="22"/>
  <c r="G146" i="22"/>
  <c r="Z161" i="1"/>
  <c r="I158" i="22" s="1"/>
  <c r="G158" i="22"/>
  <c r="Z160" i="1"/>
  <c r="I157" i="22" s="1"/>
  <c r="G157" i="22"/>
  <c r="I100" i="22"/>
  <c r="G100" i="22"/>
  <c r="Z154" i="1"/>
  <c r="I151" i="22" s="1"/>
  <c r="G151" i="22"/>
  <c r="Z155" i="1"/>
  <c r="I152" i="22" s="1"/>
  <c r="G152" i="22"/>
  <c r="J152" i="22" s="1"/>
  <c r="I97" i="22"/>
  <c r="J97" i="22" s="1"/>
  <c r="Z163" i="1"/>
  <c r="I160" i="22" s="1"/>
  <c r="G160" i="22"/>
  <c r="J160" i="22" s="1"/>
  <c r="Z81" i="1"/>
  <c r="G80" i="22"/>
  <c r="Q78" i="1"/>
  <c r="J138" i="22"/>
  <c r="Z83" i="1"/>
  <c r="I82" i="22" s="1"/>
  <c r="G82" i="22"/>
  <c r="I109" i="22"/>
  <c r="G109" i="22"/>
  <c r="I139" i="22"/>
  <c r="G139" i="22"/>
  <c r="Z126" i="1"/>
  <c r="I124" i="22" s="1"/>
  <c r="G124" i="22"/>
  <c r="Z153" i="1"/>
  <c r="G150" i="22"/>
  <c r="I96" i="22"/>
  <c r="G96" i="22"/>
  <c r="I137" i="22"/>
  <c r="G137" i="22"/>
  <c r="J137" i="22" s="1"/>
  <c r="Z89" i="1"/>
  <c r="I88" i="22" s="1"/>
  <c r="G88" i="22"/>
  <c r="M78" i="1"/>
  <c r="I101" i="22"/>
  <c r="G101" i="22"/>
  <c r="I141" i="22"/>
  <c r="G141" i="22"/>
  <c r="I91" i="22"/>
  <c r="G91" i="22"/>
  <c r="Z86" i="1"/>
  <c r="I85" i="22" s="1"/>
  <c r="G85" i="22"/>
  <c r="Z159" i="1"/>
  <c r="I156" i="22" s="1"/>
  <c r="G156" i="22"/>
  <c r="I105" i="22"/>
  <c r="G105" i="22"/>
  <c r="J105" i="22" s="1"/>
  <c r="I99" i="22"/>
  <c r="G99" i="22"/>
  <c r="Z80" i="1"/>
  <c r="I79" i="22" s="1"/>
  <c r="G79" i="22"/>
  <c r="I148" i="22"/>
  <c r="G148" i="22"/>
  <c r="I147" i="22"/>
  <c r="G147" i="22"/>
  <c r="J78" i="1"/>
  <c r="P78" i="1"/>
  <c r="I135" i="22"/>
  <c r="G135" i="22"/>
  <c r="I133" i="22"/>
  <c r="G133" i="22"/>
  <c r="AK78" i="1"/>
  <c r="I104" i="22"/>
  <c r="G104" i="22"/>
  <c r="AL81" i="1"/>
  <c r="I128" i="22"/>
  <c r="G128" i="22"/>
  <c r="Z79" i="1"/>
  <c r="I78" i="22" s="1"/>
  <c r="G78" i="22"/>
  <c r="I102" i="22"/>
  <c r="G102" i="22"/>
  <c r="Z90" i="1"/>
  <c r="I89" i="22" s="1"/>
  <c r="G89" i="22"/>
  <c r="I95" i="22"/>
  <c r="G95" i="22"/>
  <c r="J95" i="22" s="1"/>
  <c r="J159" i="22"/>
  <c r="Z82" i="1"/>
  <c r="I81" i="22" s="1"/>
  <c r="G81" i="22"/>
  <c r="J81" i="22" s="1"/>
  <c r="I106" i="22"/>
  <c r="G106" i="22"/>
  <c r="Z85" i="1"/>
  <c r="I84" i="22" s="1"/>
  <c r="G84" i="22"/>
  <c r="J120" i="22"/>
  <c r="J94" i="22"/>
  <c r="I134" i="22"/>
  <c r="G134" i="22"/>
  <c r="I140" i="22"/>
  <c r="G140" i="22"/>
  <c r="I143" i="22"/>
  <c r="G143" i="22"/>
  <c r="I149" i="22"/>
  <c r="G149" i="22"/>
  <c r="I98" i="22"/>
  <c r="G98" i="22"/>
  <c r="J98" i="22" s="1"/>
  <c r="I113" i="22"/>
  <c r="G113" i="22"/>
  <c r="J154" i="22"/>
  <c r="I126" i="22"/>
  <c r="G126" i="22"/>
  <c r="I136" i="22"/>
  <c r="G136" i="22"/>
  <c r="Z124" i="1"/>
  <c r="I122" i="22" s="1"/>
  <c r="G122" i="22"/>
  <c r="I142" i="22"/>
  <c r="G142" i="22"/>
  <c r="Z127" i="1"/>
  <c r="I125" i="22" s="1"/>
  <c r="G125" i="22"/>
  <c r="Z88" i="1"/>
  <c r="I87" i="22" s="1"/>
  <c r="G87" i="22"/>
  <c r="I108" i="22"/>
  <c r="G108" i="22"/>
  <c r="R81" i="1"/>
  <c r="S81" i="1" s="1"/>
  <c r="Z87" i="1"/>
  <c r="I86" i="22" s="1"/>
  <c r="G86" i="22"/>
  <c r="J144" i="22"/>
  <c r="S79" i="1"/>
  <c r="S159" i="1"/>
  <c r="S88" i="1"/>
  <c r="S80" i="1"/>
  <c r="AA161" i="1"/>
  <c r="S83" i="1"/>
  <c r="S122" i="1"/>
  <c r="S157" i="1"/>
  <c r="AA124" i="1"/>
  <c r="S127" i="1"/>
  <c r="AA90" i="1"/>
  <c r="AA162" i="1"/>
  <c r="S154" i="1"/>
  <c r="AA82" i="1"/>
  <c r="S123" i="1"/>
  <c r="S163" i="1"/>
  <c r="S126" i="1"/>
  <c r="S155" i="1"/>
  <c r="S87" i="1"/>
  <c r="S160" i="1"/>
  <c r="S86" i="1"/>
  <c r="S158" i="1"/>
  <c r="S125" i="1"/>
  <c r="AA80" i="1"/>
  <c r="S124" i="1"/>
  <c r="S90" i="1"/>
  <c r="AA85" i="1"/>
  <c r="S85" i="1"/>
  <c r="AA86" i="1"/>
  <c r="AA88" i="1"/>
  <c r="S84" i="1"/>
  <c r="AA84" i="1"/>
  <c r="AA155" i="1"/>
  <c r="AA156" i="1"/>
  <c r="AA157" i="1"/>
  <c r="S82" i="1"/>
  <c r="AA83" i="1"/>
  <c r="AA122" i="1"/>
  <c r="AL128" i="1"/>
  <c r="AA163" i="1"/>
  <c r="AA154" i="1"/>
  <c r="AA126" i="1"/>
  <c r="S161" i="1"/>
  <c r="S164" i="1"/>
  <c r="AA164" i="1"/>
  <c r="AA160" i="1"/>
  <c r="AL160" i="1"/>
  <c r="AA159" i="1"/>
  <c r="S162" i="1"/>
  <c r="AL158" i="1"/>
  <c r="AA158" i="1"/>
  <c r="S156" i="1"/>
  <c r="AL151" i="1"/>
  <c r="AL149" i="1"/>
  <c r="AL145" i="1"/>
  <c r="AL143" i="1"/>
  <c r="AL135" i="1"/>
  <c r="AL139" i="1"/>
  <c r="AL137" i="1"/>
  <c r="AL138" i="1"/>
  <c r="AL133" i="1"/>
  <c r="AL132" i="1"/>
  <c r="AL127" i="1"/>
  <c r="AA127" i="1"/>
  <c r="AL122" i="1"/>
  <c r="AA123" i="1"/>
  <c r="AL123" i="1"/>
  <c r="AA125" i="1"/>
  <c r="AL125" i="1"/>
  <c r="AL114" i="1"/>
  <c r="AL109" i="1"/>
  <c r="AL105" i="1"/>
  <c r="AL103" i="1"/>
  <c r="AL108" i="1"/>
  <c r="AL104" i="1"/>
  <c r="AL106" i="1"/>
  <c r="AL99" i="1"/>
  <c r="AL98" i="1"/>
  <c r="AL102" i="1"/>
  <c r="AL101" i="1"/>
  <c r="AL96" i="1"/>
  <c r="AL94" i="1"/>
  <c r="AL92" i="1"/>
  <c r="AL91" i="1"/>
  <c r="AA89" i="1"/>
  <c r="S89" i="1"/>
  <c r="J109" i="22" l="1"/>
  <c r="J143" i="22"/>
  <c r="J124" i="22"/>
  <c r="J146" i="22"/>
  <c r="J130" i="22"/>
  <c r="J125" i="22"/>
  <c r="J85" i="22"/>
  <c r="J87" i="22"/>
  <c r="J133" i="22"/>
  <c r="J156" i="22"/>
  <c r="J83" i="22"/>
  <c r="J142" i="22"/>
  <c r="J91" i="22"/>
  <c r="J151" i="22"/>
  <c r="J90" i="22"/>
  <c r="J121" i="22"/>
  <c r="J149" i="22"/>
  <c r="J129" i="22"/>
  <c r="J140" i="22"/>
  <c r="J92" i="22"/>
  <c r="J134" i="22"/>
  <c r="J136" i="22"/>
  <c r="J148" i="22"/>
  <c r="J86" i="22"/>
  <c r="J84" i="22"/>
  <c r="J126" i="22"/>
  <c r="J128" i="22"/>
  <c r="J79" i="22"/>
  <c r="J82" i="22"/>
  <c r="J110" i="22"/>
  <c r="AA153" i="1"/>
  <c r="AA152" i="1" s="1"/>
  <c r="J102" i="22"/>
  <c r="J147" i="22"/>
  <c r="J127" i="22"/>
  <c r="J157" i="22"/>
  <c r="J93" i="22"/>
  <c r="J104" i="22"/>
  <c r="J88" i="22"/>
  <c r="J158" i="22"/>
  <c r="S153" i="1"/>
  <c r="J101" i="22"/>
  <c r="J139" i="22"/>
  <c r="J100" i="22"/>
  <c r="J99" i="22"/>
  <c r="S152" i="1"/>
  <c r="D8" i="4" s="1"/>
  <c r="I150" i="22"/>
  <c r="J150" i="22" s="1"/>
  <c r="Z152" i="1"/>
  <c r="AL152" i="1"/>
  <c r="E8" i="4" s="1"/>
  <c r="J135" i="22"/>
  <c r="J122" i="22"/>
  <c r="J141" i="22"/>
  <c r="J89" i="22"/>
  <c r="J108" i="22"/>
  <c r="J113" i="22"/>
  <c r="J106" i="22"/>
  <c r="J123" i="22"/>
  <c r="J161" i="22"/>
  <c r="AL78" i="1"/>
  <c r="E6" i="4" s="1"/>
  <c r="S78" i="1"/>
  <c r="D6" i="4" s="1"/>
  <c r="I80" i="22"/>
  <c r="J80" i="22" s="1"/>
  <c r="Z78" i="1"/>
  <c r="AA81" i="1"/>
  <c r="AA78" i="1" s="1"/>
  <c r="R78" i="1"/>
  <c r="AC7" i="1"/>
  <c r="AD7" i="1" s="1"/>
  <c r="AC8" i="1"/>
  <c r="AD8" i="1" s="1"/>
  <c r="AC9" i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6" i="1"/>
  <c r="AD6" i="1" s="1"/>
  <c r="U29" i="1"/>
  <c r="U19" i="1"/>
  <c r="V19" i="1" s="1"/>
  <c r="U20" i="1"/>
  <c r="V20" i="1" s="1"/>
  <c r="U21" i="1"/>
  <c r="U22" i="1"/>
  <c r="V22" i="1" s="1"/>
  <c r="U23" i="1"/>
  <c r="U24" i="1"/>
  <c r="V24" i="1" s="1"/>
  <c r="U25" i="1"/>
  <c r="V25" i="1" s="1"/>
  <c r="U26" i="1"/>
  <c r="V26" i="1" s="1"/>
  <c r="U27" i="1"/>
  <c r="V27" i="1" s="1"/>
  <c r="U28" i="1"/>
  <c r="V28" i="1" s="1"/>
  <c r="U18" i="1"/>
  <c r="U7" i="1"/>
  <c r="U8" i="1"/>
  <c r="V8" i="1" s="1"/>
  <c r="U9" i="1"/>
  <c r="U10" i="1"/>
  <c r="U11" i="1"/>
  <c r="U12" i="1"/>
  <c r="V12" i="1" s="1"/>
  <c r="U13" i="1"/>
  <c r="V13" i="1" s="1"/>
  <c r="U14" i="1"/>
  <c r="V14" i="1" s="1"/>
  <c r="U15" i="1"/>
  <c r="U16" i="1"/>
  <c r="V16" i="1" s="1"/>
  <c r="U17" i="1"/>
  <c r="V17" i="1" s="1"/>
  <c r="U6" i="1"/>
  <c r="O28" i="1"/>
  <c r="P28" i="1" s="1"/>
  <c r="O29" i="1"/>
  <c r="P29" i="1" s="1"/>
  <c r="O27" i="1"/>
  <c r="P27" i="1" s="1"/>
  <c r="O26" i="1"/>
  <c r="P26" i="1" s="1"/>
  <c r="O25" i="1"/>
  <c r="P25" i="1" s="1"/>
  <c r="O22" i="1"/>
  <c r="P22" i="1" s="1"/>
  <c r="O23" i="1"/>
  <c r="P23" i="1" s="1"/>
  <c r="O24" i="1"/>
  <c r="P24" i="1" s="1"/>
  <c r="O21" i="1"/>
  <c r="O20" i="1"/>
  <c r="P20" i="1" s="1"/>
  <c r="O19" i="1"/>
  <c r="P19" i="1" s="1"/>
  <c r="O18" i="1"/>
  <c r="P18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1" i="1"/>
  <c r="P11" i="1" s="1"/>
  <c r="L7" i="1"/>
  <c r="Q7" i="1" s="1"/>
  <c r="L8" i="1"/>
  <c r="M8" i="1" s="1"/>
  <c r="R8" i="1" s="1"/>
  <c r="L9" i="1"/>
  <c r="L10" i="1"/>
  <c r="Q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6" i="1"/>
  <c r="M6" i="1" s="1"/>
  <c r="R6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18" i="1"/>
  <c r="J18" i="1" s="1"/>
  <c r="I16" i="1"/>
  <c r="J16" i="1" s="1"/>
  <c r="I17" i="1"/>
  <c r="J17" i="1" s="1"/>
  <c r="I15" i="1"/>
  <c r="J15" i="1" s="1"/>
  <c r="I13" i="1"/>
  <c r="J13" i="1" s="1"/>
  <c r="I14" i="1"/>
  <c r="J14" i="1" s="1"/>
  <c r="I12" i="1"/>
  <c r="J12" i="1" s="1"/>
  <c r="I11" i="1"/>
  <c r="J11" i="1" s="1"/>
  <c r="I10" i="1"/>
  <c r="J10" i="1" s="1"/>
  <c r="I9" i="1"/>
  <c r="I8" i="1"/>
  <c r="J8" i="1" s="1"/>
  <c r="I7" i="1"/>
  <c r="J7" i="1" s="1"/>
  <c r="I6" i="1"/>
  <c r="J6" i="1" s="1"/>
  <c r="H78" i="1"/>
  <c r="BB4" i="1"/>
  <c r="H152" i="1"/>
  <c r="H115" i="1"/>
  <c r="H5" i="1"/>
  <c r="H4" i="1" l="1"/>
  <c r="U5" i="1"/>
  <c r="M9" i="1"/>
  <c r="L5" i="1"/>
  <c r="P21" i="1"/>
  <c r="O5" i="1"/>
  <c r="AD9" i="1"/>
  <c r="AC5" i="1"/>
  <c r="J9" i="1"/>
  <c r="I5" i="1"/>
  <c r="S8" i="1"/>
  <c r="M10" i="1"/>
  <c r="R10" i="1" s="1"/>
  <c r="R15" i="1"/>
  <c r="R13" i="1"/>
  <c r="Q22" i="1"/>
  <c r="Z22" i="1" s="1"/>
  <c r="Q18" i="1"/>
  <c r="Z18" i="1" s="1"/>
  <c r="R16" i="1"/>
  <c r="S16" i="1" s="1"/>
  <c r="Q25" i="1"/>
  <c r="Z25" i="1" s="1"/>
  <c r="R12" i="1"/>
  <c r="AA12" i="1" s="1"/>
  <c r="Q28" i="1"/>
  <c r="Z28" i="1" s="1"/>
  <c r="M7" i="1"/>
  <c r="R7" i="1" s="1"/>
  <c r="Q26" i="1"/>
  <c r="Z26" i="1" s="1"/>
  <c r="R23" i="1"/>
  <c r="AL28" i="1"/>
  <c r="AL19" i="1"/>
  <c r="AL27" i="1"/>
  <c r="AK15" i="1"/>
  <c r="V29" i="1"/>
  <c r="AK29" i="1"/>
  <c r="AK45" i="1"/>
  <c r="AK61" i="1"/>
  <c r="AK77" i="1"/>
  <c r="AL13" i="1"/>
  <c r="Q15" i="1"/>
  <c r="Z15" i="1" s="1"/>
  <c r="AK13" i="1"/>
  <c r="AL25" i="1"/>
  <c r="AK33" i="1"/>
  <c r="AK49" i="1"/>
  <c r="AK65" i="1"/>
  <c r="AK14" i="1"/>
  <c r="R14" i="1"/>
  <c r="AL12" i="1"/>
  <c r="AK25" i="1"/>
  <c r="AK34" i="1"/>
  <c r="AK50" i="1"/>
  <c r="AK66" i="1"/>
  <c r="AK12" i="1"/>
  <c r="AL24" i="1"/>
  <c r="AK35" i="1"/>
  <c r="AK51" i="1"/>
  <c r="AK67" i="1"/>
  <c r="AK26" i="1"/>
  <c r="V11" i="1"/>
  <c r="AK11" i="1"/>
  <c r="AK24" i="1"/>
  <c r="AK36" i="1"/>
  <c r="AK52" i="1"/>
  <c r="AK68" i="1"/>
  <c r="AK62" i="1"/>
  <c r="AK63" i="1"/>
  <c r="AK64" i="1"/>
  <c r="Q12" i="1"/>
  <c r="Z12" i="1" s="1"/>
  <c r="V10" i="1"/>
  <c r="Z10" i="1"/>
  <c r="AK10" i="1"/>
  <c r="V23" i="1"/>
  <c r="AK23" i="1"/>
  <c r="AK37" i="1"/>
  <c r="AK53" i="1"/>
  <c r="AK69" i="1"/>
  <c r="AL14" i="1"/>
  <c r="AL26" i="1"/>
  <c r="R11" i="1"/>
  <c r="V9" i="1"/>
  <c r="AK9" i="1"/>
  <c r="AL22" i="1"/>
  <c r="AK38" i="1"/>
  <c r="AK54" i="1"/>
  <c r="AK70" i="1"/>
  <c r="AK46" i="1"/>
  <c r="AK47" i="1"/>
  <c r="R26" i="1"/>
  <c r="V6" i="1"/>
  <c r="AK6" i="1"/>
  <c r="AL8" i="1"/>
  <c r="AA8" i="1"/>
  <c r="AK22" i="1"/>
  <c r="AK39" i="1"/>
  <c r="AK55" i="1"/>
  <c r="AK71" i="1"/>
  <c r="Q17" i="1"/>
  <c r="Z17" i="1" s="1"/>
  <c r="AK31" i="1"/>
  <c r="AL17" i="1"/>
  <c r="AK8" i="1"/>
  <c r="V21" i="1"/>
  <c r="AK21" i="1"/>
  <c r="AK40" i="1"/>
  <c r="AK56" i="1"/>
  <c r="AK72" i="1"/>
  <c r="S6" i="1"/>
  <c r="AK17" i="1"/>
  <c r="V7" i="1"/>
  <c r="Z7" i="1"/>
  <c r="AK7" i="1"/>
  <c r="AL20" i="1"/>
  <c r="AK41" i="1"/>
  <c r="AK57" i="1"/>
  <c r="AK73" i="1"/>
  <c r="Q23" i="1"/>
  <c r="Z23" i="1" s="1"/>
  <c r="AK30" i="1"/>
  <c r="Q16" i="1"/>
  <c r="Z16" i="1" s="1"/>
  <c r="AK32" i="1"/>
  <c r="AL16" i="1"/>
  <c r="V18" i="1"/>
  <c r="AK18" i="1"/>
  <c r="AK20" i="1"/>
  <c r="AK42" i="1"/>
  <c r="AK58" i="1"/>
  <c r="AK74" i="1"/>
  <c r="AK27" i="1"/>
  <c r="R17" i="1"/>
  <c r="R24" i="1"/>
  <c r="AK16" i="1"/>
  <c r="AK43" i="1"/>
  <c r="AK59" i="1"/>
  <c r="AK75" i="1"/>
  <c r="AK48" i="1"/>
  <c r="V15" i="1"/>
  <c r="AK28" i="1"/>
  <c r="AK19" i="1"/>
  <c r="AK44" i="1"/>
  <c r="AK60" i="1"/>
  <c r="AK76" i="1"/>
  <c r="Q24" i="1"/>
  <c r="Z24" i="1" s="1"/>
  <c r="Q13" i="1"/>
  <c r="Z13" i="1" s="1"/>
  <c r="Q20" i="1"/>
  <c r="Z20" i="1" s="1"/>
  <c r="Q9" i="1"/>
  <c r="Q29" i="1"/>
  <c r="Z29" i="1" s="1"/>
  <c r="Q14" i="1"/>
  <c r="Z14" i="1" s="1"/>
  <c r="R20" i="1"/>
  <c r="Q11" i="1"/>
  <c r="Z11" i="1" s="1"/>
  <c r="Q8" i="1"/>
  <c r="Z8" i="1" s="1"/>
  <c r="Q6" i="1"/>
  <c r="Z6" i="1" s="1"/>
  <c r="R18" i="1"/>
  <c r="R29" i="1"/>
  <c r="R28" i="1"/>
  <c r="R27" i="1"/>
  <c r="R25" i="1"/>
  <c r="R22" i="1"/>
  <c r="R21" i="1"/>
  <c r="R19" i="1"/>
  <c r="Q19" i="1"/>
  <c r="Z19" i="1" s="1"/>
  <c r="Q21" i="1"/>
  <c r="Z21" i="1" s="1"/>
  <c r="Q27" i="1"/>
  <c r="Z27" i="1" s="1"/>
  <c r="J5" i="1" l="1"/>
  <c r="AK5" i="1"/>
  <c r="V5" i="1"/>
  <c r="P5" i="1"/>
  <c r="AD5" i="1"/>
  <c r="Z9" i="1"/>
  <c r="Q5" i="1"/>
  <c r="R9" i="1"/>
  <c r="M5" i="1"/>
  <c r="AA16" i="1"/>
  <c r="S12" i="1"/>
  <c r="S18" i="1"/>
  <c r="S7" i="1"/>
  <c r="S10" i="1"/>
  <c r="S25" i="1"/>
  <c r="S19" i="1"/>
  <c r="S27" i="1"/>
  <c r="S24" i="1"/>
  <c r="S21" i="1"/>
  <c r="S28" i="1"/>
  <c r="S17" i="1"/>
  <c r="S20" i="1"/>
  <c r="S13" i="1"/>
  <c r="S23" i="1"/>
  <c r="S11" i="1"/>
  <c r="AA13" i="1"/>
  <c r="S14" i="1"/>
  <c r="S22" i="1"/>
  <c r="S29" i="1"/>
  <c r="S15" i="1"/>
  <c r="S26" i="1"/>
  <c r="AA20" i="1"/>
  <c r="AA17" i="1"/>
  <c r="AA14" i="1"/>
  <c r="AA26" i="1"/>
  <c r="AL61" i="1"/>
  <c r="AA18" i="1"/>
  <c r="AL18" i="1"/>
  <c r="AL72" i="1"/>
  <c r="AL51" i="1"/>
  <c r="AL34" i="1"/>
  <c r="AL33" i="1"/>
  <c r="AL45" i="1"/>
  <c r="AL73" i="1"/>
  <c r="AL31" i="1"/>
  <c r="AL54" i="1"/>
  <c r="AL69" i="1"/>
  <c r="AL64" i="1"/>
  <c r="AA25" i="1"/>
  <c r="AL46" i="1"/>
  <c r="AL49" i="1"/>
  <c r="AL52" i="1"/>
  <c r="AL35" i="1"/>
  <c r="AA29" i="1"/>
  <c r="AL29" i="1"/>
  <c r="AL10" i="1"/>
  <c r="AA10" i="1"/>
  <c r="AL41" i="1"/>
  <c r="AA6" i="1"/>
  <c r="AL6" i="1"/>
  <c r="AA24" i="1"/>
  <c r="AL48" i="1"/>
  <c r="AL57" i="1"/>
  <c r="AL74" i="1"/>
  <c r="AL38" i="1"/>
  <c r="AL53" i="1"/>
  <c r="AL63" i="1"/>
  <c r="AL50" i="1"/>
  <c r="AL11" i="1"/>
  <c r="AA11" i="1"/>
  <c r="AA27" i="1"/>
  <c r="AL70" i="1"/>
  <c r="AL36" i="1"/>
  <c r="AL71" i="1"/>
  <c r="AL39" i="1"/>
  <c r="AL76" i="1"/>
  <c r="AL32" i="1"/>
  <c r="AL59" i="1"/>
  <c r="AL58" i="1"/>
  <c r="AL37" i="1"/>
  <c r="AL62" i="1"/>
  <c r="AL75" i="1"/>
  <c r="AA22" i="1"/>
  <c r="AL44" i="1"/>
  <c r="AA7" i="1"/>
  <c r="AL7" i="1"/>
  <c r="AA21" i="1"/>
  <c r="AL21" i="1"/>
  <c r="AL47" i="1"/>
  <c r="AA19" i="1"/>
  <c r="AL67" i="1"/>
  <c r="AA15" i="1"/>
  <c r="AL15" i="1"/>
  <c r="AL43" i="1"/>
  <c r="AL30" i="1"/>
  <c r="AL55" i="1"/>
  <c r="AL9" i="1"/>
  <c r="AL66" i="1"/>
  <c r="AL65" i="1"/>
  <c r="AL77" i="1"/>
  <c r="AA28" i="1"/>
  <c r="AL56" i="1"/>
  <c r="AL60" i="1"/>
  <c r="AL40" i="1"/>
  <c r="AL42" i="1"/>
  <c r="AA23" i="1"/>
  <c r="AL23" i="1"/>
  <c r="AL68" i="1"/>
  <c r="AL5" i="1" l="1"/>
  <c r="E5" i="4" s="1"/>
  <c r="R5" i="1"/>
  <c r="Z5" i="1"/>
  <c r="S9" i="1"/>
  <c r="S5" i="1" s="1"/>
  <c r="AA9" i="1"/>
  <c r="D115" i="1"/>
  <c r="D78" i="1"/>
  <c r="E154" i="1"/>
  <c r="E155" i="1"/>
  <c r="E156" i="1"/>
  <c r="E157" i="1"/>
  <c r="E158" i="1"/>
  <c r="E159" i="1"/>
  <c r="E160" i="1"/>
  <c r="E161" i="1"/>
  <c r="E162" i="1"/>
  <c r="E163" i="1"/>
  <c r="E164" i="1"/>
  <c r="E153" i="1"/>
  <c r="D152" i="1"/>
  <c r="AA5" i="1" l="1"/>
  <c r="E152" i="1"/>
  <c r="C8" i="4" s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09" i="1"/>
  <c r="E110" i="1"/>
  <c r="E111" i="1"/>
  <c r="E112" i="1"/>
  <c r="E113" i="1"/>
  <c r="E114" i="1"/>
  <c r="E103" i="1"/>
  <c r="E104" i="1"/>
  <c r="E105" i="1"/>
  <c r="E106" i="1"/>
  <c r="E107" i="1"/>
  <c r="E108" i="1"/>
  <c r="E97" i="1"/>
  <c r="E98" i="1"/>
  <c r="E99" i="1"/>
  <c r="E100" i="1"/>
  <c r="E101" i="1"/>
  <c r="E102" i="1"/>
  <c r="E91" i="1"/>
  <c r="E92" i="1"/>
  <c r="E93" i="1"/>
  <c r="E94" i="1"/>
  <c r="E95" i="1"/>
  <c r="E96" i="1"/>
  <c r="E85" i="1"/>
  <c r="E86" i="1"/>
  <c r="E87" i="1"/>
  <c r="E88" i="1"/>
  <c r="E89" i="1"/>
  <c r="E90" i="1"/>
  <c r="E80" i="1"/>
  <c r="E81" i="1"/>
  <c r="E82" i="1"/>
  <c r="E83" i="1"/>
  <c r="E84" i="1"/>
  <c r="E79" i="1"/>
  <c r="E6" i="1"/>
  <c r="H8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M165" i="22"/>
  <c r="F21" i="2"/>
  <c r="G21" i="2" s="1"/>
  <c r="E77" i="22"/>
  <c r="C77" i="22"/>
  <c r="E76" i="22"/>
  <c r="C76" i="22"/>
  <c r="E75" i="22"/>
  <c r="C75" i="22"/>
  <c r="E74" i="22"/>
  <c r="C74" i="22"/>
  <c r="E73" i="22"/>
  <c r="C73" i="22"/>
  <c r="E72" i="22"/>
  <c r="C72" i="22"/>
  <c r="E71" i="22"/>
  <c r="C71" i="22"/>
  <c r="E70" i="22"/>
  <c r="C70" i="22"/>
  <c r="E69" i="22"/>
  <c r="C69" i="22"/>
  <c r="E68" i="22"/>
  <c r="C68" i="22"/>
  <c r="E67" i="22"/>
  <c r="C67" i="22"/>
  <c r="E66" i="22"/>
  <c r="C66" i="22"/>
  <c r="E65" i="22"/>
  <c r="C65" i="22"/>
  <c r="E64" i="22"/>
  <c r="C64" i="22"/>
  <c r="E63" i="22"/>
  <c r="C63" i="22"/>
  <c r="E62" i="22"/>
  <c r="C62" i="22"/>
  <c r="E61" i="22"/>
  <c r="C61" i="22"/>
  <c r="E60" i="22"/>
  <c r="C60" i="22"/>
  <c r="E59" i="22"/>
  <c r="C59" i="22"/>
  <c r="E58" i="22"/>
  <c r="C58" i="22"/>
  <c r="E57" i="22"/>
  <c r="C57" i="22"/>
  <c r="E56" i="22"/>
  <c r="C56" i="22"/>
  <c r="E55" i="22"/>
  <c r="C55" i="22"/>
  <c r="E54" i="22"/>
  <c r="C54" i="22"/>
  <c r="E53" i="22"/>
  <c r="C53" i="22"/>
  <c r="E52" i="22"/>
  <c r="C52" i="22"/>
  <c r="E51" i="22"/>
  <c r="C51" i="22"/>
  <c r="E50" i="22"/>
  <c r="C50" i="22"/>
  <c r="E49" i="22"/>
  <c r="C49" i="22"/>
  <c r="E48" i="22"/>
  <c r="C48" i="22"/>
  <c r="E47" i="22"/>
  <c r="C47" i="22"/>
  <c r="E46" i="22"/>
  <c r="C46" i="22"/>
  <c r="E45" i="22"/>
  <c r="C45" i="22"/>
  <c r="E44" i="22"/>
  <c r="C44" i="22"/>
  <c r="E43" i="22"/>
  <c r="C43" i="22"/>
  <c r="E42" i="22"/>
  <c r="C42" i="22"/>
  <c r="E41" i="22"/>
  <c r="C41" i="22"/>
  <c r="E40" i="22"/>
  <c r="C40" i="22"/>
  <c r="E39" i="22"/>
  <c r="C39" i="22"/>
  <c r="E38" i="22"/>
  <c r="C38" i="22"/>
  <c r="E37" i="22"/>
  <c r="C37" i="22"/>
  <c r="E36" i="22"/>
  <c r="C36" i="22"/>
  <c r="E35" i="22"/>
  <c r="C35" i="22"/>
  <c r="E34" i="22"/>
  <c r="C34" i="22"/>
  <c r="E33" i="22"/>
  <c r="C33" i="22"/>
  <c r="E32" i="22"/>
  <c r="C32" i="22"/>
  <c r="E31" i="22"/>
  <c r="C31" i="22"/>
  <c r="E30" i="22"/>
  <c r="C30" i="22"/>
  <c r="E29" i="22"/>
  <c r="C29" i="22"/>
  <c r="E28" i="22"/>
  <c r="C28" i="22"/>
  <c r="E27" i="22"/>
  <c r="C27" i="22"/>
  <c r="E26" i="22"/>
  <c r="C26" i="22"/>
  <c r="E25" i="22"/>
  <c r="C25" i="22"/>
  <c r="E24" i="22"/>
  <c r="C24" i="22"/>
  <c r="E23" i="22"/>
  <c r="C23" i="22"/>
  <c r="E22" i="22"/>
  <c r="C22" i="22"/>
  <c r="E21" i="22"/>
  <c r="C21" i="22"/>
  <c r="E20" i="22"/>
  <c r="C20" i="22"/>
  <c r="E19" i="22"/>
  <c r="C19" i="22"/>
  <c r="E18" i="22"/>
  <c r="C18" i="22"/>
  <c r="E17" i="22"/>
  <c r="C17" i="22"/>
  <c r="E16" i="22"/>
  <c r="C16" i="22"/>
  <c r="E15" i="22"/>
  <c r="C15" i="22"/>
  <c r="E14" i="22"/>
  <c r="C14" i="22"/>
  <c r="E13" i="22"/>
  <c r="C13" i="22"/>
  <c r="E12" i="22"/>
  <c r="C12" i="22"/>
  <c r="E11" i="22"/>
  <c r="C11" i="22"/>
  <c r="E10" i="22"/>
  <c r="C10" i="22"/>
  <c r="E9" i="22"/>
  <c r="C9" i="22"/>
  <c r="E8" i="22"/>
  <c r="C8" i="22"/>
  <c r="E7" i="22"/>
  <c r="C7" i="22"/>
  <c r="E6" i="22"/>
  <c r="C6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M164" i="22"/>
  <c r="M163" i="22"/>
  <c r="E115" i="1" l="1"/>
  <c r="E78" i="1"/>
  <c r="C6" i="4" s="1"/>
  <c r="H21" i="2"/>
  <c r="C7" i="4"/>
  <c r="A7" i="22" l="1"/>
  <c r="A8" i="22" s="1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V123" i="1"/>
  <c r="AV122" i="1"/>
  <c r="AV121" i="1"/>
  <c r="AV118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16" i="1"/>
  <c r="A150" i="22" l="1"/>
  <c r="A151" i="22" s="1"/>
  <c r="A152" i="22" s="1"/>
  <c r="A153" i="22" s="1"/>
  <c r="A154" i="22" s="1"/>
  <c r="A155" i="22" s="1"/>
  <c r="A156" i="22" s="1"/>
  <c r="A157" i="22" s="1"/>
  <c r="A158" i="22" s="1"/>
  <c r="A159" i="22" s="1"/>
  <c r="A160" i="22" s="1"/>
  <c r="A161" i="22" s="1"/>
  <c r="AV120" i="1"/>
  <c r="AV119" i="1"/>
  <c r="AV117" i="1"/>
  <c r="AV115" i="1" s="1"/>
  <c r="AV4" i="1" s="1"/>
  <c r="C4" i="15" l="1"/>
  <c r="N10" i="20"/>
  <c r="M10" i="20"/>
  <c r="J5" i="20"/>
  <c r="J9" i="20"/>
  <c r="H4" i="20"/>
  <c r="H5" i="20"/>
  <c r="H6" i="20"/>
  <c r="H3" i="20"/>
  <c r="H9" i="20" s="1"/>
  <c r="F4" i="20"/>
  <c r="F5" i="20"/>
  <c r="F6" i="20"/>
  <c r="F3" i="20"/>
  <c r="D10" i="15"/>
  <c r="D7" i="15"/>
  <c r="D8" i="15"/>
  <c r="D9" i="15"/>
  <c r="D6" i="15"/>
  <c r="D5" i="15"/>
  <c r="A6" i="15"/>
  <c r="A7" i="15" s="1"/>
  <c r="A8" i="15" s="1"/>
  <c r="A9" i="15" s="1"/>
  <c r="A10" i="15" s="1"/>
  <c r="F9" i="20" l="1"/>
  <c r="D4" i="15"/>
  <c r="N162" i="22"/>
  <c r="M12" i="20"/>
  <c r="J13" i="20" l="1"/>
  <c r="K14" i="20" s="1"/>
  <c r="L12" i="20"/>
  <c r="M13" i="20"/>
  <c r="F56" i="14"/>
  <c r="I16" i="14"/>
  <c r="F19" i="14"/>
  <c r="F26" i="14"/>
  <c r="A16" i="14"/>
  <c r="A27" i="14" s="1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F9" i="12"/>
  <c r="F11" i="12" s="1"/>
  <c r="F7" i="12"/>
  <c r="D7" i="12"/>
  <c r="E6" i="12"/>
  <c r="E5" i="12"/>
  <c r="E9" i="12" s="1"/>
  <c r="E11" i="12" s="1"/>
  <c r="C7" i="12"/>
  <c r="B7" i="12"/>
  <c r="A6" i="2"/>
  <c r="F4" i="3"/>
  <c r="A5" i="3"/>
  <c r="E12" i="12" l="1"/>
  <c r="E10" i="12"/>
  <c r="G4" i="3"/>
  <c r="F58" i="14"/>
  <c r="O168" i="22"/>
  <c r="F41" i="14"/>
  <c r="H4" i="3"/>
  <c r="F57" i="14"/>
  <c r="F60" i="14"/>
  <c r="A28" i="14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E7" i="12"/>
  <c r="N168" i="22" l="1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H36" i="6"/>
  <c r="H35" i="6"/>
  <c r="C36" i="6"/>
  <c r="C35" i="6"/>
  <c r="H33" i="6"/>
  <c r="H34" i="6"/>
  <c r="C33" i="6"/>
  <c r="C34" i="6"/>
  <c r="C32" i="6"/>
  <c r="H32" i="6"/>
  <c r="H31" i="6"/>
  <c r="H30" i="6"/>
  <c r="C31" i="6"/>
  <c r="C30" i="6"/>
  <c r="H29" i="6"/>
  <c r="H28" i="6"/>
  <c r="C29" i="6"/>
  <c r="C28" i="6"/>
  <c r="H27" i="6"/>
  <c r="C27" i="6"/>
  <c r="H26" i="6"/>
  <c r="C26" i="6"/>
  <c r="C25" i="6"/>
  <c r="H25" i="6"/>
  <c r="C24" i="6"/>
  <c r="H24" i="6"/>
  <c r="A8" i="3"/>
  <c r="A6" i="3"/>
  <c r="A7" i="3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BC4" i="1"/>
  <c r="BA4" i="1"/>
  <c r="F11" i="3"/>
  <c r="G11" i="3" s="1"/>
  <c r="F10" i="3"/>
  <c r="F9" i="3"/>
  <c r="G9" i="3" s="1"/>
  <c r="F6" i="3"/>
  <c r="G6" i="3" s="1"/>
  <c r="F7" i="3"/>
  <c r="G7" i="3" s="1"/>
  <c r="H7" i="3" s="1"/>
  <c r="F8" i="3"/>
  <c r="G8" i="3" s="1"/>
  <c r="H8" i="3" s="1"/>
  <c r="F5" i="3"/>
  <c r="F34" i="2"/>
  <c r="G34" i="2" s="1"/>
  <c r="H34" i="2" s="1"/>
  <c r="F33" i="2"/>
  <c r="G33" i="2" s="1"/>
  <c r="H33" i="2" s="1"/>
  <c r="F32" i="2"/>
  <c r="G32" i="2" s="1"/>
  <c r="F31" i="2"/>
  <c r="G31" i="2" s="1"/>
  <c r="H31" i="2" s="1"/>
  <c r="F30" i="2"/>
  <c r="G30" i="2" s="1"/>
  <c r="H30" i="2" s="1"/>
  <c r="F29" i="2"/>
  <c r="G29" i="2" s="1"/>
  <c r="H29" i="2" s="1"/>
  <c r="F28" i="2"/>
  <c r="G28" i="2" s="1"/>
  <c r="H28" i="2" s="1"/>
  <c r="F27" i="2"/>
  <c r="G27" i="2" s="1"/>
  <c r="H27" i="2" s="1"/>
  <c r="F24" i="2"/>
  <c r="G24" i="2" s="1"/>
  <c r="F26" i="2"/>
  <c r="G26" i="2" s="1"/>
  <c r="F20" i="2"/>
  <c r="G20" i="2" s="1"/>
  <c r="H20" i="2" s="1"/>
  <c r="F19" i="2"/>
  <c r="G19" i="2" s="1"/>
  <c r="H19" i="2" s="1"/>
  <c r="F18" i="2"/>
  <c r="G18" i="2" s="1"/>
  <c r="H18" i="2" s="1"/>
  <c r="F16" i="2"/>
  <c r="G16" i="2" s="1"/>
  <c r="H16" i="2" s="1"/>
  <c r="F17" i="2"/>
  <c r="G17" i="2" s="1"/>
  <c r="H17" i="2" s="1"/>
  <c r="F15" i="2"/>
  <c r="G15" i="2" s="1"/>
  <c r="H15" i="2" s="1"/>
  <c r="F14" i="2"/>
  <c r="G14" i="2" s="1"/>
  <c r="H14" i="2" s="1"/>
  <c r="F13" i="2"/>
  <c r="G13" i="2" s="1"/>
  <c r="H13" i="2" s="1"/>
  <c r="F5" i="2"/>
  <c r="G5" i="2" s="1"/>
  <c r="F6" i="2"/>
  <c r="G6" i="2" s="1"/>
  <c r="H6" i="2" s="1"/>
  <c r="F7" i="2"/>
  <c r="G7" i="2" s="1"/>
  <c r="H7" i="2" s="1"/>
  <c r="F8" i="2"/>
  <c r="G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F4" i="2"/>
  <c r="G4" i="2" s="1"/>
  <c r="A6" i="6"/>
  <c r="A7" i="6" s="1"/>
  <c r="A8" i="6" s="1"/>
  <c r="A9" i="6" s="1"/>
  <c r="A10" i="6" s="1"/>
  <c r="A11" i="6" s="1"/>
  <c r="A12" i="6" s="1"/>
  <c r="A10" i="3" l="1"/>
  <c r="A11" i="3" s="1"/>
  <c r="A9" i="3"/>
  <c r="G5" i="3"/>
  <c r="F3" i="3"/>
  <c r="A13" i="6"/>
  <c r="H26" i="2"/>
  <c r="K12" i="2"/>
  <c r="L12" i="2" s="1"/>
  <c r="K11" i="2"/>
  <c r="H162" i="22"/>
  <c r="H4" i="2"/>
  <c r="K8" i="2"/>
  <c r="H8" i="2"/>
  <c r="K10" i="2"/>
  <c r="L10" i="2" s="1"/>
  <c r="H24" i="2"/>
  <c r="J25" i="2"/>
  <c r="H12" i="2"/>
  <c r="F12" i="14"/>
  <c r="F28" i="14"/>
  <c r="H32" i="2"/>
  <c r="F34" i="14"/>
  <c r="H5" i="2"/>
  <c r="E3" i="2"/>
  <c r="H11" i="3"/>
  <c r="F44" i="14"/>
  <c r="H9" i="3"/>
  <c r="F42" i="14"/>
  <c r="G10" i="3"/>
  <c r="F43" i="14" s="1"/>
  <c r="D3" i="2"/>
  <c r="H6" i="3"/>
  <c r="H3" i="6"/>
  <c r="H4" i="6"/>
  <c r="F23" i="2"/>
  <c r="G23" i="2" s="1"/>
  <c r="H23" i="2" s="1"/>
  <c r="AI121" i="1"/>
  <c r="AF121" i="1"/>
  <c r="AC121" i="1"/>
  <c r="X121" i="1"/>
  <c r="U121" i="1"/>
  <c r="O121" i="1"/>
  <c r="L121" i="1"/>
  <c r="I121" i="1"/>
  <c r="AI120" i="1"/>
  <c r="AJ120" i="1" s="1"/>
  <c r="AF120" i="1"/>
  <c r="AG120" i="1" s="1"/>
  <c r="AC120" i="1"/>
  <c r="AD120" i="1" s="1"/>
  <c r="X120" i="1"/>
  <c r="Y120" i="1" s="1"/>
  <c r="U120" i="1"/>
  <c r="O120" i="1"/>
  <c r="P120" i="1" s="1"/>
  <c r="L120" i="1"/>
  <c r="I120" i="1"/>
  <c r="F118" i="22" s="1"/>
  <c r="I117" i="1"/>
  <c r="F115" i="22" s="1"/>
  <c r="L117" i="1"/>
  <c r="O117" i="1"/>
  <c r="P117" i="1" s="1"/>
  <c r="U117" i="1"/>
  <c r="X117" i="1"/>
  <c r="Y117" i="1" s="1"/>
  <c r="AC117" i="1"/>
  <c r="AD117" i="1" s="1"/>
  <c r="AG117" i="1"/>
  <c r="AI117" i="1"/>
  <c r="AJ117" i="1" s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54" i="1"/>
  <c r="E55" i="1"/>
  <c r="E56" i="1"/>
  <c r="E57" i="1"/>
  <c r="E58" i="1"/>
  <c r="E59" i="1"/>
  <c r="E48" i="1"/>
  <c r="E49" i="1"/>
  <c r="E50" i="1"/>
  <c r="E51" i="1"/>
  <c r="E52" i="1"/>
  <c r="E53" i="1"/>
  <c r="E42" i="1"/>
  <c r="E43" i="1"/>
  <c r="E44" i="1"/>
  <c r="E45" i="1"/>
  <c r="E46" i="1"/>
  <c r="E47" i="1"/>
  <c r="E36" i="1"/>
  <c r="E37" i="1"/>
  <c r="E38" i="1"/>
  <c r="E39" i="1"/>
  <c r="E40" i="1"/>
  <c r="E41" i="1"/>
  <c r="E30" i="1"/>
  <c r="E31" i="1"/>
  <c r="E32" i="1"/>
  <c r="E33" i="1"/>
  <c r="E34" i="1"/>
  <c r="E35" i="1"/>
  <c r="E24" i="1"/>
  <c r="E25" i="1"/>
  <c r="E26" i="1"/>
  <c r="E27" i="1"/>
  <c r="E28" i="1"/>
  <c r="E29" i="1"/>
  <c r="E18" i="1"/>
  <c r="E19" i="1"/>
  <c r="E20" i="1"/>
  <c r="E21" i="1"/>
  <c r="E22" i="1"/>
  <c r="E23" i="1"/>
  <c r="E14" i="1"/>
  <c r="E15" i="1"/>
  <c r="E16" i="1"/>
  <c r="E17" i="1"/>
  <c r="E8" i="1"/>
  <c r="E9" i="1"/>
  <c r="E10" i="1"/>
  <c r="E11" i="1"/>
  <c r="E12" i="1"/>
  <c r="E13" i="1"/>
  <c r="E7" i="1"/>
  <c r="I116" i="1"/>
  <c r="F114" i="22" s="1"/>
  <c r="L116" i="1"/>
  <c r="O116" i="1"/>
  <c r="U116" i="1"/>
  <c r="X116" i="1"/>
  <c r="AC116" i="1"/>
  <c r="AF116" i="1"/>
  <c r="AI116" i="1"/>
  <c r="I118" i="1"/>
  <c r="F116" i="22" s="1"/>
  <c r="L118" i="1"/>
  <c r="O118" i="1"/>
  <c r="P118" i="1" s="1"/>
  <c r="U118" i="1"/>
  <c r="X118" i="1"/>
  <c r="Y118" i="1" s="1"/>
  <c r="AC118" i="1"/>
  <c r="AD118" i="1" s="1"/>
  <c r="AF118" i="1"/>
  <c r="AG118" i="1" s="1"/>
  <c r="AI118" i="1"/>
  <c r="AJ118" i="1" s="1"/>
  <c r="I119" i="1"/>
  <c r="F117" i="22" s="1"/>
  <c r="L119" i="1"/>
  <c r="O119" i="1"/>
  <c r="P119" i="1" s="1"/>
  <c r="U119" i="1"/>
  <c r="X119" i="1"/>
  <c r="Y119" i="1" s="1"/>
  <c r="AC119" i="1"/>
  <c r="AD119" i="1" s="1"/>
  <c r="AF119" i="1"/>
  <c r="AG119" i="1" s="1"/>
  <c r="AI119" i="1"/>
  <c r="AJ119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6" i="1" s="1"/>
  <c r="H5" i="3" l="1"/>
  <c r="G3" i="3"/>
  <c r="AG121" i="1"/>
  <c r="AF115" i="1"/>
  <c r="AF4" i="1" s="1"/>
  <c r="AD121" i="1"/>
  <c r="AC115" i="1"/>
  <c r="AC4" i="1"/>
  <c r="F46" i="14" s="1"/>
  <c r="F119" i="22"/>
  <c r="I115" i="1"/>
  <c r="I4" i="1" s="1"/>
  <c r="L115" i="1"/>
  <c r="L4" i="1"/>
  <c r="P121" i="1"/>
  <c r="O115" i="1"/>
  <c r="O4" i="1" s="1"/>
  <c r="Y121" i="1"/>
  <c r="X115" i="1"/>
  <c r="X4" i="1" s="1"/>
  <c r="AJ121" i="1"/>
  <c r="AI115" i="1"/>
  <c r="AI4" i="1" s="1"/>
  <c r="U115" i="1"/>
  <c r="U4" i="1" s="1"/>
  <c r="A14" i="6"/>
  <c r="A15" i="6" s="1"/>
  <c r="A16" i="6" s="1"/>
  <c r="A17" i="6" s="1"/>
  <c r="A18" i="6" s="1"/>
  <c r="A19" i="6" s="1"/>
  <c r="A20" i="6" s="1"/>
  <c r="A21" i="6" s="1"/>
  <c r="E4" i="1"/>
  <c r="K9" i="2"/>
  <c r="K7" i="2" s="1"/>
  <c r="M120" i="1"/>
  <c r="R120" i="1" s="1"/>
  <c r="Q120" i="1"/>
  <c r="M121" i="1"/>
  <c r="Q121" i="1"/>
  <c r="M119" i="1"/>
  <c r="R119" i="1" s="1"/>
  <c r="Q119" i="1"/>
  <c r="M118" i="1"/>
  <c r="R118" i="1" s="1"/>
  <c r="Q118" i="1"/>
  <c r="G116" i="22" s="1"/>
  <c r="Z118" i="1"/>
  <c r="I116" i="22" s="1"/>
  <c r="J116" i="22" s="1"/>
  <c r="M117" i="1"/>
  <c r="R117" i="1" s="1"/>
  <c r="Q117" i="1"/>
  <c r="G115" i="22" s="1"/>
  <c r="Q116" i="1"/>
  <c r="Y116" i="1"/>
  <c r="AG116" i="1"/>
  <c r="P116" i="1"/>
  <c r="M116" i="1"/>
  <c r="AD116" i="1"/>
  <c r="E5" i="1"/>
  <c r="C5" i="4" s="1"/>
  <c r="C4" i="4" s="1"/>
  <c r="AJ116" i="1"/>
  <c r="F6" i="22"/>
  <c r="F39" i="22"/>
  <c r="F51" i="22"/>
  <c r="F49" i="22"/>
  <c r="F47" i="22"/>
  <c r="J120" i="1"/>
  <c r="F41" i="22"/>
  <c r="F57" i="22"/>
  <c r="F55" i="22"/>
  <c r="F53" i="22"/>
  <c r="F16" i="22"/>
  <c r="F45" i="22"/>
  <c r="F63" i="22"/>
  <c r="F61" i="22"/>
  <c r="F59" i="22"/>
  <c r="F37" i="22"/>
  <c r="F69" i="22"/>
  <c r="F65" i="22"/>
  <c r="F20" i="22"/>
  <c r="F18" i="22"/>
  <c r="F75" i="22"/>
  <c r="F73" i="22"/>
  <c r="F71" i="22"/>
  <c r="F26" i="22"/>
  <c r="F24" i="22"/>
  <c r="F22" i="22"/>
  <c r="F11" i="22"/>
  <c r="F9" i="22"/>
  <c r="F7" i="22"/>
  <c r="F14" i="22"/>
  <c r="F67" i="22"/>
  <c r="F77" i="22"/>
  <c r="F32" i="22"/>
  <c r="F30" i="22"/>
  <c r="F28" i="22"/>
  <c r="F13" i="22"/>
  <c r="J118" i="1"/>
  <c r="F38" i="22"/>
  <c r="F36" i="22"/>
  <c r="F34" i="22"/>
  <c r="J117" i="1"/>
  <c r="F44" i="22"/>
  <c r="F42" i="22"/>
  <c r="F40" i="22"/>
  <c r="F15" i="22"/>
  <c r="F50" i="22"/>
  <c r="F48" i="22"/>
  <c r="F46" i="22"/>
  <c r="F56" i="22"/>
  <c r="F54" i="22"/>
  <c r="F52" i="22"/>
  <c r="J121" i="1"/>
  <c r="F35" i="22"/>
  <c r="F62" i="22"/>
  <c r="F60" i="22"/>
  <c r="F58" i="22"/>
  <c r="F17" i="22"/>
  <c r="F68" i="22"/>
  <c r="F66" i="22"/>
  <c r="F64" i="22"/>
  <c r="F21" i="22"/>
  <c r="F19" i="22"/>
  <c r="J119" i="1"/>
  <c r="F74" i="22"/>
  <c r="F72" i="22"/>
  <c r="F70" i="22"/>
  <c r="F27" i="22"/>
  <c r="F25" i="22"/>
  <c r="F23" i="22"/>
  <c r="F12" i="22"/>
  <c r="F10" i="22"/>
  <c r="F8" i="22"/>
  <c r="F43" i="22"/>
  <c r="F76" i="22"/>
  <c r="F33" i="22"/>
  <c r="F31" i="22"/>
  <c r="F29" i="22"/>
  <c r="F39" i="14"/>
  <c r="H3" i="2"/>
  <c r="AK117" i="1"/>
  <c r="V117" i="1"/>
  <c r="AL117" i="1" s="1"/>
  <c r="J116" i="1"/>
  <c r="AK118" i="1"/>
  <c r="V118" i="1"/>
  <c r="AL118" i="1" s="1"/>
  <c r="AK116" i="1"/>
  <c r="V116" i="1"/>
  <c r="AK121" i="1"/>
  <c r="V121" i="1"/>
  <c r="V120" i="1"/>
  <c r="AL120" i="1" s="1"/>
  <c r="AK120" i="1"/>
  <c r="V119" i="1"/>
  <c r="AL119" i="1" s="1"/>
  <c r="AK119" i="1"/>
  <c r="F45" i="14"/>
  <c r="H45" i="14" s="1"/>
  <c r="G30" i="22"/>
  <c r="G77" i="22"/>
  <c r="G28" i="22"/>
  <c r="G19" i="22"/>
  <c r="G66" i="22"/>
  <c r="G12" i="22"/>
  <c r="G14" i="22"/>
  <c r="G62" i="22"/>
  <c r="G60" i="22"/>
  <c r="G16" i="22"/>
  <c r="G21" i="22"/>
  <c r="G75" i="22"/>
  <c r="G73" i="22"/>
  <c r="G71" i="22"/>
  <c r="G26" i="22"/>
  <c r="G22" i="22"/>
  <c r="G7" i="22"/>
  <c r="G32" i="22"/>
  <c r="G13" i="22"/>
  <c r="G48" i="22"/>
  <c r="G50" i="22"/>
  <c r="G46" i="22"/>
  <c r="G58" i="22"/>
  <c r="G17" i="22"/>
  <c r="G64" i="22"/>
  <c r="G35" i="22"/>
  <c r="G37" i="22"/>
  <c r="G51" i="22"/>
  <c r="G49" i="22"/>
  <c r="G47" i="22"/>
  <c r="G39" i="22"/>
  <c r="G24" i="22"/>
  <c r="G11" i="22"/>
  <c r="G9" i="22"/>
  <c r="G38" i="22"/>
  <c r="G59" i="22"/>
  <c r="G36" i="22"/>
  <c r="G34" i="22"/>
  <c r="I56" i="22"/>
  <c r="I54" i="22"/>
  <c r="I52" i="22"/>
  <c r="G44" i="22"/>
  <c r="G42" i="22"/>
  <c r="G40" i="22"/>
  <c r="G15" i="22"/>
  <c r="G56" i="22"/>
  <c r="G54" i="22"/>
  <c r="G52" i="22"/>
  <c r="G55" i="22"/>
  <c r="G74" i="22"/>
  <c r="G72" i="22"/>
  <c r="G70" i="22"/>
  <c r="G8" i="22"/>
  <c r="G63" i="22"/>
  <c r="G68" i="22"/>
  <c r="G27" i="22"/>
  <c r="G25" i="22"/>
  <c r="G23" i="22"/>
  <c r="G10" i="22"/>
  <c r="G6" i="22"/>
  <c r="G76" i="22"/>
  <c r="G33" i="22"/>
  <c r="G31" i="22"/>
  <c r="G29" i="22"/>
  <c r="G57" i="22"/>
  <c r="I57" i="22"/>
  <c r="I55" i="22"/>
  <c r="I53" i="22"/>
  <c r="G45" i="22"/>
  <c r="G43" i="22"/>
  <c r="G41" i="22"/>
  <c r="G53" i="22"/>
  <c r="G61" i="22"/>
  <c r="I77" i="22"/>
  <c r="G69" i="22"/>
  <c r="G67" i="22"/>
  <c r="G65" i="22"/>
  <c r="I30" i="22"/>
  <c r="I28" i="22"/>
  <c r="G20" i="22"/>
  <c r="G18" i="22"/>
  <c r="I61" i="22"/>
  <c r="I16" i="22"/>
  <c r="I69" i="22"/>
  <c r="I67" i="22"/>
  <c r="I65" i="22"/>
  <c r="I20" i="22"/>
  <c r="I18" i="22"/>
  <c r="I63" i="22"/>
  <c r="I59" i="22"/>
  <c r="I75" i="22"/>
  <c r="I73" i="22"/>
  <c r="I71" i="22"/>
  <c r="I26" i="22"/>
  <c r="I24" i="22"/>
  <c r="I22" i="22"/>
  <c r="I11" i="22"/>
  <c r="I9" i="22"/>
  <c r="I7" i="22"/>
  <c r="I32" i="22"/>
  <c r="I38" i="22"/>
  <c r="I34" i="22"/>
  <c r="I13" i="22"/>
  <c r="I42" i="22"/>
  <c r="I36" i="22"/>
  <c r="I44" i="22"/>
  <c r="I40" i="22"/>
  <c r="I50" i="22"/>
  <c r="I48" i="22"/>
  <c r="I46" i="22"/>
  <c r="I15" i="22"/>
  <c r="I60" i="22"/>
  <c r="I58" i="22"/>
  <c r="I68" i="22"/>
  <c r="I66" i="22"/>
  <c r="I64" i="22"/>
  <c r="I21" i="22"/>
  <c r="I19" i="22"/>
  <c r="I17" i="22"/>
  <c r="I62" i="22"/>
  <c r="I74" i="22"/>
  <c r="I72" i="22"/>
  <c r="I70" i="22"/>
  <c r="I27" i="22"/>
  <c r="I25" i="22"/>
  <c r="I23" i="22"/>
  <c r="I10" i="22"/>
  <c r="I8" i="22"/>
  <c r="I33" i="22"/>
  <c r="I31" i="22"/>
  <c r="I29" i="22"/>
  <c r="I12" i="22"/>
  <c r="I76" i="22"/>
  <c r="I39" i="22"/>
  <c r="I37" i="22"/>
  <c r="I35" i="22"/>
  <c r="I43" i="22"/>
  <c r="I14" i="22"/>
  <c r="I45" i="22"/>
  <c r="I41" i="22"/>
  <c r="I51" i="22"/>
  <c r="I49" i="22"/>
  <c r="I47" i="22"/>
  <c r="F51" i="14"/>
  <c r="F49" i="14"/>
  <c r="F52" i="14"/>
  <c r="F50" i="14"/>
  <c r="F48" i="14"/>
  <c r="H10" i="3"/>
  <c r="K3" i="3"/>
  <c r="G3" i="2"/>
  <c r="K3" i="2" s="1"/>
  <c r="F3" i="2"/>
  <c r="A117" i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Z117" i="1" l="1"/>
  <c r="I115" i="22" s="1"/>
  <c r="J115" i="22" s="1"/>
  <c r="H3" i="3"/>
  <c r="AK115" i="1"/>
  <c r="L11" i="2" s="1"/>
  <c r="AK4" i="1"/>
  <c r="Z119" i="1"/>
  <c r="I117" i="22" s="1"/>
  <c r="G117" i="22"/>
  <c r="Y115" i="1"/>
  <c r="Y4" i="1"/>
  <c r="Z120" i="1"/>
  <c r="I118" i="22" s="1"/>
  <c r="G118" i="22"/>
  <c r="J118" i="22" s="1"/>
  <c r="G119" i="22"/>
  <c r="Q115" i="1"/>
  <c r="Q4" i="1" s="1"/>
  <c r="AL121" i="1"/>
  <c r="V115" i="1"/>
  <c r="V4" i="1" s="1"/>
  <c r="Z116" i="1"/>
  <c r="I114" i="22" s="1"/>
  <c r="G114" i="22"/>
  <c r="J115" i="1"/>
  <c r="J4" i="1" s="1"/>
  <c r="AJ115" i="1"/>
  <c r="AJ4" i="1" s="1"/>
  <c r="AD115" i="1"/>
  <c r="AD4" i="1"/>
  <c r="R121" i="1"/>
  <c r="AA121" i="1" s="1"/>
  <c r="M115" i="1"/>
  <c r="M4" i="1"/>
  <c r="P115" i="1"/>
  <c r="P4" i="1" s="1"/>
  <c r="AG115" i="1"/>
  <c r="AG4" i="1"/>
  <c r="A24" i="6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22" i="6"/>
  <c r="Z121" i="1"/>
  <c r="S120" i="1"/>
  <c r="AA120" i="1"/>
  <c r="AA119" i="1"/>
  <c r="S119" i="1"/>
  <c r="AA118" i="1"/>
  <c r="S118" i="1"/>
  <c r="AA117" i="1"/>
  <c r="S117" i="1"/>
  <c r="R116" i="1"/>
  <c r="AA116" i="1"/>
  <c r="AL116" i="1"/>
  <c r="I6" i="22"/>
  <c r="J9" i="22"/>
  <c r="J78" i="22"/>
  <c r="J15" i="22"/>
  <c r="J7" i="22"/>
  <c r="J75" i="22"/>
  <c r="J29" i="22"/>
  <c r="J42" i="22"/>
  <c r="J49" i="22"/>
  <c r="J18" i="22"/>
  <c r="J35" i="22"/>
  <c r="J40" i="22"/>
  <c r="J24" i="22"/>
  <c r="J65" i="22"/>
  <c r="J76" i="22"/>
  <c r="J31" i="22"/>
  <c r="J70" i="22"/>
  <c r="J60" i="22"/>
  <c r="J44" i="22"/>
  <c r="J23" i="22"/>
  <c r="J68" i="22"/>
  <c r="J56" i="22"/>
  <c r="J67" i="22"/>
  <c r="J33" i="22"/>
  <c r="J72" i="22"/>
  <c r="J62" i="22"/>
  <c r="J11" i="22"/>
  <c r="J17" i="22"/>
  <c r="J13" i="22"/>
  <c r="J16" i="22"/>
  <c r="J21" i="22"/>
  <c r="J26" i="22"/>
  <c r="F162" i="22"/>
  <c r="J43" i="22"/>
  <c r="J46" i="22"/>
  <c r="J22" i="22"/>
  <c r="J20" i="22"/>
  <c r="J47" i="22"/>
  <c r="J41" i="22"/>
  <c r="J45" i="22"/>
  <c r="J8" i="22"/>
  <c r="J74" i="22"/>
  <c r="J50" i="22"/>
  <c r="J36" i="22"/>
  <c r="J30" i="22"/>
  <c r="J69" i="22"/>
  <c r="J61" i="22"/>
  <c r="J55" i="22"/>
  <c r="J51" i="22"/>
  <c r="J25" i="22"/>
  <c r="J59" i="22"/>
  <c r="J10" i="22"/>
  <c r="J64" i="22"/>
  <c r="J52" i="22"/>
  <c r="J38" i="22"/>
  <c r="J32" i="22"/>
  <c r="J71" i="22"/>
  <c r="J63" i="22"/>
  <c r="J57" i="22"/>
  <c r="J39" i="22"/>
  <c r="J27" i="22"/>
  <c r="J48" i="22"/>
  <c r="J34" i="22"/>
  <c r="J28" i="22"/>
  <c r="J66" i="22"/>
  <c r="J54" i="22"/>
  <c r="J77" i="22"/>
  <c r="J14" i="22"/>
  <c r="J73" i="22"/>
  <c r="J37" i="22"/>
  <c r="J58" i="22"/>
  <c r="J19" i="22"/>
  <c r="J53" i="22"/>
  <c r="J12" i="22"/>
  <c r="H39" i="14"/>
  <c r="H46" i="14"/>
  <c r="I46" i="14"/>
  <c r="F53" i="14"/>
  <c r="F55" i="14" s="1"/>
  <c r="L9" i="2"/>
  <c r="J117" i="22" l="1"/>
  <c r="J114" i="22"/>
  <c r="AA115" i="1"/>
  <c r="AA4" i="1"/>
  <c r="S121" i="1"/>
  <c r="AL115" i="1"/>
  <c r="AL4" i="1"/>
  <c r="R115" i="1"/>
  <c r="R4" i="1"/>
  <c r="I119" i="22"/>
  <c r="J119" i="22" s="1"/>
  <c r="Z115" i="1"/>
  <c r="Z4" i="1"/>
  <c r="G162" i="22"/>
  <c r="I162" i="22"/>
  <c r="S116" i="1"/>
  <c r="J46" i="14"/>
  <c r="J6" i="22"/>
  <c r="F13" i="12"/>
  <c r="S115" i="1" l="1"/>
  <c r="J162" i="22"/>
  <c r="E7" i="4"/>
  <c r="D7" i="4"/>
  <c r="D5" i="4"/>
  <c r="S4" i="1"/>
  <c r="K5" i="3"/>
  <c r="K4" i="2"/>
  <c r="L8" i="2" s="1"/>
  <c r="M12" i="2" l="1"/>
  <c r="M11" i="2"/>
  <c r="E4" i="4"/>
  <c r="K5" i="2"/>
  <c r="K6" i="3"/>
  <c r="AP153" i="1" l="1"/>
  <c r="AP136" i="1"/>
  <c r="AP120" i="1"/>
  <c r="AP103" i="1"/>
  <c r="AP87" i="1"/>
  <c r="AP70" i="1"/>
  <c r="AP54" i="1"/>
  <c r="AP38" i="1"/>
  <c r="AP22" i="1"/>
  <c r="AP6" i="1"/>
  <c r="AP151" i="1"/>
  <c r="AP135" i="1"/>
  <c r="AP119" i="1"/>
  <c r="AP102" i="1"/>
  <c r="AP86" i="1"/>
  <c r="AP69" i="1"/>
  <c r="AP53" i="1"/>
  <c r="AP37" i="1"/>
  <c r="AP21" i="1"/>
  <c r="AP150" i="1"/>
  <c r="AP134" i="1"/>
  <c r="AP118" i="1"/>
  <c r="AP101" i="1"/>
  <c r="AP85" i="1"/>
  <c r="AP68" i="1"/>
  <c r="AP52" i="1"/>
  <c r="AP36" i="1"/>
  <c r="AP20" i="1"/>
  <c r="AP149" i="1"/>
  <c r="AP133" i="1"/>
  <c r="AP117" i="1"/>
  <c r="AP100" i="1"/>
  <c r="AP84" i="1"/>
  <c r="AP67" i="1"/>
  <c r="AP51" i="1"/>
  <c r="AP35" i="1"/>
  <c r="AP19" i="1"/>
  <c r="AP164" i="1"/>
  <c r="AP147" i="1"/>
  <c r="AP131" i="1"/>
  <c r="AP114" i="1"/>
  <c r="AP98" i="1"/>
  <c r="AP82" i="1"/>
  <c r="AP65" i="1"/>
  <c r="AP49" i="1"/>
  <c r="AP33" i="1"/>
  <c r="AP17" i="1"/>
  <c r="AP163" i="1"/>
  <c r="AP146" i="1"/>
  <c r="AP130" i="1"/>
  <c r="AP113" i="1"/>
  <c r="AP97" i="1"/>
  <c r="AP81" i="1"/>
  <c r="AP64" i="1"/>
  <c r="AP48" i="1"/>
  <c r="AP32" i="1"/>
  <c r="AP16" i="1"/>
  <c r="AP162" i="1"/>
  <c r="AP145" i="1"/>
  <c r="AP129" i="1"/>
  <c r="AP112" i="1"/>
  <c r="AP96" i="1"/>
  <c r="AP80" i="1"/>
  <c r="AP63" i="1"/>
  <c r="AP47" i="1"/>
  <c r="AP31" i="1"/>
  <c r="AP15" i="1"/>
  <c r="AP161" i="1"/>
  <c r="AP144" i="1"/>
  <c r="AP128" i="1"/>
  <c r="AP111" i="1"/>
  <c r="AP95" i="1"/>
  <c r="AP79" i="1"/>
  <c r="AP62" i="1"/>
  <c r="AP46" i="1"/>
  <c r="AP30" i="1"/>
  <c r="AP14" i="1"/>
  <c r="AP132" i="1"/>
  <c r="AP99" i="1"/>
  <c r="AP66" i="1"/>
  <c r="AP34" i="1"/>
  <c r="AP140" i="1"/>
  <c r="AP160" i="1"/>
  <c r="AP127" i="1"/>
  <c r="AP94" i="1"/>
  <c r="AP61" i="1"/>
  <c r="AP29" i="1"/>
  <c r="AP159" i="1"/>
  <c r="AP126" i="1"/>
  <c r="AP93" i="1"/>
  <c r="AP60" i="1"/>
  <c r="AP28" i="1"/>
  <c r="AP158" i="1"/>
  <c r="AP125" i="1"/>
  <c r="AP92" i="1"/>
  <c r="AP59" i="1"/>
  <c r="AP27" i="1"/>
  <c r="AP107" i="1"/>
  <c r="AP157" i="1"/>
  <c r="AP124" i="1"/>
  <c r="AP91" i="1"/>
  <c r="AP58" i="1"/>
  <c r="AP26" i="1"/>
  <c r="AP156" i="1"/>
  <c r="AP123" i="1"/>
  <c r="AP90" i="1"/>
  <c r="AP57" i="1"/>
  <c r="AP25" i="1"/>
  <c r="AP10" i="1"/>
  <c r="AP155" i="1"/>
  <c r="AP122" i="1"/>
  <c r="AP89" i="1"/>
  <c r="AP56" i="1"/>
  <c r="AP24" i="1"/>
  <c r="AP42" i="1"/>
  <c r="AP154" i="1"/>
  <c r="AP121" i="1"/>
  <c r="AP88" i="1"/>
  <c r="AP55" i="1"/>
  <c r="AP23" i="1"/>
  <c r="AP148" i="1"/>
  <c r="AP116" i="1"/>
  <c r="AP83" i="1"/>
  <c r="AP50" i="1"/>
  <c r="AP18" i="1"/>
  <c r="AP143" i="1"/>
  <c r="AP110" i="1"/>
  <c r="AP77" i="1"/>
  <c r="AP45" i="1"/>
  <c r="AP13" i="1"/>
  <c r="AP142" i="1"/>
  <c r="AP109" i="1"/>
  <c r="AP76" i="1"/>
  <c r="AP44" i="1"/>
  <c r="AP12" i="1"/>
  <c r="AP141" i="1"/>
  <c r="AP108" i="1"/>
  <c r="AP75" i="1"/>
  <c r="AP43" i="1"/>
  <c r="AP11" i="1"/>
  <c r="AP139" i="1"/>
  <c r="AP106" i="1"/>
  <c r="AP73" i="1"/>
  <c r="AP41" i="1"/>
  <c r="AP9" i="1"/>
  <c r="AP138" i="1"/>
  <c r="AP105" i="1"/>
  <c r="AP72" i="1"/>
  <c r="AP40" i="1"/>
  <c r="AP8" i="1"/>
  <c r="AP137" i="1"/>
  <c r="AP104" i="1"/>
  <c r="AP71" i="1"/>
  <c r="AP39" i="1"/>
  <c r="AP7" i="1"/>
  <c r="AP74" i="1"/>
  <c r="AM121" i="1"/>
  <c r="AM137" i="1"/>
  <c r="AM122" i="1"/>
  <c r="AM138" i="1"/>
  <c r="AM123" i="1"/>
  <c r="AM139" i="1"/>
  <c r="AM124" i="1"/>
  <c r="AM140" i="1"/>
  <c r="AM126" i="1"/>
  <c r="AM142" i="1"/>
  <c r="AM127" i="1"/>
  <c r="AM143" i="1"/>
  <c r="AM128" i="1"/>
  <c r="AM144" i="1"/>
  <c r="AM129" i="1"/>
  <c r="AM145" i="1"/>
  <c r="AM141" i="1"/>
  <c r="AM146" i="1"/>
  <c r="AM133" i="1"/>
  <c r="AM147" i="1"/>
  <c r="AM151" i="1"/>
  <c r="AM148" i="1"/>
  <c r="AM117" i="1"/>
  <c r="AM149" i="1"/>
  <c r="AM118" i="1"/>
  <c r="AM150" i="1"/>
  <c r="AM135" i="1"/>
  <c r="AM119" i="1"/>
  <c r="AM116" i="1"/>
  <c r="AM120" i="1"/>
  <c r="AM125" i="1"/>
  <c r="AM130" i="1"/>
  <c r="AM131" i="1"/>
  <c r="AM132" i="1"/>
  <c r="AM134" i="1"/>
  <c r="AM136" i="1"/>
  <c r="AM164" i="1"/>
  <c r="AM163" i="1"/>
  <c r="AM162" i="1"/>
  <c r="AM160" i="1"/>
  <c r="AM159" i="1"/>
  <c r="AM158" i="1"/>
  <c r="AM157" i="1"/>
  <c r="AM161" i="1"/>
  <c r="AM156" i="1"/>
  <c r="AM155" i="1"/>
  <c r="AM154" i="1"/>
  <c r="AM153" i="1"/>
  <c r="D4" i="4"/>
  <c r="M10" i="2"/>
  <c r="M9" i="2"/>
  <c r="AR117" i="1" l="1"/>
  <c r="AQ117" i="1"/>
  <c r="AN138" i="1"/>
  <c r="AO138" i="1"/>
  <c r="AQ69" i="1"/>
  <c r="AR69" i="1"/>
  <c r="AR110" i="1"/>
  <c r="AQ110" i="1"/>
  <c r="AQ33" i="1"/>
  <c r="AR33" i="1"/>
  <c r="AR74" i="1"/>
  <c r="AQ74" i="1"/>
  <c r="AR86" i="1"/>
  <c r="AQ86" i="1"/>
  <c r="AQ41" i="1"/>
  <c r="AR41" i="1"/>
  <c r="AQ63" i="1"/>
  <c r="AR63" i="1"/>
  <c r="AR92" i="1"/>
  <c r="AQ92" i="1"/>
  <c r="AO132" i="1"/>
  <c r="AN132" i="1"/>
  <c r="AR125" i="1"/>
  <c r="AQ125" i="1"/>
  <c r="AN131" i="1"/>
  <c r="AO131" i="1"/>
  <c r="AR112" i="1"/>
  <c r="AQ112" i="1"/>
  <c r="AQ65" i="1"/>
  <c r="AR65" i="1"/>
  <c r="AR60" i="1"/>
  <c r="AQ60" i="1"/>
  <c r="AR36" i="1"/>
  <c r="AQ36" i="1"/>
  <c r="AR116" i="1"/>
  <c r="AQ116" i="1"/>
  <c r="AR104" i="1"/>
  <c r="AQ104" i="1"/>
  <c r="AN122" i="1"/>
  <c r="AO122" i="1"/>
  <c r="AR10" i="1"/>
  <c r="AQ10" i="1"/>
  <c r="AN145" i="1"/>
  <c r="AO145" i="1"/>
  <c r="AR28" i="1"/>
  <c r="AQ28" i="1"/>
  <c r="AQ57" i="1"/>
  <c r="AR57" i="1"/>
  <c r="AR6" i="1"/>
  <c r="AQ6" i="1"/>
  <c r="AQ147" i="1"/>
  <c r="AR147" i="1"/>
  <c r="AQ59" i="1"/>
  <c r="AR59" i="1"/>
  <c r="AR80" i="1"/>
  <c r="AQ80" i="1"/>
  <c r="AN146" i="1"/>
  <c r="AO146" i="1"/>
  <c r="AN141" i="1"/>
  <c r="AO141" i="1"/>
  <c r="AQ49" i="1"/>
  <c r="AR49" i="1"/>
  <c r="AQ30" i="1"/>
  <c r="AR30" i="1"/>
  <c r="AQ43" i="1"/>
  <c r="AR43" i="1"/>
  <c r="AQ82" i="1"/>
  <c r="AR82" i="1"/>
  <c r="AQ98" i="1"/>
  <c r="AR98" i="1"/>
  <c r="AQ71" i="1"/>
  <c r="AR71" i="1"/>
  <c r="AR126" i="1"/>
  <c r="AQ126" i="1"/>
  <c r="AN119" i="1"/>
  <c r="AO119" i="1"/>
  <c r="AQ32" i="1"/>
  <c r="AR32" i="1"/>
  <c r="AR137" i="1"/>
  <c r="AQ137" i="1"/>
  <c r="AR44" i="1"/>
  <c r="AQ44" i="1"/>
  <c r="AQ70" i="1"/>
  <c r="AR70" i="1"/>
  <c r="AR100" i="1"/>
  <c r="AQ100" i="1"/>
  <c r="AN133" i="1"/>
  <c r="AO133" i="1"/>
  <c r="AQ106" i="1"/>
  <c r="AR106" i="1"/>
  <c r="AR102" i="1"/>
  <c r="AQ102" i="1"/>
  <c r="AQ18" i="1"/>
  <c r="AR18" i="1"/>
  <c r="AR119" i="1"/>
  <c r="AQ119" i="1"/>
  <c r="AN130" i="1"/>
  <c r="AO130" i="1"/>
  <c r="AQ50" i="1"/>
  <c r="AR50" i="1"/>
  <c r="AR151" i="1"/>
  <c r="AQ151" i="1"/>
  <c r="AN120" i="1"/>
  <c r="AO120" i="1"/>
  <c r="AR93" i="1"/>
  <c r="AQ93" i="1"/>
  <c r="AQ123" i="1"/>
  <c r="AR123" i="1"/>
  <c r="AQ22" i="1"/>
  <c r="AR22" i="1"/>
  <c r="AQ38" i="1"/>
  <c r="AR38" i="1"/>
  <c r="AR12" i="1"/>
  <c r="AQ12" i="1"/>
  <c r="AQ48" i="1"/>
  <c r="AR48" i="1"/>
  <c r="AQ61" i="1"/>
  <c r="AR61" i="1"/>
  <c r="AN126" i="1"/>
  <c r="AO126" i="1"/>
  <c r="AQ40" i="1"/>
  <c r="AR40" i="1"/>
  <c r="AR144" i="1"/>
  <c r="AQ144" i="1"/>
  <c r="AR134" i="1"/>
  <c r="AQ134" i="1"/>
  <c r="AR87" i="1"/>
  <c r="AQ87" i="1"/>
  <c r="AN136" i="1"/>
  <c r="AO136" i="1"/>
  <c r="AQ66" i="1"/>
  <c r="AR66" i="1"/>
  <c r="AQ73" i="1"/>
  <c r="AR73" i="1"/>
  <c r="AR133" i="1"/>
  <c r="AQ133" i="1"/>
  <c r="AQ139" i="1"/>
  <c r="AR139" i="1"/>
  <c r="AR129" i="1"/>
  <c r="AQ129" i="1"/>
  <c r="AN129" i="1"/>
  <c r="AO129" i="1"/>
  <c r="AR145" i="1"/>
  <c r="AQ145" i="1"/>
  <c r="AQ75" i="1"/>
  <c r="AR75" i="1"/>
  <c r="AR52" i="1"/>
  <c r="AQ52" i="1"/>
  <c r="AR108" i="1"/>
  <c r="AQ108" i="1"/>
  <c r="AR68" i="1"/>
  <c r="AQ68" i="1"/>
  <c r="AN143" i="1"/>
  <c r="AO143" i="1"/>
  <c r="AR95" i="1"/>
  <c r="AQ95" i="1"/>
  <c r="AQ55" i="1"/>
  <c r="AR55" i="1"/>
  <c r="AR101" i="1"/>
  <c r="AQ101" i="1"/>
  <c r="AR88" i="1"/>
  <c r="AQ88" i="1"/>
  <c r="AR118" i="1"/>
  <c r="AQ118" i="1"/>
  <c r="AR121" i="1"/>
  <c r="AQ121" i="1"/>
  <c r="AO140" i="1"/>
  <c r="AN140" i="1"/>
  <c r="AQ124" i="1"/>
  <c r="AR124" i="1"/>
  <c r="AQ97" i="1"/>
  <c r="AR97" i="1"/>
  <c r="AQ35" i="1"/>
  <c r="AR35" i="1"/>
  <c r="AR150" i="1"/>
  <c r="AQ150" i="1"/>
  <c r="AR103" i="1"/>
  <c r="AQ103" i="1"/>
  <c r="AN147" i="1"/>
  <c r="AO147" i="1"/>
  <c r="AQ77" i="1"/>
  <c r="AR77" i="1"/>
  <c r="AN134" i="1"/>
  <c r="AO134" i="1"/>
  <c r="AR99" i="1"/>
  <c r="AQ99" i="1"/>
  <c r="AR143" i="1"/>
  <c r="AQ143" i="1"/>
  <c r="AR132" i="1"/>
  <c r="AQ132" i="1"/>
  <c r="AR149" i="1"/>
  <c r="AQ149" i="1"/>
  <c r="AQ25" i="1"/>
  <c r="AR25" i="1"/>
  <c r="AN125" i="1"/>
  <c r="AO125" i="1"/>
  <c r="AQ46" i="1"/>
  <c r="AR46" i="1"/>
  <c r="AQ39" i="1"/>
  <c r="AR39" i="1"/>
  <c r="AQ90" i="1"/>
  <c r="AR90" i="1"/>
  <c r="AR148" i="1"/>
  <c r="AQ148" i="1"/>
  <c r="AQ16" i="1"/>
  <c r="AR16" i="1"/>
  <c r="AQ23" i="1"/>
  <c r="AR23" i="1"/>
  <c r="AR85" i="1"/>
  <c r="AQ85" i="1"/>
  <c r="AN127" i="1"/>
  <c r="AO127" i="1"/>
  <c r="AQ29" i="1"/>
  <c r="AR29" i="1"/>
  <c r="AQ54" i="1"/>
  <c r="AR54" i="1"/>
  <c r="AN142" i="1"/>
  <c r="AO142" i="1"/>
  <c r="AR58" i="1"/>
  <c r="AQ58" i="1"/>
  <c r="AR128" i="1"/>
  <c r="AQ128" i="1"/>
  <c r="AN118" i="1"/>
  <c r="AO118" i="1"/>
  <c r="AQ81" i="1"/>
  <c r="AR81" i="1"/>
  <c r="AR109" i="1"/>
  <c r="AQ109" i="1"/>
  <c r="AQ105" i="1"/>
  <c r="AR105" i="1"/>
  <c r="AR42" i="1"/>
  <c r="AQ42" i="1"/>
  <c r="AQ15" i="1"/>
  <c r="AR15" i="1"/>
  <c r="AQ113" i="1"/>
  <c r="AR113" i="1"/>
  <c r="AQ51" i="1"/>
  <c r="AR51" i="1"/>
  <c r="AQ21" i="1"/>
  <c r="AR21" i="1"/>
  <c r="AR120" i="1"/>
  <c r="AQ120" i="1"/>
  <c r="AQ122" i="1"/>
  <c r="AR122" i="1"/>
  <c r="AR96" i="1"/>
  <c r="AQ96" i="1"/>
  <c r="AN121" i="1"/>
  <c r="AO121" i="1"/>
  <c r="AQ14" i="1"/>
  <c r="AR14" i="1"/>
  <c r="AR20" i="1"/>
  <c r="AQ20" i="1"/>
  <c r="AR83" i="1"/>
  <c r="AQ83" i="1"/>
  <c r="AO144" i="1"/>
  <c r="AN144" i="1"/>
  <c r="AQ62" i="1"/>
  <c r="AR62" i="1"/>
  <c r="AO116" i="1"/>
  <c r="AN116" i="1"/>
  <c r="K114" i="22" s="1"/>
  <c r="L114" i="22" s="1"/>
  <c r="AR79" i="1"/>
  <c r="AQ79" i="1"/>
  <c r="AN135" i="1"/>
  <c r="AO135" i="1"/>
  <c r="AR111" i="1"/>
  <c r="AQ111" i="1"/>
  <c r="AQ8" i="1"/>
  <c r="AR8" i="1"/>
  <c r="AQ64" i="1"/>
  <c r="AR64" i="1"/>
  <c r="AR91" i="1"/>
  <c r="AQ91" i="1"/>
  <c r="AQ19" i="1"/>
  <c r="AR19" i="1"/>
  <c r="AN149" i="1"/>
  <c r="AO149" i="1"/>
  <c r="AR127" i="1"/>
  <c r="AQ127" i="1"/>
  <c r="AM64" i="1"/>
  <c r="AM48" i="1"/>
  <c r="AM32" i="1"/>
  <c r="AM16" i="1"/>
  <c r="AM52" i="1"/>
  <c r="AM63" i="1"/>
  <c r="AM47" i="1"/>
  <c r="AM31" i="1"/>
  <c r="AM15" i="1"/>
  <c r="AM68" i="1"/>
  <c r="AM62" i="1"/>
  <c r="AM46" i="1"/>
  <c r="AM30" i="1"/>
  <c r="AM14" i="1"/>
  <c r="AM36" i="1"/>
  <c r="AM77" i="1"/>
  <c r="AM61" i="1"/>
  <c r="AM45" i="1"/>
  <c r="AM29" i="1"/>
  <c r="AM13" i="1"/>
  <c r="AM20" i="1"/>
  <c r="AM76" i="1"/>
  <c r="AM60" i="1"/>
  <c r="AM44" i="1"/>
  <c r="AM28" i="1"/>
  <c r="AM12" i="1"/>
  <c r="AM75" i="1"/>
  <c r="AM59" i="1"/>
  <c r="AM43" i="1"/>
  <c r="AM27" i="1"/>
  <c r="AM11" i="1"/>
  <c r="AM74" i="1"/>
  <c r="AM58" i="1"/>
  <c r="AM42" i="1"/>
  <c r="AM26" i="1"/>
  <c r="AM10" i="1"/>
  <c r="AM50" i="1"/>
  <c r="AM73" i="1"/>
  <c r="AM57" i="1"/>
  <c r="AM41" i="1"/>
  <c r="AM25" i="1"/>
  <c r="AM9" i="1"/>
  <c r="AM72" i="1"/>
  <c r="AM56" i="1"/>
  <c r="AM40" i="1"/>
  <c r="AM24" i="1"/>
  <c r="AM8" i="1"/>
  <c r="AM71" i="1"/>
  <c r="AM55" i="1"/>
  <c r="AM39" i="1"/>
  <c r="AM23" i="1"/>
  <c r="AM7" i="1"/>
  <c r="AM18" i="1"/>
  <c r="AM70" i="1"/>
  <c r="AM54" i="1"/>
  <c r="AM38" i="1"/>
  <c r="AM22" i="1"/>
  <c r="AM6" i="1"/>
  <c r="AM34" i="1"/>
  <c r="AM69" i="1"/>
  <c r="AM53" i="1"/>
  <c r="AM37" i="1"/>
  <c r="AM21" i="1"/>
  <c r="AM67" i="1"/>
  <c r="AM51" i="1"/>
  <c r="AM35" i="1"/>
  <c r="AM19" i="1"/>
  <c r="AM66" i="1"/>
  <c r="AM65" i="1"/>
  <c r="AM49" i="1"/>
  <c r="AM33" i="1"/>
  <c r="AM17" i="1"/>
  <c r="AN117" i="1"/>
  <c r="AO117" i="1"/>
  <c r="AR142" i="1"/>
  <c r="AQ142" i="1"/>
  <c r="AO148" i="1"/>
  <c r="AN148" i="1"/>
  <c r="AN139" i="1"/>
  <c r="AO139" i="1"/>
  <c r="AQ138" i="1"/>
  <c r="AR138" i="1"/>
  <c r="AQ13" i="1"/>
  <c r="AR13" i="1"/>
  <c r="AQ24" i="1"/>
  <c r="AR24" i="1"/>
  <c r="AR107" i="1"/>
  <c r="AQ107" i="1"/>
  <c r="AR140" i="1"/>
  <c r="AQ140" i="1"/>
  <c r="AQ31" i="1"/>
  <c r="AR31" i="1"/>
  <c r="AQ130" i="1"/>
  <c r="AR130" i="1"/>
  <c r="AQ67" i="1"/>
  <c r="AR67" i="1"/>
  <c r="AQ37" i="1"/>
  <c r="AR37" i="1"/>
  <c r="AR136" i="1"/>
  <c r="AQ136" i="1"/>
  <c r="AQ89" i="1"/>
  <c r="AR89" i="1"/>
  <c r="AQ17" i="1"/>
  <c r="AR17" i="1"/>
  <c r="AN137" i="1"/>
  <c r="AO137" i="1"/>
  <c r="AQ11" i="1"/>
  <c r="AR11" i="1"/>
  <c r="AR135" i="1"/>
  <c r="AQ135" i="1"/>
  <c r="AQ7" i="1"/>
  <c r="AR7" i="1"/>
  <c r="AN128" i="1"/>
  <c r="AO128" i="1"/>
  <c r="AQ114" i="1"/>
  <c r="AR114" i="1"/>
  <c r="AR141" i="1"/>
  <c r="AQ141" i="1"/>
  <c r="AQ131" i="1"/>
  <c r="AR131" i="1"/>
  <c r="AQ26" i="1"/>
  <c r="AR26" i="1"/>
  <c r="AN150" i="1"/>
  <c r="AO150" i="1"/>
  <c r="AR76" i="1"/>
  <c r="AQ76" i="1"/>
  <c r="AR94" i="1"/>
  <c r="AQ94" i="1"/>
  <c r="AQ72" i="1"/>
  <c r="AR72" i="1"/>
  <c r="AO124" i="1"/>
  <c r="AN124" i="1"/>
  <c r="AM105" i="1"/>
  <c r="AM89" i="1"/>
  <c r="AM104" i="1"/>
  <c r="AM88" i="1"/>
  <c r="AM103" i="1"/>
  <c r="AM87" i="1"/>
  <c r="AM102" i="1"/>
  <c r="AM86" i="1"/>
  <c r="AM100" i="1"/>
  <c r="AM84" i="1"/>
  <c r="AM99" i="1"/>
  <c r="AM83" i="1"/>
  <c r="AM114" i="1"/>
  <c r="AM98" i="1"/>
  <c r="AM82" i="1"/>
  <c r="AM113" i="1"/>
  <c r="AM97" i="1"/>
  <c r="AM81" i="1"/>
  <c r="AM101" i="1"/>
  <c r="AM109" i="1"/>
  <c r="AM96" i="1"/>
  <c r="AM95" i="1"/>
  <c r="AM94" i="1"/>
  <c r="AM93" i="1"/>
  <c r="AM92" i="1"/>
  <c r="AM91" i="1"/>
  <c r="AM90" i="1"/>
  <c r="AM85" i="1"/>
  <c r="AM112" i="1"/>
  <c r="AM80" i="1"/>
  <c r="AM111" i="1"/>
  <c r="AM79" i="1"/>
  <c r="AM110" i="1"/>
  <c r="AM108" i="1"/>
  <c r="AM107" i="1"/>
  <c r="AM106" i="1"/>
  <c r="AN151" i="1"/>
  <c r="AO151" i="1"/>
  <c r="AN123" i="1"/>
  <c r="AO123" i="1"/>
  <c r="AQ9" i="1"/>
  <c r="AR9" i="1"/>
  <c r="AQ45" i="1"/>
  <c r="AR45" i="1"/>
  <c r="AQ56" i="1"/>
  <c r="AR56" i="1"/>
  <c r="AR27" i="1"/>
  <c r="AQ27" i="1"/>
  <c r="AQ34" i="1"/>
  <c r="AR34" i="1"/>
  <c r="AQ47" i="1"/>
  <c r="AR47" i="1"/>
  <c r="AQ146" i="1"/>
  <c r="AR146" i="1"/>
  <c r="AR84" i="1"/>
  <c r="AQ84" i="1"/>
  <c r="AQ53" i="1"/>
  <c r="AR53" i="1"/>
  <c r="AQ157" i="1"/>
  <c r="AR157" i="1"/>
  <c r="AR154" i="1"/>
  <c r="AQ154" i="1"/>
  <c r="AQ159" i="1"/>
  <c r="AR159" i="1"/>
  <c r="AQ158" i="1"/>
  <c r="AR158" i="1"/>
  <c r="AQ161" i="1"/>
  <c r="AR161" i="1"/>
  <c r="AQ162" i="1"/>
  <c r="AR162" i="1"/>
  <c r="AR153" i="1"/>
  <c r="AQ153" i="1"/>
  <c r="AR164" i="1"/>
  <c r="AQ164" i="1"/>
  <c r="AQ163" i="1"/>
  <c r="AR163" i="1"/>
  <c r="AR155" i="1"/>
  <c r="AQ155" i="1"/>
  <c r="AQ160" i="1"/>
  <c r="AR160" i="1"/>
  <c r="AQ156" i="1"/>
  <c r="AR156" i="1"/>
  <c r="K142" i="22" l="1"/>
  <c r="L142" i="22" s="1"/>
  <c r="K149" i="22"/>
  <c r="L149" i="22" s="1"/>
  <c r="K122" i="22"/>
  <c r="L122" i="22" s="1"/>
  <c r="K140" i="22"/>
  <c r="L140" i="22" s="1"/>
  <c r="K133" i="22"/>
  <c r="L133" i="22" s="1"/>
  <c r="K118" i="22"/>
  <c r="L118" i="22" s="1"/>
  <c r="K120" i="22"/>
  <c r="L120" i="22" s="1"/>
  <c r="K119" i="22"/>
  <c r="L119" i="22" s="1"/>
  <c r="K143" i="22"/>
  <c r="L143" i="22" s="1"/>
  <c r="K129" i="22"/>
  <c r="L129" i="22" s="1"/>
  <c r="K126" i="22"/>
  <c r="L126" i="22" s="1"/>
  <c r="K146" i="22"/>
  <c r="L146" i="22" s="1"/>
  <c r="K135" i="22"/>
  <c r="L135" i="22" s="1"/>
  <c r="AS118" i="1"/>
  <c r="AT118" i="1" s="1"/>
  <c r="K116" i="22"/>
  <c r="L116" i="22" s="1"/>
  <c r="AS129" i="1"/>
  <c r="AT129" i="1" s="1"/>
  <c r="K127" i="22"/>
  <c r="L127" i="22" s="1"/>
  <c r="K139" i="22"/>
  <c r="L139" i="22" s="1"/>
  <c r="K144" i="22"/>
  <c r="L144" i="22" s="1"/>
  <c r="K138" i="22"/>
  <c r="L138" i="22" s="1"/>
  <c r="K130" i="22"/>
  <c r="L130" i="22" s="1"/>
  <c r="K137" i="22"/>
  <c r="L137" i="22" s="1"/>
  <c r="K125" i="22"/>
  <c r="L125" i="22" s="1"/>
  <c r="K136" i="22"/>
  <c r="L136" i="22" s="1"/>
  <c r="AS117" i="1"/>
  <c r="AT117" i="1" s="1"/>
  <c r="K115" i="22"/>
  <c r="L115" i="22" s="1"/>
  <c r="K117" i="22"/>
  <c r="L117" i="22" s="1"/>
  <c r="K141" i="22"/>
  <c r="L141" i="22" s="1"/>
  <c r="K132" i="22"/>
  <c r="L132" i="22" s="1"/>
  <c r="K124" i="22"/>
  <c r="L124" i="22" s="1"/>
  <c r="K131" i="22"/>
  <c r="L131" i="22" s="1"/>
  <c r="K147" i="22"/>
  <c r="L147" i="22" s="1"/>
  <c r="K123" i="22"/>
  <c r="L123" i="22" s="1"/>
  <c r="AS147" i="1"/>
  <c r="AT147" i="1" s="1"/>
  <c r="K145" i="22"/>
  <c r="L145" i="22" s="1"/>
  <c r="K121" i="22"/>
  <c r="L121" i="22" s="1"/>
  <c r="K148" i="22"/>
  <c r="L148" i="22" s="1"/>
  <c r="K134" i="22"/>
  <c r="L134" i="22" s="1"/>
  <c r="K128" i="22"/>
  <c r="L128" i="22" s="1"/>
  <c r="AQ152" i="1"/>
  <c r="AR152" i="1"/>
  <c r="G8" i="4" s="1"/>
  <c r="AS151" i="1"/>
  <c r="AT151" i="1" s="1"/>
  <c r="AQ115" i="1"/>
  <c r="AO115" i="1"/>
  <c r="AR115" i="1"/>
  <c r="G7" i="4" s="1"/>
  <c r="AS116" i="1"/>
  <c r="AT116" i="1" s="1"/>
  <c r="AN115" i="1"/>
  <c r="AQ78" i="1"/>
  <c r="AR78" i="1"/>
  <c r="G6" i="4" s="1"/>
  <c r="AS137" i="1"/>
  <c r="AT137" i="1" s="1"/>
  <c r="AS124" i="1"/>
  <c r="AT124" i="1" s="1"/>
  <c r="AQ5" i="1"/>
  <c r="AR5" i="1"/>
  <c r="AS142" i="1"/>
  <c r="AT142" i="1" s="1"/>
  <c r="AS144" i="1"/>
  <c r="AT144" i="1" s="1"/>
  <c r="AS121" i="1"/>
  <c r="AT121" i="1" s="1"/>
  <c r="AS120" i="1"/>
  <c r="AT120" i="1" s="1"/>
  <c r="AS140" i="1"/>
  <c r="AT140" i="1" s="1"/>
  <c r="AS122" i="1"/>
  <c r="AT122" i="1" s="1"/>
  <c r="AN31" i="1"/>
  <c r="AS31" i="1" s="1"/>
  <c r="AO31" i="1"/>
  <c r="AN49" i="1"/>
  <c r="AS49" i="1" s="1"/>
  <c r="AO49" i="1"/>
  <c r="AN47" i="1"/>
  <c r="AS47" i="1" s="1"/>
  <c r="AO47" i="1"/>
  <c r="AN110" i="1"/>
  <c r="AO110" i="1"/>
  <c r="AO52" i="1"/>
  <c r="AN52" i="1"/>
  <c r="AS52" i="1" s="1"/>
  <c r="AN41" i="1"/>
  <c r="AS41" i="1" s="1"/>
  <c r="AO41" i="1"/>
  <c r="AN54" i="1"/>
  <c r="AS54" i="1" s="1"/>
  <c r="AO54" i="1"/>
  <c r="AN10" i="1"/>
  <c r="AS10" i="1" s="1"/>
  <c r="AO10" i="1"/>
  <c r="AS119" i="1"/>
  <c r="AS141" i="1"/>
  <c r="AS145" i="1"/>
  <c r="AN103" i="1"/>
  <c r="AO103" i="1"/>
  <c r="AN15" i="1"/>
  <c r="AS15" i="1" s="1"/>
  <c r="AO15" i="1"/>
  <c r="AN106" i="1"/>
  <c r="AO106" i="1"/>
  <c r="AN89" i="1"/>
  <c r="AO89" i="1"/>
  <c r="AN63" i="1"/>
  <c r="AS63" i="1" s="1"/>
  <c r="AO63" i="1"/>
  <c r="AN65" i="1"/>
  <c r="AS65" i="1" s="1"/>
  <c r="AO65" i="1"/>
  <c r="AN111" i="1"/>
  <c r="AO111" i="1"/>
  <c r="AN82" i="1"/>
  <c r="AO82" i="1"/>
  <c r="AN19" i="1"/>
  <c r="AS19" i="1" s="1"/>
  <c r="AO19" i="1"/>
  <c r="AN23" i="1"/>
  <c r="AS23" i="1" s="1"/>
  <c r="AO23" i="1"/>
  <c r="AO26" i="1"/>
  <c r="AN26" i="1"/>
  <c r="AS26" i="1" s="1"/>
  <c r="AN29" i="1"/>
  <c r="AS29" i="1" s="1"/>
  <c r="AO29" i="1"/>
  <c r="AN32" i="1"/>
  <c r="AS32" i="1" s="1"/>
  <c r="AO32" i="1"/>
  <c r="AO96" i="1"/>
  <c r="AN96" i="1"/>
  <c r="AO88" i="1"/>
  <c r="AN88" i="1"/>
  <c r="AO42" i="1"/>
  <c r="AN42" i="1"/>
  <c r="AS42" i="1" s="1"/>
  <c r="AS143" i="1"/>
  <c r="AS146" i="1"/>
  <c r="AS131" i="1"/>
  <c r="AO60" i="1"/>
  <c r="AN60" i="1"/>
  <c r="AS60" i="1" s="1"/>
  <c r="AN108" i="1"/>
  <c r="AO108" i="1"/>
  <c r="AO50" i="1"/>
  <c r="AN50" i="1"/>
  <c r="AS50" i="1" s="1"/>
  <c r="AO79" i="1"/>
  <c r="AN79" i="1"/>
  <c r="K78" i="22" s="1"/>
  <c r="AN66" i="1"/>
  <c r="AS66" i="1" s="1"/>
  <c r="AO66" i="1"/>
  <c r="AO112" i="1"/>
  <c r="AN112" i="1"/>
  <c r="AN114" i="1"/>
  <c r="AO114" i="1"/>
  <c r="AS128" i="1"/>
  <c r="AO51" i="1"/>
  <c r="AN51" i="1"/>
  <c r="AS51" i="1" s="1"/>
  <c r="AN55" i="1"/>
  <c r="AS55" i="1" s="1"/>
  <c r="AO55" i="1"/>
  <c r="AO58" i="1"/>
  <c r="AN58" i="1"/>
  <c r="AS58" i="1" s="1"/>
  <c r="AN61" i="1"/>
  <c r="AS61" i="1" s="1"/>
  <c r="AO61" i="1"/>
  <c r="AN64" i="1"/>
  <c r="AS64" i="1" s="1"/>
  <c r="AO64" i="1"/>
  <c r="AS135" i="1"/>
  <c r="AN25" i="1"/>
  <c r="AS25" i="1" s="1"/>
  <c r="AO25" i="1"/>
  <c r="AN17" i="1"/>
  <c r="AS17" i="1" s="1"/>
  <c r="AO17" i="1"/>
  <c r="AN57" i="1"/>
  <c r="AS57" i="1" s="1"/>
  <c r="AO57" i="1"/>
  <c r="AS134" i="1"/>
  <c r="AS126" i="1"/>
  <c r="AS133" i="1"/>
  <c r="AN22" i="1"/>
  <c r="AS22" i="1" s="1"/>
  <c r="AO22" i="1"/>
  <c r="AN101" i="1"/>
  <c r="AO101" i="1"/>
  <c r="AN73" i="1"/>
  <c r="AS73" i="1" s="1"/>
  <c r="AO73" i="1"/>
  <c r="AN97" i="1"/>
  <c r="AO97" i="1"/>
  <c r="AO18" i="1"/>
  <c r="AN18" i="1"/>
  <c r="AS18" i="1" s="1"/>
  <c r="AN113" i="1"/>
  <c r="AO113" i="1"/>
  <c r="AN7" i="1"/>
  <c r="AS7" i="1" s="1"/>
  <c r="AO7" i="1"/>
  <c r="AN98" i="1"/>
  <c r="AO98" i="1"/>
  <c r="AO35" i="1"/>
  <c r="AN35" i="1"/>
  <c r="AS35" i="1" s="1"/>
  <c r="AN83" i="1"/>
  <c r="AO83" i="1"/>
  <c r="AN77" i="1"/>
  <c r="AS77" i="1" s="1"/>
  <c r="AO77" i="1"/>
  <c r="AN90" i="1"/>
  <c r="AO90" i="1"/>
  <c r="AN99" i="1"/>
  <c r="AO99" i="1"/>
  <c r="AS139" i="1"/>
  <c r="AN21" i="1"/>
  <c r="AS21" i="1" s="1"/>
  <c r="AO21" i="1"/>
  <c r="AN8" i="1"/>
  <c r="AS8" i="1" s="1"/>
  <c r="AO8" i="1"/>
  <c r="AN11" i="1"/>
  <c r="AS11" i="1" s="1"/>
  <c r="AO11" i="1"/>
  <c r="AO36" i="1"/>
  <c r="AN36" i="1"/>
  <c r="AS36" i="1" s="1"/>
  <c r="AS132" i="1"/>
  <c r="AO44" i="1"/>
  <c r="AN44" i="1"/>
  <c r="AS44" i="1" s="1"/>
  <c r="AN45" i="1"/>
  <c r="AS45" i="1" s="1"/>
  <c r="AO45" i="1"/>
  <c r="AO67" i="1"/>
  <c r="AN67" i="1"/>
  <c r="AS67" i="1" s="1"/>
  <c r="AS148" i="1"/>
  <c r="AN37" i="1"/>
  <c r="AS37" i="1" s="1"/>
  <c r="AO37" i="1"/>
  <c r="AN24" i="1"/>
  <c r="AS24" i="1" s="1"/>
  <c r="AO24" i="1"/>
  <c r="AO27" i="1"/>
  <c r="AN27" i="1"/>
  <c r="AS27" i="1" s="1"/>
  <c r="AN14" i="1"/>
  <c r="AS14" i="1" s="1"/>
  <c r="AO14" i="1"/>
  <c r="AN38" i="1"/>
  <c r="AS38" i="1" s="1"/>
  <c r="AO38" i="1"/>
  <c r="AO104" i="1"/>
  <c r="AN104" i="1"/>
  <c r="AO76" i="1"/>
  <c r="AN76" i="1"/>
  <c r="AS76" i="1" s="1"/>
  <c r="AN105" i="1"/>
  <c r="AO105" i="1"/>
  <c r="AN39" i="1"/>
  <c r="AS39" i="1" s="1"/>
  <c r="AO39" i="1"/>
  <c r="AN48" i="1"/>
  <c r="AS48" i="1" s="1"/>
  <c r="AO48" i="1"/>
  <c r="AN71" i="1"/>
  <c r="AS71" i="1" s="1"/>
  <c r="AO71" i="1"/>
  <c r="AN92" i="1"/>
  <c r="AO92" i="1"/>
  <c r="AN100" i="1"/>
  <c r="AO100" i="1"/>
  <c r="AN53" i="1"/>
  <c r="AS53" i="1" s="1"/>
  <c r="AO53" i="1"/>
  <c r="AN40" i="1"/>
  <c r="AS40" i="1" s="1"/>
  <c r="AO40" i="1"/>
  <c r="AN43" i="1"/>
  <c r="AS43" i="1" s="1"/>
  <c r="AO43" i="1"/>
  <c r="AN30" i="1"/>
  <c r="AS30" i="1" s="1"/>
  <c r="AO30" i="1"/>
  <c r="AS149" i="1"/>
  <c r="AN109" i="1"/>
  <c r="AO109" i="1"/>
  <c r="AN81" i="1"/>
  <c r="AO81" i="1"/>
  <c r="AN16" i="1"/>
  <c r="AS16" i="1" s="1"/>
  <c r="AO16" i="1"/>
  <c r="AN85" i="1"/>
  <c r="AO85" i="1"/>
  <c r="AO74" i="1"/>
  <c r="AN74" i="1"/>
  <c r="AS74" i="1" s="1"/>
  <c r="AN93" i="1"/>
  <c r="AO93" i="1"/>
  <c r="AO86" i="1"/>
  <c r="AN86" i="1"/>
  <c r="AN69" i="1"/>
  <c r="AS69" i="1" s="1"/>
  <c r="AO69" i="1"/>
  <c r="AN56" i="1"/>
  <c r="AS56" i="1" s="1"/>
  <c r="AO56" i="1"/>
  <c r="AN59" i="1"/>
  <c r="AS59" i="1" s="1"/>
  <c r="AO59" i="1"/>
  <c r="AN46" i="1"/>
  <c r="AS46" i="1" s="1"/>
  <c r="AO46" i="1"/>
  <c r="AS127" i="1"/>
  <c r="AS125" i="1"/>
  <c r="AS138" i="1"/>
  <c r="AO28" i="1"/>
  <c r="AN28" i="1"/>
  <c r="AS28" i="1" s="1"/>
  <c r="AN33" i="1"/>
  <c r="AS33" i="1" s="1"/>
  <c r="AO33" i="1"/>
  <c r="AN70" i="1"/>
  <c r="AS70" i="1" s="1"/>
  <c r="AO70" i="1"/>
  <c r="AO20" i="1"/>
  <c r="AN20" i="1"/>
  <c r="AS20" i="1" s="1"/>
  <c r="AN13" i="1"/>
  <c r="AS13" i="1" s="1"/>
  <c r="AO13" i="1"/>
  <c r="AO80" i="1"/>
  <c r="AN80" i="1"/>
  <c r="AN84" i="1"/>
  <c r="AO84" i="1"/>
  <c r="AS123" i="1"/>
  <c r="AN94" i="1"/>
  <c r="AO94" i="1"/>
  <c r="AO102" i="1"/>
  <c r="AN102" i="1"/>
  <c r="AS150" i="1"/>
  <c r="AO34" i="1"/>
  <c r="AN34" i="1"/>
  <c r="AS34" i="1" s="1"/>
  <c r="AN72" i="1"/>
  <c r="AS72" i="1" s="1"/>
  <c r="AO72" i="1"/>
  <c r="AN75" i="1"/>
  <c r="AS75" i="1" s="1"/>
  <c r="AO75" i="1"/>
  <c r="AN62" i="1"/>
  <c r="AS62" i="1" s="1"/>
  <c r="AO62" i="1"/>
  <c r="AN107" i="1"/>
  <c r="AO107" i="1"/>
  <c r="AN91" i="1"/>
  <c r="AO91" i="1"/>
  <c r="AN95" i="1"/>
  <c r="AO95" i="1"/>
  <c r="AO87" i="1"/>
  <c r="AN87" i="1"/>
  <c r="AN6" i="1"/>
  <c r="AO6" i="1"/>
  <c r="AN9" i="1"/>
  <c r="AS9" i="1" s="1"/>
  <c r="AO9" i="1"/>
  <c r="AO12" i="1"/>
  <c r="AN12" i="1"/>
  <c r="AS12" i="1" s="1"/>
  <c r="AO68" i="1"/>
  <c r="AN68" i="1"/>
  <c r="AS68" i="1" s="1"/>
  <c r="AS136" i="1"/>
  <c r="AS130" i="1"/>
  <c r="AN163" i="1"/>
  <c r="AO163" i="1"/>
  <c r="AN162" i="1"/>
  <c r="AO162" i="1"/>
  <c r="AN159" i="1"/>
  <c r="AO159" i="1"/>
  <c r="AN155" i="1"/>
  <c r="AO155" i="1"/>
  <c r="AO153" i="1"/>
  <c r="AN153" i="1"/>
  <c r="K150" i="22" s="1"/>
  <c r="L150" i="22" s="1"/>
  <c r="AO164" i="1"/>
  <c r="AN164" i="1"/>
  <c r="AN156" i="1"/>
  <c r="AO156" i="1"/>
  <c r="AN154" i="1"/>
  <c r="AO154" i="1"/>
  <c r="AN161" i="1"/>
  <c r="AO161" i="1"/>
  <c r="AN158" i="1"/>
  <c r="AO158" i="1"/>
  <c r="AN157" i="1"/>
  <c r="AO157" i="1"/>
  <c r="AO160" i="1"/>
  <c r="AN160" i="1"/>
  <c r="AO152" i="1" l="1"/>
  <c r="F8" i="4" s="1"/>
  <c r="AS155" i="1"/>
  <c r="AT155" i="1" s="1"/>
  <c r="K152" i="22"/>
  <c r="L152" i="22" s="1"/>
  <c r="AS108" i="1"/>
  <c r="K107" i="22"/>
  <c r="L107" i="22" s="1"/>
  <c r="AS86" i="1"/>
  <c r="K85" i="22"/>
  <c r="L85" i="22" s="1"/>
  <c r="AS98" i="1"/>
  <c r="AT98" i="1" s="1"/>
  <c r="K97" i="22"/>
  <c r="L97" i="22" s="1"/>
  <c r="AS162" i="1"/>
  <c r="AT162" i="1" s="1"/>
  <c r="K159" i="22"/>
  <c r="L159" i="22" s="1"/>
  <c r="AS163" i="1"/>
  <c r="AT163" i="1" s="1"/>
  <c r="K160" i="22"/>
  <c r="L160" i="22" s="1"/>
  <c r="AS94" i="1"/>
  <c r="AT94" i="1" s="1"/>
  <c r="K93" i="22"/>
  <c r="L93" i="22" s="1"/>
  <c r="AS113" i="1"/>
  <c r="AT113" i="1" s="1"/>
  <c r="K112" i="22"/>
  <c r="L112" i="22" s="1"/>
  <c r="AS112" i="1"/>
  <c r="K111" i="22"/>
  <c r="L111" i="22" s="1"/>
  <c r="AS107" i="1"/>
  <c r="AT107" i="1" s="1"/>
  <c r="K106" i="22"/>
  <c r="L106" i="22" s="1"/>
  <c r="AS85" i="1"/>
  <c r="AT85" i="1" s="1"/>
  <c r="K84" i="22"/>
  <c r="L84" i="22" s="1"/>
  <c r="AS104" i="1"/>
  <c r="AT104" i="1" s="1"/>
  <c r="K103" i="22"/>
  <c r="L103" i="22" s="1"/>
  <c r="AS164" i="1"/>
  <c r="AT164" i="1" s="1"/>
  <c r="K161" i="22"/>
  <c r="L161" i="22" s="1"/>
  <c r="AS96" i="1"/>
  <c r="AT96" i="1" s="1"/>
  <c r="K95" i="22"/>
  <c r="L95" i="22" s="1"/>
  <c r="AS89" i="1"/>
  <c r="AT89" i="1" s="1"/>
  <c r="K88" i="22"/>
  <c r="L88" i="22" s="1"/>
  <c r="AS159" i="1"/>
  <c r="AT159" i="1" s="1"/>
  <c r="K156" i="22"/>
  <c r="L156" i="22" s="1"/>
  <c r="AS87" i="1"/>
  <c r="K86" i="22"/>
  <c r="L86" i="22" s="1"/>
  <c r="AS110" i="1"/>
  <c r="AT110" i="1" s="1"/>
  <c r="K109" i="22"/>
  <c r="L109" i="22" s="1"/>
  <c r="AS105" i="1"/>
  <c r="K104" i="22"/>
  <c r="L104" i="22" s="1"/>
  <c r="AS103" i="1"/>
  <c r="AT103" i="1" s="1"/>
  <c r="K102" i="22"/>
  <c r="L102" i="22" s="1"/>
  <c r="AS91" i="1"/>
  <c r="AT91" i="1" s="1"/>
  <c r="K90" i="22"/>
  <c r="L90" i="22" s="1"/>
  <c r="AS88" i="1"/>
  <c r="AT88" i="1" s="1"/>
  <c r="K87" i="22"/>
  <c r="L87" i="22" s="1"/>
  <c r="AS90" i="1"/>
  <c r="AT90" i="1" s="1"/>
  <c r="K89" i="22"/>
  <c r="L89" i="22" s="1"/>
  <c r="AS111" i="1"/>
  <c r="AT111" i="1" s="1"/>
  <c r="K110" i="22"/>
  <c r="L110" i="22" s="1"/>
  <c r="AS100" i="1"/>
  <c r="K99" i="22"/>
  <c r="L99" i="22" s="1"/>
  <c r="AS81" i="1"/>
  <c r="K80" i="22"/>
  <c r="L80" i="22" s="1"/>
  <c r="AS160" i="1"/>
  <c r="AT160" i="1" s="1"/>
  <c r="K157" i="22"/>
  <c r="L157" i="22" s="1"/>
  <c r="AS109" i="1"/>
  <c r="AT109" i="1" s="1"/>
  <c r="K108" i="22"/>
  <c r="L108" i="22" s="1"/>
  <c r="AS157" i="1"/>
  <c r="AT157" i="1" s="1"/>
  <c r="K154" i="22"/>
  <c r="L154" i="22" s="1"/>
  <c r="AS106" i="1"/>
  <c r="AT106" i="1" s="1"/>
  <c r="K105" i="22"/>
  <c r="L105" i="22" s="1"/>
  <c r="AS102" i="1"/>
  <c r="AT102" i="1" s="1"/>
  <c r="K101" i="22"/>
  <c r="L101" i="22" s="1"/>
  <c r="AS158" i="1"/>
  <c r="AT158" i="1" s="1"/>
  <c r="K155" i="22"/>
  <c r="L155" i="22" s="1"/>
  <c r="AS95" i="1"/>
  <c r="AT95" i="1" s="1"/>
  <c r="K94" i="22"/>
  <c r="L94" i="22" s="1"/>
  <c r="AS93" i="1"/>
  <c r="AT93" i="1" s="1"/>
  <c r="K92" i="22"/>
  <c r="L92" i="22" s="1"/>
  <c r="AS161" i="1"/>
  <c r="AT161" i="1" s="1"/>
  <c r="K158" i="22"/>
  <c r="L158" i="22" s="1"/>
  <c r="AS114" i="1"/>
  <c r="AT114" i="1" s="1"/>
  <c r="K113" i="22"/>
  <c r="L113" i="22" s="1"/>
  <c r="AS154" i="1"/>
  <c r="AT154" i="1" s="1"/>
  <c r="K151" i="22"/>
  <c r="L151" i="22" s="1"/>
  <c r="AS99" i="1"/>
  <c r="AT99" i="1" s="1"/>
  <c r="K98" i="22"/>
  <c r="L98" i="22" s="1"/>
  <c r="AS82" i="1"/>
  <c r="AT82" i="1" s="1"/>
  <c r="K81" i="22"/>
  <c r="L81" i="22" s="1"/>
  <c r="AS84" i="1"/>
  <c r="AT84" i="1" s="1"/>
  <c r="K83" i="22"/>
  <c r="L83" i="22" s="1"/>
  <c r="AS156" i="1"/>
  <c r="AT156" i="1" s="1"/>
  <c r="K153" i="22"/>
  <c r="L153" i="22" s="1"/>
  <c r="AS80" i="1"/>
  <c r="AT80" i="1" s="1"/>
  <c r="K79" i="22"/>
  <c r="L79" i="22" s="1"/>
  <c r="AS97" i="1"/>
  <c r="AT97" i="1" s="1"/>
  <c r="K96" i="22"/>
  <c r="L96" i="22" s="1"/>
  <c r="AS92" i="1"/>
  <c r="AT92" i="1" s="1"/>
  <c r="K91" i="22"/>
  <c r="L91" i="22" s="1"/>
  <c r="AS83" i="1"/>
  <c r="AT83" i="1" s="1"/>
  <c r="K82" i="22"/>
  <c r="L82" i="22" s="1"/>
  <c r="AS101" i="1"/>
  <c r="AT101" i="1" s="1"/>
  <c r="K100" i="22"/>
  <c r="L100" i="22" s="1"/>
  <c r="AS153" i="1"/>
  <c r="AN152" i="1"/>
  <c r="AS115" i="1"/>
  <c r="AO78" i="1"/>
  <c r="F6" i="4" s="1"/>
  <c r="K45" i="22"/>
  <c r="L45" i="22" s="1"/>
  <c r="AN78" i="1"/>
  <c r="AO5" i="1"/>
  <c r="AN5" i="1"/>
  <c r="K38" i="22"/>
  <c r="L38" i="22" s="1"/>
  <c r="AR4" i="1"/>
  <c r="AS6" i="1"/>
  <c r="AS5" i="1" s="1"/>
  <c r="AQ4" i="1"/>
  <c r="K61" i="22"/>
  <c r="L61" i="22" s="1"/>
  <c r="K72" i="22"/>
  <c r="L72" i="22" s="1"/>
  <c r="K14" i="22"/>
  <c r="L14" i="22" s="1"/>
  <c r="K65" i="22"/>
  <c r="L65" i="22" s="1"/>
  <c r="K30" i="22"/>
  <c r="L30" i="22" s="1"/>
  <c r="K64" i="22"/>
  <c r="L64" i="22" s="1"/>
  <c r="K48" i="22"/>
  <c r="L48" i="22" s="1"/>
  <c r="BD122" i="1"/>
  <c r="BE122" i="1"/>
  <c r="BF122" i="1"/>
  <c r="BG122" i="1"/>
  <c r="BE118" i="1"/>
  <c r="BG118" i="1"/>
  <c r="BD118" i="1"/>
  <c r="BF118" i="1"/>
  <c r="BD144" i="1"/>
  <c r="BE144" i="1"/>
  <c r="BG144" i="1"/>
  <c r="BF144" i="1"/>
  <c r="K49" i="22"/>
  <c r="L49" i="22" s="1"/>
  <c r="BD120" i="1"/>
  <c r="BG120" i="1"/>
  <c r="BE120" i="1"/>
  <c r="BF120" i="1"/>
  <c r="BD124" i="1"/>
  <c r="BG124" i="1"/>
  <c r="BE124" i="1"/>
  <c r="BF124" i="1"/>
  <c r="K35" i="22"/>
  <c r="L35" i="22" s="1"/>
  <c r="K10" i="22"/>
  <c r="L10" i="22" s="1"/>
  <c r="BD147" i="1"/>
  <c r="BG147" i="1"/>
  <c r="BE147" i="1"/>
  <c r="BF147" i="1"/>
  <c r="K66" i="22"/>
  <c r="L66" i="22" s="1"/>
  <c r="BD121" i="1"/>
  <c r="BG121" i="1"/>
  <c r="BE121" i="1"/>
  <c r="BF121" i="1"/>
  <c r="BD129" i="1"/>
  <c r="BG129" i="1"/>
  <c r="BE129" i="1"/>
  <c r="BF129" i="1"/>
  <c r="BD117" i="1"/>
  <c r="BE117" i="1"/>
  <c r="BG117" i="1"/>
  <c r="BF117" i="1"/>
  <c r="BD142" i="1"/>
  <c r="BG142" i="1"/>
  <c r="BE142" i="1"/>
  <c r="BF142" i="1"/>
  <c r="BD137" i="1"/>
  <c r="BE137" i="1"/>
  <c r="BF137" i="1"/>
  <c r="BG137" i="1"/>
  <c r="BD151" i="1"/>
  <c r="BE151" i="1"/>
  <c r="BF151" i="1"/>
  <c r="BG151" i="1"/>
  <c r="BD140" i="1"/>
  <c r="BE140" i="1"/>
  <c r="BG140" i="1"/>
  <c r="BF140" i="1"/>
  <c r="BD116" i="1"/>
  <c r="BE116" i="1"/>
  <c r="BG116" i="1"/>
  <c r="BF116" i="1"/>
  <c r="K22" i="22"/>
  <c r="L22" i="22" s="1"/>
  <c r="K31" i="22"/>
  <c r="L31" i="22" s="1"/>
  <c r="K9" i="22"/>
  <c r="L9" i="22" s="1"/>
  <c r="K23" i="22"/>
  <c r="L23" i="22" s="1"/>
  <c r="K42" i="22"/>
  <c r="L42" i="22" s="1"/>
  <c r="K73" i="22"/>
  <c r="L73" i="22" s="1"/>
  <c r="K25" i="22"/>
  <c r="L25" i="22" s="1"/>
  <c r="K6" i="4"/>
  <c r="K8" i="4"/>
  <c r="K7" i="4"/>
  <c r="G5" i="4"/>
  <c r="K5" i="4" s="1"/>
  <c r="K44" i="22"/>
  <c r="L44" i="22" s="1"/>
  <c r="K70" i="22"/>
  <c r="L70" i="22" s="1"/>
  <c r="K18" i="22"/>
  <c r="L18" i="22" s="1"/>
  <c r="K75" i="22"/>
  <c r="L75" i="22" s="1"/>
  <c r="K15" i="22"/>
  <c r="L15" i="22" s="1"/>
  <c r="K13" i="22"/>
  <c r="L13" i="22" s="1"/>
  <c r="K41" i="22"/>
  <c r="L41" i="22" s="1"/>
  <c r="K67" i="22"/>
  <c r="L67" i="22" s="1"/>
  <c r="K21" i="22"/>
  <c r="L21" i="22" s="1"/>
  <c r="K55" i="22"/>
  <c r="L55" i="22" s="1"/>
  <c r="K58" i="22"/>
  <c r="L58" i="22" s="1"/>
  <c r="K40" i="22"/>
  <c r="L40" i="22" s="1"/>
  <c r="K37" i="22"/>
  <c r="L37" i="22" s="1"/>
  <c r="K76" i="22"/>
  <c r="L76" i="22" s="1"/>
  <c r="K7" i="22"/>
  <c r="L7" i="22" s="1"/>
  <c r="K43" i="22"/>
  <c r="L43" i="22" s="1"/>
  <c r="K56" i="22"/>
  <c r="L56" i="22" s="1"/>
  <c r="K63" i="22"/>
  <c r="L63" i="22" s="1"/>
  <c r="K62" i="22"/>
  <c r="L62" i="22" s="1"/>
  <c r="K16" i="22"/>
  <c r="L16" i="22" s="1"/>
  <c r="K32" i="22"/>
  <c r="L32" i="22" s="1"/>
  <c r="K46" i="22"/>
  <c r="L46" i="22" s="1"/>
  <c r="K8" i="22"/>
  <c r="L8" i="22" s="1"/>
  <c r="AT86" i="1"/>
  <c r="AT28" i="1"/>
  <c r="AT14" i="1"/>
  <c r="E12" i="6" s="1"/>
  <c r="I12" i="6" s="1"/>
  <c r="AT132" i="1"/>
  <c r="AT77" i="1"/>
  <c r="AT73" i="1"/>
  <c r="AT108" i="1"/>
  <c r="AT26" i="1"/>
  <c r="K29" i="22"/>
  <c r="L29" i="22" s="1"/>
  <c r="AT149" i="1"/>
  <c r="AT48" i="1"/>
  <c r="AT27" i="1"/>
  <c r="AT17" i="1"/>
  <c r="AT128" i="1"/>
  <c r="AT60" i="1"/>
  <c r="AT33" i="1"/>
  <c r="AT130" i="1"/>
  <c r="AT138" i="1"/>
  <c r="AT36" i="1"/>
  <c r="AT136" i="1"/>
  <c r="AT123" i="1"/>
  <c r="AT74" i="1"/>
  <c r="AT30" i="1"/>
  <c r="AT39" i="1"/>
  <c r="AT35" i="1"/>
  <c r="AT25" i="1"/>
  <c r="AT131" i="1"/>
  <c r="AT23" i="1"/>
  <c r="AT15" i="1"/>
  <c r="AT29" i="1"/>
  <c r="AT68" i="1"/>
  <c r="AT24" i="1"/>
  <c r="AT22" i="1"/>
  <c r="AT112" i="1"/>
  <c r="AT146" i="1"/>
  <c r="AT47" i="1"/>
  <c r="AT51" i="1"/>
  <c r="K27" i="22"/>
  <c r="L27" i="22" s="1"/>
  <c r="AT125" i="1"/>
  <c r="AT43" i="1"/>
  <c r="AT105" i="1"/>
  <c r="AT11" i="1"/>
  <c r="AT143" i="1"/>
  <c r="AT19" i="1"/>
  <c r="K28" i="22"/>
  <c r="L28" i="22" s="1"/>
  <c r="AT12" i="1"/>
  <c r="E10" i="6" s="1"/>
  <c r="I10" i="6" s="1"/>
  <c r="AT127" i="1"/>
  <c r="AT76" i="1"/>
  <c r="AT37" i="1"/>
  <c r="AT135" i="1"/>
  <c r="AT42" i="1"/>
  <c r="AT145" i="1"/>
  <c r="AT62" i="1"/>
  <c r="AT40" i="1"/>
  <c r="AT148" i="1"/>
  <c r="AT8" i="1"/>
  <c r="E7" i="6" s="1"/>
  <c r="I7" i="6" s="1"/>
  <c r="AT133" i="1"/>
  <c r="AT141" i="1"/>
  <c r="AT46" i="1"/>
  <c r="AT16" i="1"/>
  <c r="E13" i="6" s="1"/>
  <c r="I13" i="6" s="1"/>
  <c r="AT67" i="1"/>
  <c r="AT7" i="1"/>
  <c r="E6" i="6" s="1"/>
  <c r="I6" i="6" s="1"/>
  <c r="AT64" i="1"/>
  <c r="AT119" i="1"/>
  <c r="AT49" i="1"/>
  <c r="AT9" i="1"/>
  <c r="E8" i="6" s="1"/>
  <c r="I8" i="6" s="1"/>
  <c r="AT75" i="1"/>
  <c r="AT13" i="1"/>
  <c r="E11" i="6" s="1"/>
  <c r="I11" i="6" s="1"/>
  <c r="AT53" i="1"/>
  <c r="AT21" i="1"/>
  <c r="AT66" i="1"/>
  <c r="AT52" i="1"/>
  <c r="K52" i="22"/>
  <c r="L52" i="22" s="1"/>
  <c r="K51" i="22"/>
  <c r="L51" i="22" s="1"/>
  <c r="K68" i="22"/>
  <c r="L68" i="22" s="1"/>
  <c r="AT20" i="1"/>
  <c r="AT59" i="1"/>
  <c r="AT81" i="1"/>
  <c r="AT139" i="1"/>
  <c r="AT126" i="1"/>
  <c r="AT61" i="1"/>
  <c r="AT10" i="1"/>
  <c r="E9" i="6" s="1"/>
  <c r="I9" i="6" s="1"/>
  <c r="AT31" i="1"/>
  <c r="K33" i="22"/>
  <c r="L33" i="22" s="1"/>
  <c r="K17" i="22"/>
  <c r="L17" i="22" s="1"/>
  <c r="AT72" i="1"/>
  <c r="AT100" i="1"/>
  <c r="AT38" i="1"/>
  <c r="AT45" i="1"/>
  <c r="AT18" i="1"/>
  <c r="AT134" i="1"/>
  <c r="AT58" i="1"/>
  <c r="AS79" i="1"/>
  <c r="AT65" i="1"/>
  <c r="AT71" i="1"/>
  <c r="K57" i="22"/>
  <c r="L57" i="22" s="1"/>
  <c r="K39" i="22"/>
  <c r="L39" i="22" s="1"/>
  <c r="AT87" i="1"/>
  <c r="AT34" i="1"/>
  <c r="AT56" i="1"/>
  <c r="AT44" i="1"/>
  <c r="AT54" i="1"/>
  <c r="K77" i="22"/>
  <c r="L77" i="22" s="1"/>
  <c r="K74" i="22"/>
  <c r="L74" i="22" s="1"/>
  <c r="K36" i="22"/>
  <c r="L36" i="22" s="1"/>
  <c r="K11" i="22"/>
  <c r="L11" i="22" s="1"/>
  <c r="AT70" i="1"/>
  <c r="AT50" i="1"/>
  <c r="AT32" i="1"/>
  <c r="AT63" i="1"/>
  <c r="AT57" i="1"/>
  <c r="K47" i="22"/>
  <c r="L47" i="22" s="1"/>
  <c r="AT150" i="1"/>
  <c r="AT69" i="1"/>
  <c r="AT55" i="1"/>
  <c r="AT41" i="1"/>
  <c r="K34" i="22"/>
  <c r="L34" i="22" s="1"/>
  <c r="K50" i="22"/>
  <c r="L50" i="22" s="1"/>
  <c r="K59" i="22"/>
  <c r="L59" i="22" s="1"/>
  <c r="K26" i="22"/>
  <c r="L26" i="22" s="1"/>
  <c r="K19" i="22"/>
  <c r="L19" i="22" s="1"/>
  <c r="K20" i="22"/>
  <c r="L20" i="22" s="1"/>
  <c r="K24" i="22"/>
  <c r="L24" i="22" s="1"/>
  <c r="K12" i="22"/>
  <c r="L12" i="22" s="1"/>
  <c r="K53" i="22"/>
  <c r="L53" i="22" s="1"/>
  <c r="K54" i="22"/>
  <c r="L54" i="22" s="1"/>
  <c r="K69" i="22"/>
  <c r="L69" i="22" s="1"/>
  <c r="K60" i="22"/>
  <c r="L60" i="22" s="1"/>
  <c r="K71" i="22"/>
  <c r="L71" i="22" s="1"/>
  <c r="F7" i="4"/>
  <c r="K6" i="22"/>
  <c r="L6" i="22" s="1"/>
  <c r="L78" i="22"/>
  <c r="AS152" i="1" l="1"/>
  <c r="AT153" i="1"/>
  <c r="BE153" i="1" s="1"/>
  <c r="AS78" i="1"/>
  <c r="AT115" i="1"/>
  <c r="H7" i="4" s="1"/>
  <c r="M7" i="4" s="1"/>
  <c r="AT6" i="1"/>
  <c r="BE6" i="1" s="1"/>
  <c r="AN4" i="1"/>
  <c r="AO4" i="1"/>
  <c r="BD55" i="1"/>
  <c r="BE55" i="1"/>
  <c r="BG55" i="1"/>
  <c r="BF55" i="1"/>
  <c r="BD149" i="1"/>
  <c r="BE149" i="1"/>
  <c r="BF149" i="1"/>
  <c r="BG149" i="1"/>
  <c r="BD75" i="1"/>
  <c r="BE75" i="1"/>
  <c r="BG75" i="1"/>
  <c r="BF75" i="1"/>
  <c r="BD101" i="1"/>
  <c r="BE101" i="1"/>
  <c r="BG101" i="1"/>
  <c r="BF101" i="1"/>
  <c r="BD54" i="1"/>
  <c r="BE54" i="1"/>
  <c r="BF54" i="1"/>
  <c r="BG54" i="1"/>
  <c r="BD19" i="1"/>
  <c r="BG19" i="1"/>
  <c r="BE19" i="1"/>
  <c r="BF19" i="1"/>
  <c r="BD62" i="1"/>
  <c r="BE62" i="1"/>
  <c r="BG62" i="1"/>
  <c r="BF62" i="1"/>
  <c r="BD15" i="1"/>
  <c r="BE15" i="1"/>
  <c r="BG15" i="1"/>
  <c r="BF15" i="1"/>
  <c r="BD99" i="1"/>
  <c r="BE99" i="1"/>
  <c r="BG99" i="1"/>
  <c r="BF99" i="1"/>
  <c r="BD49" i="1"/>
  <c r="BE49" i="1"/>
  <c r="BF49" i="1"/>
  <c r="BG49" i="1"/>
  <c r="BD11" i="1"/>
  <c r="BE11" i="1"/>
  <c r="BF11" i="1"/>
  <c r="BG11" i="1"/>
  <c r="BD108" i="1"/>
  <c r="BE108" i="1"/>
  <c r="BF108" i="1"/>
  <c r="BG108" i="1"/>
  <c r="BD45" i="1"/>
  <c r="BE45" i="1"/>
  <c r="BG45" i="1"/>
  <c r="BF45" i="1"/>
  <c r="BE119" i="1"/>
  <c r="BD119" i="1"/>
  <c r="BG119" i="1"/>
  <c r="BF119" i="1"/>
  <c r="BD73" i="1"/>
  <c r="BE73" i="1"/>
  <c r="BF73" i="1"/>
  <c r="BG73" i="1"/>
  <c r="BD38" i="1"/>
  <c r="BE38" i="1"/>
  <c r="BG38" i="1"/>
  <c r="BF38" i="1"/>
  <c r="BD43" i="1"/>
  <c r="BE43" i="1"/>
  <c r="BG43" i="1"/>
  <c r="BF43" i="1"/>
  <c r="BD77" i="1"/>
  <c r="BE77" i="1"/>
  <c r="BF77" i="1"/>
  <c r="BG77" i="1"/>
  <c r="BD157" i="1"/>
  <c r="BE157" i="1"/>
  <c r="BG157" i="1"/>
  <c r="BF157" i="1"/>
  <c r="BD125" i="1"/>
  <c r="BE125" i="1"/>
  <c r="BG125" i="1"/>
  <c r="BF125" i="1"/>
  <c r="BD132" i="1"/>
  <c r="BE132" i="1"/>
  <c r="BF132" i="1"/>
  <c r="BG132" i="1"/>
  <c r="BD34" i="1"/>
  <c r="BE34" i="1"/>
  <c r="BG34" i="1"/>
  <c r="BF34" i="1"/>
  <c r="BD7" i="1"/>
  <c r="BE7" i="1"/>
  <c r="BF7" i="1"/>
  <c r="BG7" i="1"/>
  <c r="BD156" i="1"/>
  <c r="BE156" i="1"/>
  <c r="BG156" i="1"/>
  <c r="BF156" i="1"/>
  <c r="BD87" i="1"/>
  <c r="BG87" i="1"/>
  <c r="BE87" i="1"/>
  <c r="BF87" i="1"/>
  <c r="BD107" i="1"/>
  <c r="BG107" i="1"/>
  <c r="BE107" i="1"/>
  <c r="BF107" i="1"/>
  <c r="BD159" i="1"/>
  <c r="BE159" i="1"/>
  <c r="BG159" i="1"/>
  <c r="BF159" i="1"/>
  <c r="BD76" i="1"/>
  <c r="BE76" i="1"/>
  <c r="BG76" i="1"/>
  <c r="BF76" i="1"/>
  <c r="BD106" i="1"/>
  <c r="BE106" i="1"/>
  <c r="BF106" i="1"/>
  <c r="BG106" i="1"/>
  <c r="BD85" i="1"/>
  <c r="BG85" i="1"/>
  <c r="BE85" i="1"/>
  <c r="BF85" i="1"/>
  <c r="BD60" i="1"/>
  <c r="BE60" i="1"/>
  <c r="BF60" i="1"/>
  <c r="BG60" i="1"/>
  <c r="BD70" i="1"/>
  <c r="BE70" i="1"/>
  <c r="BG70" i="1"/>
  <c r="BF70" i="1"/>
  <c r="BD111" i="1"/>
  <c r="BG111" i="1"/>
  <c r="BE111" i="1"/>
  <c r="BF111" i="1"/>
  <c r="BD46" i="1"/>
  <c r="BE46" i="1"/>
  <c r="BF46" i="1"/>
  <c r="BG46" i="1"/>
  <c r="BD127" i="1"/>
  <c r="BE127" i="1"/>
  <c r="BG127" i="1"/>
  <c r="BF127" i="1"/>
  <c r="BD47" i="1"/>
  <c r="BE47" i="1"/>
  <c r="BG47" i="1"/>
  <c r="BF47" i="1"/>
  <c r="BD123" i="1"/>
  <c r="BE123" i="1"/>
  <c r="BF123" i="1"/>
  <c r="BG123" i="1"/>
  <c r="BD128" i="1"/>
  <c r="BE128" i="1"/>
  <c r="BF128" i="1"/>
  <c r="BG128" i="1"/>
  <c r="BD102" i="1"/>
  <c r="BE102" i="1"/>
  <c r="BG102" i="1"/>
  <c r="BF102" i="1"/>
  <c r="BD8" i="1"/>
  <c r="BE8" i="1"/>
  <c r="BG8" i="1"/>
  <c r="BF8" i="1"/>
  <c r="BD126" i="1"/>
  <c r="BG126" i="1"/>
  <c r="BE126" i="1"/>
  <c r="BF126" i="1"/>
  <c r="BD68" i="1"/>
  <c r="BE68" i="1"/>
  <c r="BG68" i="1"/>
  <c r="BF68" i="1"/>
  <c r="BD90" i="1"/>
  <c r="BG90" i="1"/>
  <c r="BE90" i="1"/>
  <c r="BF90" i="1"/>
  <c r="BD9" i="1"/>
  <c r="BE9" i="1"/>
  <c r="BF9" i="1"/>
  <c r="BG9" i="1"/>
  <c r="BD139" i="1"/>
  <c r="BE139" i="1"/>
  <c r="BF139" i="1"/>
  <c r="BG139" i="1"/>
  <c r="BD36" i="1"/>
  <c r="BE36" i="1"/>
  <c r="BF36" i="1"/>
  <c r="BG36" i="1"/>
  <c r="BD18" i="1"/>
  <c r="BE18" i="1"/>
  <c r="BF18" i="1"/>
  <c r="BG18" i="1"/>
  <c r="BD23" i="1"/>
  <c r="BE23" i="1"/>
  <c r="BG23" i="1"/>
  <c r="BF23" i="1"/>
  <c r="BD161" i="1"/>
  <c r="BE161" i="1"/>
  <c r="BG161" i="1"/>
  <c r="BF161" i="1"/>
  <c r="BD109" i="1"/>
  <c r="BF109" i="1"/>
  <c r="BE109" i="1"/>
  <c r="BG109" i="1"/>
  <c r="BD42" i="1"/>
  <c r="BE42" i="1"/>
  <c r="BG42" i="1"/>
  <c r="BF42" i="1"/>
  <c r="BD94" i="1"/>
  <c r="BE94" i="1"/>
  <c r="BF94" i="1"/>
  <c r="BG94" i="1"/>
  <c r="BD100" i="1"/>
  <c r="BG100" i="1"/>
  <c r="BE100" i="1"/>
  <c r="BF100" i="1"/>
  <c r="BD25" i="1"/>
  <c r="BG25" i="1"/>
  <c r="BE25" i="1"/>
  <c r="BF25" i="1"/>
  <c r="BD63" i="1"/>
  <c r="BE63" i="1"/>
  <c r="BG63" i="1"/>
  <c r="BF63" i="1"/>
  <c r="BD72" i="1"/>
  <c r="BE72" i="1"/>
  <c r="BG72" i="1"/>
  <c r="BF72" i="1"/>
  <c r="BD84" i="1"/>
  <c r="BG84" i="1"/>
  <c r="BE84" i="1"/>
  <c r="BF84" i="1"/>
  <c r="BD67" i="1"/>
  <c r="BE67" i="1"/>
  <c r="BF67" i="1"/>
  <c r="BG67" i="1"/>
  <c r="BD33" i="1"/>
  <c r="BE33" i="1"/>
  <c r="BF33" i="1"/>
  <c r="BG33" i="1"/>
  <c r="BD30" i="1"/>
  <c r="BE30" i="1"/>
  <c r="BG30" i="1"/>
  <c r="BF30" i="1"/>
  <c r="BD154" i="1"/>
  <c r="BE154" i="1"/>
  <c r="BG154" i="1"/>
  <c r="BF154" i="1"/>
  <c r="BD51" i="1"/>
  <c r="BE51" i="1"/>
  <c r="BG51" i="1"/>
  <c r="BF51" i="1"/>
  <c r="BD31" i="1"/>
  <c r="BE31" i="1"/>
  <c r="BF31" i="1"/>
  <c r="BG31" i="1"/>
  <c r="BD66" i="1"/>
  <c r="BE66" i="1"/>
  <c r="BG66" i="1"/>
  <c r="BF66" i="1"/>
  <c r="BD141" i="1"/>
  <c r="BG141" i="1"/>
  <c r="BE141" i="1"/>
  <c r="BF141" i="1"/>
  <c r="BD146" i="1"/>
  <c r="BG146" i="1"/>
  <c r="BE146" i="1"/>
  <c r="BF146" i="1"/>
  <c r="BD136" i="1"/>
  <c r="BG136" i="1"/>
  <c r="BE136" i="1"/>
  <c r="BF136" i="1"/>
  <c r="BD17" i="1"/>
  <c r="BE17" i="1"/>
  <c r="BG17" i="1"/>
  <c r="BF17" i="1"/>
  <c r="BD163" i="1"/>
  <c r="BG163" i="1"/>
  <c r="BE163" i="1"/>
  <c r="BF163" i="1"/>
  <c r="BD61" i="1"/>
  <c r="BE61" i="1"/>
  <c r="BG61" i="1"/>
  <c r="BF61" i="1"/>
  <c r="BD24" i="1"/>
  <c r="BG24" i="1"/>
  <c r="BE24" i="1"/>
  <c r="BF24" i="1"/>
  <c r="BD97" i="1"/>
  <c r="BE97" i="1"/>
  <c r="BG97" i="1"/>
  <c r="BF97" i="1"/>
  <c r="BD148" i="1"/>
  <c r="BE148" i="1"/>
  <c r="BG148" i="1"/>
  <c r="BF148" i="1"/>
  <c r="BD58" i="1"/>
  <c r="BE58" i="1"/>
  <c r="BG58" i="1"/>
  <c r="BF58" i="1"/>
  <c r="BD40" i="1"/>
  <c r="BE40" i="1"/>
  <c r="BF40" i="1"/>
  <c r="BG40" i="1"/>
  <c r="BD83" i="1"/>
  <c r="BG83" i="1"/>
  <c r="BE83" i="1"/>
  <c r="BF83" i="1"/>
  <c r="BD69" i="1"/>
  <c r="BE69" i="1"/>
  <c r="BG69" i="1"/>
  <c r="BF69" i="1"/>
  <c r="BD134" i="1"/>
  <c r="BE134" i="1"/>
  <c r="BG134" i="1"/>
  <c r="BF134" i="1"/>
  <c r="BD143" i="1"/>
  <c r="BF143" i="1"/>
  <c r="BE143" i="1"/>
  <c r="BG143" i="1"/>
  <c r="BD81" i="1"/>
  <c r="BG81" i="1"/>
  <c r="BE81" i="1"/>
  <c r="BF81" i="1"/>
  <c r="BD93" i="1"/>
  <c r="BE93" i="1"/>
  <c r="BG93" i="1"/>
  <c r="BF93" i="1"/>
  <c r="BD44" i="1"/>
  <c r="BE44" i="1"/>
  <c r="BF44" i="1"/>
  <c r="BG44" i="1"/>
  <c r="BD145" i="1"/>
  <c r="BE145" i="1"/>
  <c r="BF145" i="1"/>
  <c r="BG145" i="1"/>
  <c r="BD131" i="1"/>
  <c r="BG131" i="1"/>
  <c r="BE131" i="1"/>
  <c r="BF131" i="1"/>
  <c r="BD138" i="1"/>
  <c r="BE138" i="1"/>
  <c r="BF138" i="1"/>
  <c r="BG138" i="1"/>
  <c r="BD20" i="1"/>
  <c r="BG20" i="1"/>
  <c r="BE20" i="1"/>
  <c r="BF20" i="1"/>
  <c r="BD57" i="1"/>
  <c r="BE57" i="1"/>
  <c r="BG57" i="1"/>
  <c r="BF57" i="1"/>
  <c r="BD135" i="1"/>
  <c r="BE135" i="1"/>
  <c r="BF135" i="1"/>
  <c r="BG135" i="1"/>
  <c r="BD98" i="1"/>
  <c r="BE98" i="1"/>
  <c r="BF98" i="1"/>
  <c r="BG98" i="1"/>
  <c r="BD35" i="1"/>
  <c r="BE35" i="1"/>
  <c r="BF35" i="1"/>
  <c r="BG35" i="1"/>
  <c r="BD14" i="1"/>
  <c r="BG14" i="1"/>
  <c r="BE14" i="1"/>
  <c r="BF14" i="1"/>
  <c r="BD158" i="1"/>
  <c r="BE158" i="1"/>
  <c r="BF158" i="1"/>
  <c r="BG158" i="1"/>
  <c r="BD16" i="1"/>
  <c r="BE16" i="1"/>
  <c r="BG16" i="1"/>
  <c r="BF16" i="1"/>
  <c r="BD162" i="1"/>
  <c r="BE162" i="1"/>
  <c r="BG162" i="1"/>
  <c r="BF162" i="1"/>
  <c r="BD80" i="1"/>
  <c r="BG80" i="1"/>
  <c r="BE80" i="1"/>
  <c r="BF80" i="1"/>
  <c r="BD95" i="1"/>
  <c r="BG95" i="1"/>
  <c r="BE95" i="1"/>
  <c r="BF95" i="1"/>
  <c r="BD10" i="1"/>
  <c r="BE10" i="1"/>
  <c r="BF10" i="1"/>
  <c r="BG10" i="1"/>
  <c r="BD21" i="1"/>
  <c r="BE21" i="1"/>
  <c r="BG21" i="1"/>
  <c r="BF21" i="1"/>
  <c r="BD82" i="1"/>
  <c r="BE82" i="1"/>
  <c r="BG82" i="1"/>
  <c r="BF82" i="1"/>
  <c r="BD12" i="1"/>
  <c r="BG12" i="1"/>
  <c r="BF12" i="1"/>
  <c r="BE12" i="1"/>
  <c r="BD112" i="1"/>
  <c r="BE112" i="1"/>
  <c r="BG112" i="1"/>
  <c r="BF112" i="1"/>
  <c r="BG164" i="1"/>
  <c r="BE164" i="1"/>
  <c r="BD164" i="1"/>
  <c r="BF164" i="1"/>
  <c r="BD27" i="1"/>
  <c r="BE27" i="1"/>
  <c r="BG27" i="1"/>
  <c r="BF27" i="1"/>
  <c r="BD13" i="1"/>
  <c r="BG13" i="1"/>
  <c r="BE13" i="1"/>
  <c r="BF13" i="1"/>
  <c r="BD110" i="1"/>
  <c r="BG110" i="1"/>
  <c r="BE110" i="1"/>
  <c r="BF110" i="1"/>
  <c r="BD103" i="1"/>
  <c r="BE103" i="1"/>
  <c r="BF103" i="1"/>
  <c r="BG103" i="1"/>
  <c r="BD91" i="1"/>
  <c r="BE91" i="1"/>
  <c r="BF91" i="1"/>
  <c r="BG91" i="1"/>
  <c r="BD113" i="1"/>
  <c r="BE113" i="1"/>
  <c r="BG113" i="1"/>
  <c r="BF113" i="1"/>
  <c r="BD29" i="1"/>
  <c r="BE29" i="1"/>
  <c r="BG29" i="1"/>
  <c r="BF29" i="1"/>
  <c r="BD155" i="1"/>
  <c r="BG155" i="1"/>
  <c r="BE155" i="1"/>
  <c r="BF155" i="1"/>
  <c r="BD26" i="1"/>
  <c r="BG26" i="1"/>
  <c r="BE26" i="1"/>
  <c r="BF26" i="1"/>
  <c r="BD150" i="1"/>
  <c r="BE150" i="1"/>
  <c r="BG150" i="1"/>
  <c r="BF150" i="1"/>
  <c r="BD160" i="1"/>
  <c r="BE160" i="1"/>
  <c r="BF160" i="1"/>
  <c r="BG160" i="1"/>
  <c r="BD59" i="1"/>
  <c r="BE59" i="1"/>
  <c r="BG59" i="1"/>
  <c r="BF59" i="1"/>
  <c r="BD105" i="1"/>
  <c r="BE105" i="1"/>
  <c r="BF105" i="1"/>
  <c r="BG105" i="1"/>
  <c r="BD88" i="1"/>
  <c r="BG88" i="1"/>
  <c r="BE88" i="1"/>
  <c r="BF88" i="1"/>
  <c r="BD114" i="1"/>
  <c r="BE114" i="1"/>
  <c r="BF114" i="1"/>
  <c r="BG114" i="1"/>
  <c r="BD56" i="1"/>
  <c r="BE56" i="1"/>
  <c r="BG56" i="1"/>
  <c r="BF56" i="1"/>
  <c r="BD64" i="1"/>
  <c r="BE64" i="1"/>
  <c r="BG64" i="1"/>
  <c r="BF64" i="1"/>
  <c r="BE130" i="1"/>
  <c r="BD130" i="1"/>
  <c r="BG130" i="1"/>
  <c r="BF130" i="1"/>
  <c r="BD32" i="1"/>
  <c r="BE32" i="1"/>
  <c r="BF32" i="1"/>
  <c r="BG32" i="1"/>
  <c r="BD37" i="1"/>
  <c r="BE37" i="1"/>
  <c r="BG37" i="1"/>
  <c r="BF37" i="1"/>
  <c r="BD39" i="1"/>
  <c r="BE39" i="1"/>
  <c r="BG39" i="1"/>
  <c r="BF39" i="1"/>
  <c r="BD28" i="1"/>
  <c r="BE28" i="1"/>
  <c r="BG28" i="1"/>
  <c r="BF28" i="1"/>
  <c r="BD50" i="1"/>
  <c r="BE50" i="1"/>
  <c r="BF50" i="1"/>
  <c r="BG50" i="1"/>
  <c r="BD104" i="1"/>
  <c r="BE104" i="1"/>
  <c r="BF104" i="1"/>
  <c r="BG104" i="1"/>
  <c r="BD92" i="1"/>
  <c r="BE92" i="1"/>
  <c r="BF92" i="1"/>
  <c r="BG92" i="1"/>
  <c r="BD52" i="1"/>
  <c r="BE52" i="1"/>
  <c r="BF52" i="1"/>
  <c r="BG52" i="1"/>
  <c r="BD74" i="1"/>
  <c r="BE74" i="1"/>
  <c r="BG74" i="1"/>
  <c r="BF74" i="1"/>
  <c r="BD86" i="1"/>
  <c r="BE86" i="1"/>
  <c r="BG86" i="1"/>
  <c r="BF86" i="1"/>
  <c r="BD71" i="1"/>
  <c r="BE71" i="1"/>
  <c r="BF71" i="1"/>
  <c r="BG71" i="1"/>
  <c r="BD41" i="1"/>
  <c r="BE41" i="1"/>
  <c r="BG41" i="1"/>
  <c r="BF41" i="1"/>
  <c r="BD65" i="1"/>
  <c r="BE65" i="1"/>
  <c r="BG65" i="1"/>
  <c r="BF65" i="1"/>
  <c r="BD96" i="1"/>
  <c r="BE96" i="1"/>
  <c r="BG96" i="1"/>
  <c r="BF96" i="1"/>
  <c r="BD53" i="1"/>
  <c r="BE53" i="1"/>
  <c r="BF53" i="1"/>
  <c r="BG53" i="1"/>
  <c r="BD133" i="1"/>
  <c r="BE133" i="1"/>
  <c r="BG133" i="1"/>
  <c r="BF133" i="1"/>
  <c r="BD153" i="1"/>
  <c r="BG153" i="1"/>
  <c r="BF153" i="1"/>
  <c r="BD22" i="1"/>
  <c r="BG22" i="1"/>
  <c r="BE22" i="1"/>
  <c r="BF22" i="1"/>
  <c r="BE89" i="1"/>
  <c r="BG89" i="1"/>
  <c r="BD89" i="1"/>
  <c r="BF89" i="1"/>
  <c r="BD48" i="1"/>
  <c r="BE48" i="1"/>
  <c r="BF48" i="1"/>
  <c r="BG48" i="1"/>
  <c r="J6" i="4"/>
  <c r="F5" i="4"/>
  <c r="J7" i="4"/>
  <c r="AT79" i="1"/>
  <c r="AT78" i="1" s="1"/>
  <c r="L162" i="22"/>
  <c r="K162" i="22"/>
  <c r="G4" i="4"/>
  <c r="K4" i="4" s="1"/>
  <c r="J8" i="4"/>
  <c r="E27" i="6"/>
  <c r="I27" i="6" s="1"/>
  <c r="E32" i="6"/>
  <c r="I32" i="6" s="1"/>
  <c r="E26" i="6"/>
  <c r="I26" i="6" s="1"/>
  <c r="E30" i="6"/>
  <c r="I30" i="6" s="1"/>
  <c r="E25" i="6"/>
  <c r="I25" i="6" s="1"/>
  <c r="E33" i="6"/>
  <c r="I33" i="6" s="1"/>
  <c r="E36" i="6"/>
  <c r="I36" i="6" s="1"/>
  <c r="E34" i="6"/>
  <c r="I34" i="6" s="1"/>
  <c r="E28" i="6"/>
  <c r="I28" i="6" s="1"/>
  <c r="E35" i="6"/>
  <c r="I35" i="6" s="1"/>
  <c r="E31" i="6"/>
  <c r="I31" i="6" s="1"/>
  <c r="E29" i="6"/>
  <c r="I29" i="6" s="1"/>
  <c r="BF6" i="1" l="1"/>
  <c r="BD6" i="1"/>
  <c r="AS4" i="1"/>
  <c r="AT152" i="1"/>
  <c r="H8" i="4" s="1"/>
  <c r="AT5" i="1"/>
  <c r="H5" i="4" s="1"/>
  <c r="M5" i="4" s="1"/>
  <c r="E5" i="6"/>
  <c r="I5" i="6" s="1"/>
  <c r="BG6" i="1"/>
  <c r="BF152" i="1"/>
  <c r="BF115" i="1"/>
  <c r="BG115" i="1"/>
  <c r="BD115" i="1"/>
  <c r="BD152" i="1"/>
  <c r="BE115" i="1"/>
  <c r="BG5" i="1"/>
  <c r="BG152" i="1"/>
  <c r="BF5" i="1"/>
  <c r="BE5" i="1"/>
  <c r="BE152" i="1"/>
  <c r="BD5" i="1"/>
  <c r="H6" i="4"/>
  <c r="M6" i="4" s="1"/>
  <c r="BD79" i="1"/>
  <c r="BD78" i="1" s="1"/>
  <c r="BF79" i="1"/>
  <c r="BF78" i="1" s="1"/>
  <c r="BE79" i="1"/>
  <c r="BE78" i="1" s="1"/>
  <c r="BG79" i="1"/>
  <c r="BG78" i="1" s="1"/>
  <c r="L7" i="4"/>
  <c r="E24" i="6"/>
  <c r="I24" i="6" s="1"/>
  <c r="F4" i="4"/>
  <c r="J4" i="4" s="1"/>
  <c r="J5" i="4"/>
  <c r="I4" i="6"/>
  <c r="I3" i="6" l="1"/>
  <c r="BG4" i="1"/>
  <c r="BD4" i="1"/>
  <c r="AT4" i="1"/>
  <c r="BE4" i="1"/>
  <c r="BF4" i="1"/>
  <c r="L6" i="4"/>
  <c r="M8" i="4"/>
  <c r="L8" i="4"/>
  <c r="AW144" i="1"/>
  <c r="AX144" i="1" s="1"/>
  <c r="M142" i="22" s="1"/>
  <c r="AW137" i="1"/>
  <c r="AX137" i="1" s="1"/>
  <c r="M135" i="22" s="1"/>
  <c r="AW117" i="1"/>
  <c r="AX117" i="1" s="1"/>
  <c r="M115" i="22" s="1"/>
  <c r="AW116" i="1"/>
  <c r="AX116" i="1" s="1"/>
  <c r="M114" i="22" s="1"/>
  <c r="AW118" i="1"/>
  <c r="AX118" i="1" s="1"/>
  <c r="M116" i="22" s="1"/>
  <c r="AW121" i="1"/>
  <c r="AX121" i="1" s="1"/>
  <c r="M119" i="22" s="1"/>
  <c r="AW120" i="1"/>
  <c r="AX120" i="1" s="1"/>
  <c r="M118" i="22" s="1"/>
  <c r="AW151" i="1"/>
  <c r="AX151" i="1" s="1"/>
  <c r="M149" i="22" s="1"/>
  <c r="AW142" i="1"/>
  <c r="AX142" i="1" s="1"/>
  <c r="M140" i="22" s="1"/>
  <c r="AW122" i="1"/>
  <c r="AX122" i="1" s="1"/>
  <c r="M120" i="22" s="1"/>
  <c r="AW129" i="1"/>
  <c r="AX129" i="1" s="1"/>
  <c r="M127" i="22" s="1"/>
  <c r="AW140" i="1"/>
  <c r="AX140" i="1" s="1"/>
  <c r="M138" i="22" s="1"/>
  <c r="AW147" i="1"/>
  <c r="AX147" i="1" s="1"/>
  <c r="M145" i="22" s="1"/>
  <c r="AW124" i="1"/>
  <c r="AX124" i="1" s="1"/>
  <c r="M122" i="22" s="1"/>
  <c r="AW17" i="1"/>
  <c r="AX17" i="1" s="1"/>
  <c r="AW138" i="1"/>
  <c r="AX138" i="1" s="1"/>
  <c r="M136" i="22" s="1"/>
  <c r="AW131" i="1"/>
  <c r="AX131" i="1" s="1"/>
  <c r="M129" i="22" s="1"/>
  <c r="AW146" i="1"/>
  <c r="AX146" i="1" s="1"/>
  <c r="M144" i="22" s="1"/>
  <c r="AW160" i="1"/>
  <c r="AX160" i="1" s="1"/>
  <c r="M157" i="22" s="1"/>
  <c r="AW49" i="1"/>
  <c r="AX49" i="1" s="1"/>
  <c r="AW111" i="1"/>
  <c r="AX111" i="1" s="1"/>
  <c r="M110" i="22" s="1"/>
  <c r="AW56" i="1"/>
  <c r="AX56" i="1" s="1"/>
  <c r="AW162" i="1"/>
  <c r="AX162" i="1" s="1"/>
  <c r="M159" i="22" s="1"/>
  <c r="AW155" i="1"/>
  <c r="AX155" i="1" s="1"/>
  <c r="M152" i="22" s="1"/>
  <c r="AW6" i="1"/>
  <c r="AX6" i="1" s="1"/>
  <c r="AW150" i="1"/>
  <c r="AX150" i="1" s="1"/>
  <c r="M148" i="22" s="1"/>
  <c r="AW95" i="1"/>
  <c r="AX95" i="1" s="1"/>
  <c r="M94" i="22" s="1"/>
  <c r="AW59" i="1"/>
  <c r="AX59" i="1" s="1"/>
  <c r="AW127" i="1"/>
  <c r="AX127" i="1" s="1"/>
  <c r="M125" i="22" s="1"/>
  <c r="AW163" i="1"/>
  <c r="AX163" i="1" s="1"/>
  <c r="M160" i="22" s="1"/>
  <c r="AW73" i="1"/>
  <c r="AX73" i="1" s="1"/>
  <c r="AW47" i="1"/>
  <c r="AX47" i="1" s="1"/>
  <c r="AW11" i="1"/>
  <c r="AX11" i="1" s="1"/>
  <c r="AW62" i="1"/>
  <c r="AX62" i="1" s="1"/>
  <c r="AW16" i="1"/>
  <c r="AX16" i="1" s="1"/>
  <c r="AW113" i="1"/>
  <c r="AX113" i="1" s="1"/>
  <c r="M112" i="22" s="1"/>
  <c r="AW41" i="1"/>
  <c r="AX41" i="1" s="1"/>
  <c r="AW128" i="1"/>
  <c r="AX128" i="1" s="1"/>
  <c r="M126" i="22" s="1"/>
  <c r="AW93" i="1"/>
  <c r="AX93" i="1" s="1"/>
  <c r="M92" i="22" s="1"/>
  <c r="AW123" i="1"/>
  <c r="AX123" i="1" s="1"/>
  <c r="M121" i="22" s="1"/>
  <c r="AW23" i="1"/>
  <c r="AX23" i="1" s="1"/>
  <c r="AW85" i="1"/>
  <c r="AX85" i="1" s="1"/>
  <c r="M84" i="22" s="1"/>
  <c r="AW52" i="1"/>
  <c r="AX52" i="1" s="1"/>
  <c r="AW126" i="1"/>
  <c r="AX126" i="1" s="1"/>
  <c r="M124" i="22" s="1"/>
  <c r="AW70" i="1"/>
  <c r="AX70" i="1" s="1"/>
  <c r="AW100" i="1"/>
  <c r="AX100" i="1" s="1"/>
  <c r="M99" i="22" s="1"/>
  <c r="AW63" i="1"/>
  <c r="AX63" i="1" s="1"/>
  <c r="AW102" i="1"/>
  <c r="AX102" i="1" s="1"/>
  <c r="M101" i="22" s="1"/>
  <c r="AW108" i="1"/>
  <c r="AX108" i="1" s="1"/>
  <c r="M107" i="22" s="1"/>
  <c r="AW60" i="1"/>
  <c r="AX60" i="1" s="1"/>
  <c r="AW74" i="1"/>
  <c r="AX74" i="1" s="1"/>
  <c r="AW15" i="1"/>
  <c r="AX15" i="1" s="1"/>
  <c r="AW143" i="1"/>
  <c r="AX143" i="1" s="1"/>
  <c r="M141" i="22" s="1"/>
  <c r="AW72" i="1"/>
  <c r="AX72" i="1" s="1"/>
  <c r="AW65" i="1"/>
  <c r="AX65" i="1" s="1"/>
  <c r="AW109" i="1"/>
  <c r="AX109" i="1" s="1"/>
  <c r="M108" i="22" s="1"/>
  <c r="AW92" i="1"/>
  <c r="AX92" i="1" s="1"/>
  <c r="M91" i="22" s="1"/>
  <c r="AW69" i="1"/>
  <c r="AX69" i="1" s="1"/>
  <c r="AW90" i="1"/>
  <c r="AX90" i="1" s="1"/>
  <c r="M89" i="22" s="1"/>
  <c r="AW50" i="1"/>
  <c r="AX50" i="1" s="1"/>
  <c r="AW136" i="1"/>
  <c r="AX136" i="1" s="1"/>
  <c r="M134" i="22" s="1"/>
  <c r="AW26" i="1"/>
  <c r="AX26" i="1" s="1"/>
  <c r="AW36" i="1"/>
  <c r="AX36" i="1" s="1"/>
  <c r="AW51" i="1"/>
  <c r="AX51" i="1" s="1"/>
  <c r="AW76" i="1"/>
  <c r="AX76" i="1" s="1"/>
  <c r="AW40" i="1"/>
  <c r="AX40" i="1" s="1"/>
  <c r="AW104" i="1"/>
  <c r="AX104" i="1" s="1"/>
  <c r="M103" i="22" s="1"/>
  <c r="AW9" i="1"/>
  <c r="AX9" i="1" s="1"/>
  <c r="AW61" i="1"/>
  <c r="AX61" i="1" s="1"/>
  <c r="AW44" i="1"/>
  <c r="AX44" i="1" s="1"/>
  <c r="AW97" i="1"/>
  <c r="AX97" i="1" s="1"/>
  <c r="M96" i="22" s="1"/>
  <c r="AW158" i="1"/>
  <c r="AX158" i="1" s="1"/>
  <c r="M155" i="22" s="1"/>
  <c r="AW86" i="1"/>
  <c r="AX86" i="1" s="1"/>
  <c r="M85" i="22" s="1"/>
  <c r="AW83" i="1"/>
  <c r="AX83" i="1" s="1"/>
  <c r="M82" i="22" s="1"/>
  <c r="AW29" i="1"/>
  <c r="AX29" i="1" s="1"/>
  <c r="AW19" i="1"/>
  <c r="AX19" i="1" s="1"/>
  <c r="AW37" i="1"/>
  <c r="AX37" i="1" s="1"/>
  <c r="AW31" i="1"/>
  <c r="AX31" i="1" s="1"/>
  <c r="AW106" i="1"/>
  <c r="AX106" i="1" s="1"/>
  <c r="M105" i="22" s="1"/>
  <c r="AW30" i="1"/>
  <c r="AX30" i="1" s="1"/>
  <c r="AW107" i="1"/>
  <c r="AX107" i="1" s="1"/>
  <c r="M106" i="22" s="1"/>
  <c r="AW148" i="1"/>
  <c r="AX148" i="1" s="1"/>
  <c r="M146" i="22" s="1"/>
  <c r="AW67" i="1"/>
  <c r="AX67" i="1" s="1"/>
  <c r="AW75" i="1"/>
  <c r="AX75" i="1" s="1"/>
  <c r="AW157" i="1"/>
  <c r="AX157" i="1" s="1"/>
  <c r="M154" i="22" s="1"/>
  <c r="AW154" i="1"/>
  <c r="AX154" i="1" s="1"/>
  <c r="M151" i="22" s="1"/>
  <c r="AW91" i="1"/>
  <c r="AX91" i="1" s="1"/>
  <c r="M90" i="22" s="1"/>
  <c r="AW103" i="1"/>
  <c r="AX103" i="1" s="1"/>
  <c r="M102" i="22" s="1"/>
  <c r="AW13" i="1"/>
  <c r="AX13" i="1" s="1"/>
  <c r="AW96" i="1"/>
  <c r="AX96" i="1" s="1"/>
  <c r="M95" i="22" s="1"/>
  <c r="AW38" i="1"/>
  <c r="AX38" i="1" s="1"/>
  <c r="AW71" i="1"/>
  <c r="AX71" i="1" s="1"/>
  <c r="AW99" i="1"/>
  <c r="AX99" i="1" s="1"/>
  <c r="M98" i="22" s="1"/>
  <c r="AW57" i="1"/>
  <c r="AX57" i="1" s="1"/>
  <c r="AW46" i="1"/>
  <c r="AX46" i="1" s="1"/>
  <c r="AW28" i="1"/>
  <c r="AX28" i="1" s="1"/>
  <c r="AW33" i="1"/>
  <c r="AX33" i="1" s="1"/>
  <c r="AW101" i="1"/>
  <c r="AX101" i="1" s="1"/>
  <c r="M100" i="22" s="1"/>
  <c r="AW39" i="1"/>
  <c r="AX39" i="1" s="1"/>
  <c r="AW68" i="1"/>
  <c r="AX68" i="1" s="1"/>
  <c r="AW84" i="1"/>
  <c r="AX84" i="1" s="1"/>
  <c r="M83" i="22" s="1"/>
  <c r="AW98" i="1"/>
  <c r="AX98" i="1" s="1"/>
  <c r="M97" i="22" s="1"/>
  <c r="AW8" i="1"/>
  <c r="AX8" i="1" s="1"/>
  <c r="AW7" i="1"/>
  <c r="AX7" i="1" s="1"/>
  <c r="AW10" i="1"/>
  <c r="AX10" i="1" s="1"/>
  <c r="AW45" i="1"/>
  <c r="AX45" i="1" s="1"/>
  <c r="AW32" i="1"/>
  <c r="AX32" i="1" s="1"/>
  <c r="AW55" i="1"/>
  <c r="AX55" i="1" s="1"/>
  <c r="AW161" i="1"/>
  <c r="AX161" i="1" s="1"/>
  <c r="M158" i="22" s="1"/>
  <c r="AW156" i="1"/>
  <c r="AX156" i="1" s="1"/>
  <c r="M153" i="22" s="1"/>
  <c r="AW135" i="1"/>
  <c r="AX135" i="1" s="1"/>
  <c r="M133" i="22" s="1"/>
  <c r="AW64" i="1"/>
  <c r="AX64" i="1" s="1"/>
  <c r="AW20" i="1"/>
  <c r="AX20" i="1" s="1"/>
  <c r="AW14" i="1"/>
  <c r="AX14" i="1" s="1"/>
  <c r="AW149" i="1"/>
  <c r="AX149" i="1" s="1"/>
  <c r="M147" i="22" s="1"/>
  <c r="AW110" i="1"/>
  <c r="AX110" i="1" s="1"/>
  <c r="M109" i="22" s="1"/>
  <c r="AW35" i="1"/>
  <c r="AX35" i="1" s="1"/>
  <c r="AW24" i="1"/>
  <c r="AX24" i="1" s="1"/>
  <c r="AW153" i="1"/>
  <c r="AX153" i="1" s="1"/>
  <c r="M150" i="22" s="1"/>
  <c r="AW133" i="1"/>
  <c r="AX133" i="1" s="1"/>
  <c r="M131" i="22" s="1"/>
  <c r="AW53" i="1"/>
  <c r="AX53" i="1" s="1"/>
  <c r="AW18" i="1"/>
  <c r="AX18" i="1" s="1"/>
  <c r="AW54" i="1"/>
  <c r="AX54" i="1" s="1"/>
  <c r="AW134" i="1"/>
  <c r="AX134" i="1" s="1"/>
  <c r="M132" i="22" s="1"/>
  <c r="AW139" i="1"/>
  <c r="AX139" i="1" s="1"/>
  <c r="M137" i="22" s="1"/>
  <c r="AW89" i="1"/>
  <c r="AX89" i="1" s="1"/>
  <c r="M88" i="22" s="1"/>
  <c r="AW125" i="1"/>
  <c r="AX125" i="1" s="1"/>
  <c r="M123" i="22" s="1"/>
  <c r="AW42" i="1"/>
  <c r="AX42" i="1" s="1"/>
  <c r="AW48" i="1"/>
  <c r="AX48" i="1" s="1"/>
  <c r="AW130" i="1"/>
  <c r="AX130" i="1" s="1"/>
  <c r="M128" i="22" s="1"/>
  <c r="AW25" i="1"/>
  <c r="AX25" i="1" s="1"/>
  <c r="AW22" i="1"/>
  <c r="AX22" i="1" s="1"/>
  <c r="AW12" i="1"/>
  <c r="AX12" i="1" s="1"/>
  <c r="AW82" i="1"/>
  <c r="AX82" i="1" s="1"/>
  <c r="M81" i="22" s="1"/>
  <c r="AW88" i="1"/>
  <c r="AX88" i="1" s="1"/>
  <c r="M87" i="22" s="1"/>
  <c r="AW21" i="1"/>
  <c r="AX21" i="1" s="1"/>
  <c r="AW132" i="1"/>
  <c r="AX132" i="1" s="1"/>
  <c r="M130" i="22" s="1"/>
  <c r="AW43" i="1"/>
  <c r="AX43" i="1" s="1"/>
  <c r="AW145" i="1"/>
  <c r="AX145" i="1" s="1"/>
  <c r="M143" i="22" s="1"/>
  <c r="AW119" i="1"/>
  <c r="AX119" i="1" s="1"/>
  <c r="M117" i="22" s="1"/>
  <c r="AW81" i="1"/>
  <c r="AX81" i="1" s="1"/>
  <c r="M80" i="22" s="1"/>
  <c r="AW87" i="1"/>
  <c r="AX87" i="1" s="1"/>
  <c r="M86" i="22" s="1"/>
  <c r="AW77" i="1"/>
  <c r="AX77" i="1" s="1"/>
  <c r="AW27" i="1"/>
  <c r="AX27" i="1" s="1"/>
  <c r="AW94" i="1"/>
  <c r="AX94" i="1" s="1"/>
  <c r="M93" i="22" s="1"/>
  <c r="AW164" i="1"/>
  <c r="AX164" i="1" s="1"/>
  <c r="M161" i="22" s="1"/>
  <c r="AW114" i="1"/>
  <c r="AX114" i="1" s="1"/>
  <c r="M113" i="22" s="1"/>
  <c r="AW112" i="1"/>
  <c r="AX112" i="1" s="1"/>
  <c r="M111" i="22" s="1"/>
  <c r="AW105" i="1"/>
  <c r="AX105" i="1" s="1"/>
  <c r="M104" i="22" s="1"/>
  <c r="AW80" i="1"/>
  <c r="AX80" i="1" s="1"/>
  <c r="M79" i="22" s="1"/>
  <c r="AW141" i="1"/>
  <c r="AX141" i="1" s="1"/>
  <c r="M139" i="22" s="1"/>
  <c r="AW66" i="1"/>
  <c r="AX66" i="1" s="1"/>
  <c r="AW159" i="1"/>
  <c r="AX159" i="1" s="1"/>
  <c r="M156" i="22" s="1"/>
  <c r="AW58" i="1"/>
  <c r="AX58" i="1" s="1"/>
  <c r="AW34" i="1"/>
  <c r="AX34" i="1" s="1"/>
  <c r="AW79" i="1"/>
  <c r="L5" i="4"/>
  <c r="H4" i="4"/>
  <c r="L4" i="4" s="1"/>
  <c r="AX152" i="1" l="1"/>
  <c r="AX115" i="1"/>
  <c r="AX5" i="1"/>
  <c r="F15" i="12"/>
  <c r="H15" i="12" s="1"/>
  <c r="E13" i="12"/>
  <c r="G55" i="14" s="1"/>
  <c r="AY147" i="1"/>
  <c r="AZ147" i="1"/>
  <c r="AY90" i="1"/>
  <c r="AZ90" i="1"/>
  <c r="AY10" i="1"/>
  <c r="AZ10" i="1"/>
  <c r="AY163" i="1"/>
  <c r="AZ163" i="1"/>
  <c r="AY139" i="1"/>
  <c r="AZ139" i="1"/>
  <c r="AY126" i="1"/>
  <c r="AZ126" i="1"/>
  <c r="AY34" i="1"/>
  <c r="AZ34" i="1"/>
  <c r="AY43" i="1"/>
  <c r="AZ43" i="1"/>
  <c r="AY123" i="1"/>
  <c r="AZ123" i="1"/>
  <c r="AY31" i="1"/>
  <c r="AZ31" i="1"/>
  <c r="AY81" i="1"/>
  <c r="AZ81" i="1"/>
  <c r="AY59" i="1"/>
  <c r="AZ59" i="1"/>
  <c r="AY145" i="1"/>
  <c r="AZ145" i="1"/>
  <c r="AY150" i="1"/>
  <c r="AZ150" i="1"/>
  <c r="AY8" i="1"/>
  <c r="AZ8" i="1"/>
  <c r="AY120" i="1"/>
  <c r="AZ120" i="1"/>
  <c r="AY89" i="1"/>
  <c r="AZ89" i="1"/>
  <c r="AY37" i="1"/>
  <c r="AZ37" i="1"/>
  <c r="AY50" i="1"/>
  <c r="AZ50" i="1"/>
  <c r="AY54" i="1"/>
  <c r="AZ54" i="1"/>
  <c r="AY18" i="1"/>
  <c r="AZ18" i="1"/>
  <c r="AY109" i="1"/>
  <c r="AZ109" i="1"/>
  <c r="AY88" i="1"/>
  <c r="AZ88" i="1"/>
  <c r="AY98" i="1"/>
  <c r="AZ98" i="1"/>
  <c r="AY72" i="1"/>
  <c r="AZ72" i="1"/>
  <c r="AY128" i="1"/>
  <c r="AZ128" i="1"/>
  <c r="AY56" i="1"/>
  <c r="AZ56" i="1"/>
  <c r="AY121" i="1"/>
  <c r="AZ121" i="1"/>
  <c r="AY156" i="1"/>
  <c r="AZ156" i="1"/>
  <c r="AY99" i="1"/>
  <c r="AZ99" i="1"/>
  <c r="AY71" i="1"/>
  <c r="AZ71" i="1"/>
  <c r="AY38" i="1"/>
  <c r="AZ38" i="1"/>
  <c r="AY96" i="1"/>
  <c r="AZ96" i="1"/>
  <c r="AY132" i="1"/>
  <c r="AZ132" i="1"/>
  <c r="AY23" i="1"/>
  <c r="AZ23" i="1"/>
  <c r="AY21" i="1"/>
  <c r="AZ21" i="1"/>
  <c r="AY103" i="1"/>
  <c r="AZ103" i="1"/>
  <c r="AY162" i="1"/>
  <c r="AZ162" i="1"/>
  <c r="AY12" i="1"/>
  <c r="AZ12" i="1"/>
  <c r="AY61" i="1"/>
  <c r="AZ61" i="1"/>
  <c r="AY143" i="1"/>
  <c r="AZ143" i="1"/>
  <c r="AY41" i="1"/>
  <c r="AZ41" i="1"/>
  <c r="AY111" i="1"/>
  <c r="AZ111" i="1"/>
  <c r="AY118" i="1"/>
  <c r="AZ118" i="1"/>
  <c r="AY127" i="1"/>
  <c r="AZ127" i="1"/>
  <c r="AY134" i="1"/>
  <c r="AZ134" i="1"/>
  <c r="AY29" i="1"/>
  <c r="AZ29" i="1"/>
  <c r="AY69" i="1"/>
  <c r="AZ69" i="1"/>
  <c r="AY53" i="1"/>
  <c r="AZ53" i="1"/>
  <c r="AY142" i="1"/>
  <c r="AZ142" i="1"/>
  <c r="AY7" i="1"/>
  <c r="AZ7" i="1"/>
  <c r="AY97" i="1"/>
  <c r="AZ97" i="1"/>
  <c r="AY80" i="1"/>
  <c r="AZ80" i="1"/>
  <c r="AY9" i="1"/>
  <c r="AZ9" i="1"/>
  <c r="AY113" i="1"/>
  <c r="AZ113" i="1"/>
  <c r="AY49" i="1"/>
  <c r="AZ49" i="1"/>
  <c r="AY116" i="1"/>
  <c r="AZ116" i="1"/>
  <c r="AY124" i="1"/>
  <c r="AZ124" i="1"/>
  <c r="AY52" i="1"/>
  <c r="AZ52" i="1"/>
  <c r="AY153" i="1"/>
  <c r="AZ153" i="1"/>
  <c r="AY154" i="1"/>
  <c r="AZ154" i="1"/>
  <c r="AY105" i="1"/>
  <c r="AZ105" i="1"/>
  <c r="AY157" i="1"/>
  <c r="AZ157" i="1"/>
  <c r="AY112" i="1"/>
  <c r="AZ112" i="1"/>
  <c r="AY22" i="1"/>
  <c r="AZ22" i="1"/>
  <c r="AY25" i="1"/>
  <c r="AZ25" i="1"/>
  <c r="AY149" i="1"/>
  <c r="AZ149" i="1"/>
  <c r="AY39" i="1"/>
  <c r="AZ39" i="1"/>
  <c r="AY67" i="1"/>
  <c r="AZ67" i="1"/>
  <c r="AY104" i="1"/>
  <c r="AZ104" i="1"/>
  <c r="AY74" i="1"/>
  <c r="AZ74" i="1"/>
  <c r="AY16" i="1"/>
  <c r="AZ16" i="1"/>
  <c r="AY160" i="1"/>
  <c r="AZ160" i="1"/>
  <c r="AY117" i="1"/>
  <c r="AZ117" i="1"/>
  <c r="AY100" i="1"/>
  <c r="AZ100" i="1"/>
  <c r="AY140" i="1"/>
  <c r="AZ140" i="1"/>
  <c r="AY58" i="1"/>
  <c r="AZ58" i="1"/>
  <c r="AY122" i="1"/>
  <c r="AZ122" i="1"/>
  <c r="AY13" i="1"/>
  <c r="AZ13" i="1"/>
  <c r="AY155" i="1"/>
  <c r="AZ155" i="1"/>
  <c r="AY141" i="1"/>
  <c r="AZ141" i="1"/>
  <c r="AY24" i="1"/>
  <c r="AZ24" i="1"/>
  <c r="AY35" i="1"/>
  <c r="AZ35" i="1"/>
  <c r="AY15" i="1"/>
  <c r="AZ15" i="1"/>
  <c r="AY164" i="1"/>
  <c r="AZ164" i="1"/>
  <c r="AY130" i="1"/>
  <c r="AZ130" i="1"/>
  <c r="AY14" i="1"/>
  <c r="AZ14" i="1"/>
  <c r="AY101" i="1"/>
  <c r="AZ101" i="1"/>
  <c r="AY148" i="1"/>
  <c r="AZ148" i="1"/>
  <c r="AY40" i="1"/>
  <c r="AZ40" i="1"/>
  <c r="AY60" i="1"/>
  <c r="AZ60" i="1"/>
  <c r="AY62" i="1"/>
  <c r="AZ62" i="1"/>
  <c r="AY146" i="1"/>
  <c r="AZ146" i="1"/>
  <c r="AY137" i="1"/>
  <c r="AZ137" i="1"/>
  <c r="AY57" i="1"/>
  <c r="AZ57" i="1"/>
  <c r="AY161" i="1"/>
  <c r="AZ161" i="1"/>
  <c r="AY19" i="1"/>
  <c r="AZ19" i="1"/>
  <c r="AY32" i="1"/>
  <c r="AZ32" i="1"/>
  <c r="AY85" i="1"/>
  <c r="AZ85" i="1"/>
  <c r="AY86" i="1"/>
  <c r="AZ86" i="1"/>
  <c r="AY66" i="1"/>
  <c r="AZ66" i="1"/>
  <c r="AY158" i="1"/>
  <c r="AZ158" i="1"/>
  <c r="AY93" i="1"/>
  <c r="AZ93" i="1"/>
  <c r="AY44" i="1"/>
  <c r="AZ44" i="1"/>
  <c r="AY68" i="1"/>
  <c r="AZ68" i="1"/>
  <c r="AY94" i="1"/>
  <c r="AZ94" i="1"/>
  <c r="AY48" i="1"/>
  <c r="AZ48" i="1"/>
  <c r="AY20" i="1"/>
  <c r="AZ20" i="1"/>
  <c r="AY33" i="1"/>
  <c r="AZ33" i="1"/>
  <c r="AY107" i="1"/>
  <c r="AZ107" i="1"/>
  <c r="AY76" i="1"/>
  <c r="AZ76" i="1"/>
  <c r="AY108" i="1"/>
  <c r="AZ108" i="1"/>
  <c r="AY11" i="1"/>
  <c r="AZ11" i="1"/>
  <c r="AY131" i="1"/>
  <c r="AZ131" i="1"/>
  <c r="AY144" i="1"/>
  <c r="AZ144" i="1"/>
  <c r="AY87" i="1"/>
  <c r="AZ87" i="1"/>
  <c r="AY70" i="1"/>
  <c r="AZ70" i="1"/>
  <c r="AY119" i="1"/>
  <c r="AZ119" i="1"/>
  <c r="AY129" i="1"/>
  <c r="AZ129" i="1"/>
  <c r="AY45" i="1"/>
  <c r="AZ45" i="1"/>
  <c r="AY6" i="1"/>
  <c r="AZ6" i="1"/>
  <c r="AY133" i="1"/>
  <c r="AZ133" i="1"/>
  <c r="AY65" i="1"/>
  <c r="AZ65" i="1"/>
  <c r="AY75" i="1"/>
  <c r="AZ75" i="1"/>
  <c r="AY114" i="1"/>
  <c r="AZ114" i="1"/>
  <c r="AY27" i="1"/>
  <c r="AZ27" i="1"/>
  <c r="AY42" i="1"/>
  <c r="AZ42" i="1"/>
  <c r="AY64" i="1"/>
  <c r="AZ64" i="1"/>
  <c r="AY28" i="1"/>
  <c r="AZ28" i="1"/>
  <c r="AY30" i="1"/>
  <c r="AZ30" i="1"/>
  <c r="AY51" i="1"/>
  <c r="AZ51" i="1"/>
  <c r="AY102" i="1"/>
  <c r="AZ102" i="1"/>
  <c r="AY47" i="1"/>
  <c r="AZ47" i="1"/>
  <c r="AY138" i="1"/>
  <c r="AZ138" i="1"/>
  <c r="AY26" i="1"/>
  <c r="AZ26" i="1"/>
  <c r="AY136" i="1"/>
  <c r="AZ136" i="1"/>
  <c r="AY55" i="1"/>
  <c r="AZ55" i="1"/>
  <c r="AY95" i="1"/>
  <c r="AZ95" i="1"/>
  <c r="AY83" i="1"/>
  <c r="AZ83" i="1"/>
  <c r="AY159" i="1"/>
  <c r="AZ159" i="1"/>
  <c r="AY92" i="1"/>
  <c r="AZ92" i="1"/>
  <c r="AY151" i="1"/>
  <c r="AZ151" i="1"/>
  <c r="AY91" i="1"/>
  <c r="AZ91" i="1"/>
  <c r="AY82" i="1"/>
  <c r="AZ82" i="1"/>
  <c r="AY84" i="1"/>
  <c r="AZ84" i="1"/>
  <c r="AY110" i="1"/>
  <c r="AZ110" i="1"/>
  <c r="AY77" i="1"/>
  <c r="AZ77" i="1"/>
  <c r="AY125" i="1"/>
  <c r="AZ125" i="1"/>
  <c r="AY135" i="1"/>
  <c r="AZ135" i="1"/>
  <c r="AY46" i="1"/>
  <c r="AZ46" i="1"/>
  <c r="AY106" i="1"/>
  <c r="AZ106" i="1"/>
  <c r="AY36" i="1"/>
  <c r="AZ36" i="1"/>
  <c r="AY63" i="1"/>
  <c r="AZ63" i="1"/>
  <c r="AY73" i="1"/>
  <c r="AZ73" i="1"/>
  <c r="AY17" i="1"/>
  <c r="AZ17" i="1"/>
  <c r="AX79" i="1"/>
  <c r="M78" i="22" s="1"/>
  <c r="L168" i="22"/>
  <c r="M4" i="4"/>
  <c r="AY152" i="1" l="1"/>
  <c r="I8" i="4" s="1"/>
  <c r="N8" i="4" s="1"/>
  <c r="AY115" i="1"/>
  <c r="AZ79" i="1"/>
  <c r="AX78" i="1"/>
  <c r="AY5" i="1"/>
  <c r="AY79" i="1"/>
  <c r="M64" i="22"/>
  <c r="M42" i="22"/>
  <c r="M45" i="22"/>
  <c r="M8" i="22"/>
  <c r="M41" i="22"/>
  <c r="M36" i="22"/>
  <c r="M68" i="22"/>
  <c r="M25" i="22"/>
  <c r="M27" i="22"/>
  <c r="M72" i="22"/>
  <c r="M50" i="22"/>
  <c r="M28" i="22"/>
  <c r="M18" i="22"/>
  <c r="M69" i="22"/>
  <c r="M52" i="22"/>
  <c r="M16" i="22"/>
  <c r="M19" i="22"/>
  <c r="M76" i="22"/>
  <c r="M71" i="22"/>
  <c r="M75" i="22"/>
  <c r="M59" i="22"/>
  <c r="M26" i="22"/>
  <c r="M44" i="22"/>
  <c r="M14" i="22"/>
  <c r="M15" i="22"/>
  <c r="M17" i="22"/>
  <c r="M54" i="22"/>
  <c r="M21" i="22"/>
  <c r="M13" i="22"/>
  <c r="M70" i="22"/>
  <c r="M37" i="22"/>
  <c r="M29" i="22"/>
  <c r="M30" i="22"/>
  <c r="M12" i="22"/>
  <c r="M48" i="22"/>
  <c r="M46" i="22"/>
  <c r="M40" i="22"/>
  <c r="M56" i="22"/>
  <c r="M53" i="22"/>
  <c r="M22" i="22"/>
  <c r="M31" i="22"/>
  <c r="M23" i="22"/>
  <c r="M6" i="22"/>
  <c r="AY78" i="1" l="1"/>
  <c r="I6" i="4" s="1"/>
  <c r="N6" i="4" s="1"/>
  <c r="M74" i="22"/>
  <c r="M66" i="22"/>
  <c r="M32" i="22"/>
  <c r="M62" i="22"/>
  <c r="M51" i="22"/>
  <c r="M77" i="22"/>
  <c r="M20" i="22"/>
  <c r="M65" i="22"/>
  <c r="M33" i="22"/>
  <c r="M63" i="22"/>
  <c r="M73" i="22"/>
  <c r="M9" i="22"/>
  <c r="M39" i="22"/>
  <c r="M61" i="22"/>
  <c r="M34" i="22"/>
  <c r="M67" i="22"/>
  <c r="M49" i="22"/>
  <c r="M10" i="22"/>
  <c r="M43" i="22"/>
  <c r="M57" i="22"/>
  <c r="M24" i="22"/>
  <c r="M7" i="22"/>
  <c r="M60" i="22"/>
  <c r="M11" i="22"/>
  <c r="M58" i="22"/>
  <c r="M38" i="22"/>
  <c r="M47" i="22"/>
  <c r="M35" i="22"/>
  <c r="M55" i="22"/>
  <c r="I7" i="4" l="1"/>
  <c r="N7" i="4" s="1"/>
  <c r="M162" i="22"/>
  <c r="I5" i="4" l="1"/>
  <c r="N5" i="4" s="1"/>
  <c r="AY4" i="1"/>
  <c r="I4" i="4" l="1"/>
  <c r="N4" i="4" s="1"/>
  <c r="M168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W2" authorId="0" shapeId="0" xr:uid="{ED63B7DF-B88E-49B8-8519-CBC394FBD1F3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Shaft area taken only for the ones which falls inside the flat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12" authorId="0" shapeId="0" xr:uid="{0968A364-57C9-4506-A98A-C52A52FB1F57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WHICH IS DEDUCTED IN STP AREA (17.21)</t>
        </r>
      </text>
    </comment>
    <comment ref="I16" authorId="0" shapeId="0" xr:uid="{149BF012-8963-45AC-BFC6-43A3C191619D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WHICH IS DEDUCTED IN ENTRY PLATFORM (15.25) &amp; ELECTRICAL ROOM(40.18) </t>
        </r>
      </text>
    </comment>
    <comment ref="E19" authorId="0" shapeId="0" xr:uid="{D4FBB926-D2AF-42BB-ACD3-FDF0C0C9B713}">
      <text>
        <r>
          <rPr>
            <b/>
            <sz val="9"/>
            <color indexed="81"/>
            <rFont val="Tahoma"/>
            <family val="2"/>
          </rPr>
          <t>location changed</t>
        </r>
      </text>
    </comment>
    <comment ref="F27" authorId="0" shapeId="0" xr:uid="{B61BDEBD-3E18-4F49-9275-5CDBE0E80690}">
      <text>
        <r>
          <rPr>
            <b/>
            <sz val="9"/>
            <color indexed="81"/>
            <rFont val="Tahoma"/>
            <family val="2"/>
          </rPr>
          <t>ASUS:</t>
        </r>
        <r>
          <rPr>
            <sz val="9"/>
            <color indexed="81"/>
            <rFont val="Tahoma"/>
            <family val="2"/>
          </rPr>
          <t xml:space="preserve">
44.48 WAS TAKEN ADDITIONALLY IN COMMON AREA </t>
        </r>
      </text>
    </comment>
  </commentList>
</comments>
</file>

<file path=xl/sharedStrings.xml><?xml version="1.0" encoding="utf-8"?>
<sst xmlns="http://schemas.openxmlformats.org/spreadsheetml/2006/main" count="1281" uniqueCount="429">
  <si>
    <t>SNO</t>
  </si>
  <si>
    <t>BLOCK NO</t>
  </si>
  <si>
    <t>FLOOR</t>
  </si>
  <si>
    <t>FLAT NO</t>
  </si>
  <si>
    <t>FLAT NO AS PER APPROVAL</t>
  </si>
  <si>
    <t>APARTMENT TYPE</t>
  </si>
  <si>
    <t>FACING</t>
  </si>
  <si>
    <t>(SQMM)</t>
  </si>
  <si>
    <t>(SQM)</t>
  </si>
  <si>
    <t>(SQFT)</t>
  </si>
  <si>
    <t>CARPET AREA (A)</t>
  </si>
  <si>
    <t>BALCONY AREA (B)</t>
  </si>
  <si>
    <t>B1 (SQMM)</t>
  </si>
  <si>
    <t>B2 (SQMM)</t>
  </si>
  <si>
    <t>B1 (SQM)</t>
  </si>
  <si>
    <t>B1 (SQFT)</t>
  </si>
  <si>
    <t>B2 (SQM)</t>
  </si>
  <si>
    <t>B2 (SQFT)</t>
  </si>
  <si>
    <t>TOTAL CARPET AREA (A+B) SQFT</t>
  </si>
  <si>
    <t>SHAFT AREA (D)</t>
  </si>
  <si>
    <t>ODU AREA (F)</t>
  </si>
  <si>
    <t>SERVICE AREA (G)</t>
  </si>
  <si>
    <t>ELEVATION SLAB (H)</t>
  </si>
  <si>
    <t>COMMON AREA (J)</t>
  </si>
  <si>
    <t>%</t>
  </si>
  <si>
    <t>AMENITIES AREA (K)</t>
  </si>
  <si>
    <t>TOTAL PLINTH AREA (I=C+F)</t>
  </si>
  <si>
    <t>SALEABLE AREA (L=I+J+K)</t>
  </si>
  <si>
    <t>EAST</t>
  </si>
  <si>
    <t>NORTH</t>
  </si>
  <si>
    <t>PLINTH AREA INCL BALCONY &amp; SHAFT
 ( C)</t>
  </si>
  <si>
    <t>EXECUTIVE TOWER</t>
  </si>
  <si>
    <t>DESCRIPTION</t>
  </si>
  <si>
    <t>COMMON AREA</t>
  </si>
  <si>
    <t>REMARKS</t>
  </si>
  <si>
    <t>BLOCK</t>
  </si>
  <si>
    <t>NO OF UNITS</t>
  </si>
  <si>
    <t>PRIVATE TERRACE AREA</t>
  </si>
  <si>
    <t>UNDIVIDED SHARE</t>
  </si>
  <si>
    <t>% OF UDS BASED ON SALEABLE AREA</t>
  </si>
  <si>
    <t>CARPET TO SALEABLE %</t>
  </si>
  <si>
    <t>BALCONY TO SALEABLE %</t>
  </si>
  <si>
    <t>TOTAL CARPET TO SALEABLE %</t>
  </si>
  <si>
    <t>PLINTH TO SALEABLE %</t>
  </si>
  <si>
    <t>AREA</t>
  </si>
  <si>
    <t>NO OF FLOORS</t>
  </si>
  <si>
    <t>TOTAL AREA</t>
  </si>
  <si>
    <t>TOTAL AREA (SQFT)</t>
  </si>
  <si>
    <t>TYPE</t>
  </si>
  <si>
    <t>TOTAL UNITS</t>
  </si>
  <si>
    <t>SQM</t>
  </si>
  <si>
    <t>SQFT</t>
  </si>
  <si>
    <t xml:space="preserve">COVERED </t>
  </si>
  <si>
    <t>OPEN</t>
  </si>
  <si>
    <t xml:space="preserve">FLOOR </t>
  </si>
  <si>
    <t>AREA (SQMM)</t>
  </si>
  <si>
    <t>DEDUCTIONS (SQMM)</t>
  </si>
  <si>
    <t>FINAL AREA (SQMM)</t>
  </si>
  <si>
    <t>STP</t>
  </si>
  <si>
    <t>WTP</t>
  </si>
  <si>
    <t>% of common area in plinth area</t>
  </si>
  <si>
    <t>% of amenities area in plinth area</t>
  </si>
  <si>
    <t>CARPET AREA 
(SQFT)</t>
  </si>
  <si>
    <t>PLINTH AREA 
(SQFT)</t>
  </si>
  <si>
    <t>COMMON AREA
(SQFT)</t>
  </si>
  <si>
    <t>AMENITIES
(SQFT)</t>
  </si>
  <si>
    <t>SALEABLE AREA
(SQFT)</t>
  </si>
  <si>
    <t>% OF COMMON AREA IN PLINTH AREA</t>
  </si>
  <si>
    <t>% OF AMENITIES AREA IN PLINTH AREA</t>
  </si>
  <si>
    <t>% OF COMMON AREA IN SALEABLE AREA</t>
  </si>
  <si>
    <t>% OF AMENITIES AREA IN SALEABLE AREA</t>
  </si>
  <si>
    <t/>
  </si>
  <si>
    <t>2nd Floor</t>
  </si>
  <si>
    <t>3rd Floor</t>
  </si>
  <si>
    <t>4th Floor</t>
  </si>
  <si>
    <t>5th Floor</t>
  </si>
  <si>
    <t>Lift Lobby 1</t>
  </si>
  <si>
    <t>House Keeping</t>
  </si>
  <si>
    <t>Janitor Room 1</t>
  </si>
  <si>
    <t>Lift Lobby 2</t>
  </si>
  <si>
    <t>Janitor Room 2</t>
  </si>
  <si>
    <t>Lift Lobby 3</t>
  </si>
  <si>
    <t>Drivers Room</t>
  </si>
  <si>
    <t>Maintanence Room</t>
  </si>
  <si>
    <t>Staircase</t>
  </si>
  <si>
    <t>Electrical Room</t>
  </si>
  <si>
    <t>House Keeping 1 &amp; Janitor Room</t>
  </si>
  <si>
    <t>House Keeping 2</t>
  </si>
  <si>
    <t>Balancing Tank</t>
  </si>
  <si>
    <t>Electrical &amp; Communication Room</t>
  </si>
  <si>
    <t>Entry Lounge</t>
  </si>
  <si>
    <t>Signature Tower Head Room 1</t>
  </si>
  <si>
    <t>Signature Tower Head Room 2</t>
  </si>
  <si>
    <t>Signature Tower Machine Room</t>
  </si>
  <si>
    <t>Signature Tower Oht</t>
  </si>
  <si>
    <t>Signature Tower Electric Shaft</t>
  </si>
  <si>
    <t>Executive Tower Head Room 1</t>
  </si>
  <si>
    <t>Executive Tower Head Room 2</t>
  </si>
  <si>
    <t>Executive Tower Machine Room &amp; Electric Shaft</t>
  </si>
  <si>
    <t>Executive Tower Oht 1</t>
  </si>
  <si>
    <t>Executive Tower Oht 2</t>
  </si>
  <si>
    <t>Basement Floor 2</t>
  </si>
  <si>
    <t>Basement Floor 1</t>
  </si>
  <si>
    <t>Stilt Floor</t>
  </si>
  <si>
    <t>Podium Level</t>
  </si>
  <si>
    <t>AMENITIES AREA</t>
  </si>
  <si>
    <t>Third Floor</t>
  </si>
  <si>
    <t>Badmitton Court</t>
  </si>
  <si>
    <t>J</t>
  </si>
  <si>
    <t>N</t>
  </si>
  <si>
    <t>P</t>
  </si>
  <si>
    <t>Q</t>
  </si>
  <si>
    <t>R</t>
  </si>
  <si>
    <t>S</t>
  </si>
  <si>
    <t>G,H</t>
  </si>
  <si>
    <t>K,L,M</t>
  </si>
  <si>
    <t>Common</t>
  </si>
  <si>
    <t>ODU AREA</t>
  </si>
  <si>
    <t xml:space="preserve">Dg </t>
  </si>
  <si>
    <t>Entry Platform SF</t>
  </si>
  <si>
    <t>Head Room &amp; LMR</t>
  </si>
  <si>
    <t>OHT 1 &amp; 2</t>
  </si>
  <si>
    <t>TANDEM</t>
  </si>
  <si>
    <t>RESEDENTIAL</t>
  </si>
  <si>
    <t>COMMERCIAL</t>
  </si>
  <si>
    <t>FSI AREA</t>
  </si>
  <si>
    <t>NON FSI AREA</t>
  </si>
  <si>
    <t>AMENITIES</t>
  </si>
  <si>
    <t>SIGNATURE</t>
  </si>
  <si>
    <t>EXECUTIVE</t>
  </si>
  <si>
    <t>BASEMENT &amp; STILT</t>
  </si>
  <si>
    <t>TOTAL FSI AREA IN SQ.FT</t>
  </si>
  <si>
    <t>TOTAL FSI AREA IN SQ.M</t>
  </si>
  <si>
    <t>TOTAL FSI AREA (RESEDENTIAL + COMMERCIAL) IN SQ.M</t>
  </si>
  <si>
    <t>TOTAL FSI AREA (RESEDENTIAL + COMMERCIAL) IN SQ.FT</t>
  </si>
  <si>
    <t>SALEABLE AREA (RESEDENTIAL + COMMERCIAL)</t>
  </si>
  <si>
    <t xml:space="preserve">AS PER APPROVAL FSI IN STILT </t>
  </si>
  <si>
    <t>AS PER APPROVAL FSI IN BASEMENT 1</t>
  </si>
  <si>
    <t>AS PER APPROVAL ENTRY LOUNGE IS TAKEN IN AMINITIES</t>
  </si>
  <si>
    <t>SIGNATURE TOWER COORIDOR+PLINTH</t>
  </si>
  <si>
    <t>EXECUTIVE TOWER COORIDOR+PLINTH</t>
  </si>
  <si>
    <t>Podium Level TO 11</t>
  </si>
  <si>
    <t>12 TO 13</t>
  </si>
  <si>
    <t>PODIUM LEVEL</t>
  </si>
  <si>
    <t>2 TO 11</t>
  </si>
  <si>
    <t>12 TO 14</t>
  </si>
  <si>
    <t>ODU</t>
  </si>
  <si>
    <t>BASEMENT</t>
  </si>
  <si>
    <t xml:space="preserve">Approval Status </t>
  </si>
  <si>
    <t>Not Shown</t>
  </si>
  <si>
    <t>Shown- Non FSI</t>
  </si>
  <si>
    <t>Sq.Ft</t>
  </si>
  <si>
    <t>Shown- Not calculated</t>
  </si>
  <si>
    <t>Shown-Diff in Area</t>
  </si>
  <si>
    <t>CAR PARKING (NOS)
(I)</t>
  </si>
  <si>
    <t>TOTAL
(NOS)</t>
  </si>
  <si>
    <t>Total Land Extent</t>
  </si>
  <si>
    <t>Area Gifted Towards Osr</t>
  </si>
  <si>
    <t>Area Gifted Towards Street Alignment</t>
  </si>
  <si>
    <t>Area Gifted Towards Access Road Area</t>
  </si>
  <si>
    <t>Area Gifted Towards Existing Public Road (In Patta Land)</t>
  </si>
  <si>
    <t>Area Reserved Towards Substation</t>
  </si>
  <si>
    <t>Deduction</t>
  </si>
  <si>
    <t>TOTAL</t>
  </si>
  <si>
    <t>UDS AREA
(SQFT)</t>
  </si>
  <si>
    <t>% OF UDS AREA IN SALEABLE AREA</t>
  </si>
  <si>
    <t>AS PER APPROVAL</t>
  </si>
  <si>
    <t>AS PER ID REQUIREMENTS</t>
  </si>
  <si>
    <t>AS PER DRAWING</t>
  </si>
  <si>
    <t>CAR PARKING</t>
  </si>
  <si>
    <t>2BHK</t>
  </si>
  <si>
    <t>3BHK</t>
  </si>
  <si>
    <t>3.5BHK</t>
  </si>
  <si>
    <t>4BHK</t>
  </si>
  <si>
    <t xml:space="preserve">VISITORS </t>
  </si>
  <si>
    <t>NO.OF UNITS</t>
  </si>
  <si>
    <t>SINGLE - REGULAR</t>
  </si>
  <si>
    <t>SINGLE SMALL</t>
  </si>
  <si>
    <t>STILT</t>
  </si>
  <si>
    <t>VISIORS - COVERED</t>
  </si>
  <si>
    <t>TANDEM - FREE</t>
  </si>
  <si>
    <t>FREE</t>
  </si>
  <si>
    <t>VISIORS - OPEN</t>
  </si>
  <si>
    <t>APARTMENT NO</t>
  </si>
  <si>
    <t>UNIT TYPE</t>
  </si>
  <si>
    <t>OSR GIFTED AREA</t>
  </si>
  <si>
    <t>ROAD GIFTED AREA</t>
  </si>
  <si>
    <t>GRAND TOTAL</t>
  </si>
  <si>
    <t>Total Common Area (Sqm)</t>
  </si>
  <si>
    <t>Total Plinth Area (Sqm)</t>
  </si>
  <si>
    <t>Area (Sqm)</t>
  </si>
  <si>
    <t>Total Amenities Area (Sqm)</t>
  </si>
  <si>
    <t>UDS LAND AREA (SQM)</t>
  </si>
  <si>
    <t>SUBSTATION AREA</t>
  </si>
  <si>
    <t>CARPET AREA (AS PER SEC 2(k) OF THE RERA ACT 
(SQM)
(A)</t>
  </si>
  <si>
    <t>EXCLUSIVE BALCONY (SQM)
(B)</t>
  </si>
  <si>
    <t xml:space="preserve">EXCLUSIVE/VERANDAH /UTLITY /SERVICE/OPEN TERRACE (SQM)
(C)
</t>
  </si>
  <si>
    <t>AREA OF EXTERNAL WALLS 
(SQM)
(D)</t>
  </si>
  <si>
    <t>FLOOR AREA OF APARTMENT (SQM)
(E=A+B+C+D)</t>
  </si>
  <si>
    <t xml:space="preserve">PROPORTIONATE COMMON AREA (SQM)
(F)
</t>
  </si>
  <si>
    <t>GROSS AREA OF THE APARTMENT (SQM)
(G=E+F)</t>
  </si>
  <si>
    <t>BLOCK A</t>
  </si>
  <si>
    <t>A 101</t>
  </si>
  <si>
    <t>A 102</t>
  </si>
  <si>
    <t>A 103</t>
  </si>
  <si>
    <t>A 104</t>
  </si>
  <si>
    <t>A 105</t>
  </si>
  <si>
    <t>A 106</t>
  </si>
  <si>
    <t>A 108</t>
  </si>
  <si>
    <t>A 109</t>
  </si>
  <si>
    <t>A 110</t>
  </si>
  <si>
    <t>A 112</t>
  </si>
  <si>
    <t>Ground Floor</t>
  </si>
  <si>
    <t>A 113</t>
  </si>
  <si>
    <t>A 114</t>
  </si>
  <si>
    <t>First Floor</t>
  </si>
  <si>
    <t>A 201</t>
  </si>
  <si>
    <t>A 202</t>
  </si>
  <si>
    <t>A 203</t>
  </si>
  <si>
    <t>A 204</t>
  </si>
  <si>
    <t>A 205</t>
  </si>
  <si>
    <t>A 208</t>
  </si>
  <si>
    <t>A 209</t>
  </si>
  <si>
    <t>A 210</t>
  </si>
  <si>
    <t>A 211</t>
  </si>
  <si>
    <t>A 212</t>
  </si>
  <si>
    <t>A 213</t>
  </si>
  <si>
    <t>A 301</t>
  </si>
  <si>
    <t>A 302</t>
  </si>
  <si>
    <t>A 303</t>
  </si>
  <si>
    <t>A 304</t>
  </si>
  <si>
    <t>A 306</t>
  </si>
  <si>
    <t>A 307</t>
  </si>
  <si>
    <t>A 308</t>
  </si>
  <si>
    <t>A 309</t>
  </si>
  <si>
    <t>A 310</t>
  </si>
  <si>
    <t>A 311</t>
  </si>
  <si>
    <t>A 312</t>
  </si>
  <si>
    <t>A 315</t>
  </si>
  <si>
    <t>A 401</t>
  </si>
  <si>
    <t>A 402</t>
  </si>
  <si>
    <t>A 403</t>
  </si>
  <si>
    <t>A 405</t>
  </si>
  <si>
    <t>A 406</t>
  </si>
  <si>
    <t>A 407</t>
  </si>
  <si>
    <t>A 408</t>
  </si>
  <si>
    <t>A 410</t>
  </si>
  <si>
    <t>A 411</t>
  </si>
  <si>
    <t>A 412</t>
  </si>
  <si>
    <t>A 414</t>
  </si>
  <si>
    <t>A 415</t>
  </si>
  <si>
    <t>A 501</t>
  </si>
  <si>
    <t>A 502</t>
  </si>
  <si>
    <t>A 504</t>
  </si>
  <si>
    <t>A 505</t>
  </si>
  <si>
    <t>A 506</t>
  </si>
  <si>
    <t>A 507</t>
  </si>
  <si>
    <t>A 509</t>
  </si>
  <si>
    <t>A 510</t>
  </si>
  <si>
    <t>A 511</t>
  </si>
  <si>
    <t>A 513</t>
  </si>
  <si>
    <t>A 514</t>
  </si>
  <si>
    <t>A 515</t>
  </si>
  <si>
    <t>A 601</t>
  </si>
  <si>
    <t>A 603</t>
  </si>
  <si>
    <t>A 604</t>
  </si>
  <si>
    <t>A 605</t>
  </si>
  <si>
    <t>A 606</t>
  </si>
  <si>
    <t>A 608</t>
  </si>
  <si>
    <t>A 609</t>
  </si>
  <si>
    <t>A 610</t>
  </si>
  <si>
    <t>A 612</t>
  </si>
  <si>
    <t>A 613</t>
  </si>
  <si>
    <t>A 614</t>
  </si>
  <si>
    <t>A 615</t>
  </si>
  <si>
    <t>BLOCK B</t>
  </si>
  <si>
    <t>B 101</t>
  </si>
  <si>
    <t>B 102</t>
  </si>
  <si>
    <t>B 103</t>
  </si>
  <si>
    <t>B 104</t>
  </si>
  <si>
    <t>B 105</t>
  </si>
  <si>
    <t>B 106</t>
  </si>
  <si>
    <t>1st Floor</t>
  </si>
  <si>
    <t>B 201</t>
  </si>
  <si>
    <t>B 202</t>
  </si>
  <si>
    <t>B 203</t>
  </si>
  <si>
    <t>B 204</t>
  </si>
  <si>
    <t>B 205</t>
  </si>
  <si>
    <t>B 207</t>
  </si>
  <si>
    <t>B 301</t>
  </si>
  <si>
    <t>B 302</t>
  </si>
  <si>
    <t>B 303</t>
  </si>
  <si>
    <t>B 304</t>
  </si>
  <si>
    <t>B 306</t>
  </si>
  <si>
    <t>B 307</t>
  </si>
  <si>
    <t>B 401</t>
  </si>
  <si>
    <t>B 402</t>
  </si>
  <si>
    <t>B 403</t>
  </si>
  <si>
    <t>B 405</t>
  </si>
  <si>
    <t>B 406</t>
  </si>
  <si>
    <t>B 407</t>
  </si>
  <si>
    <t>B 501</t>
  </si>
  <si>
    <t>B 502</t>
  </si>
  <si>
    <t>B 504</t>
  </si>
  <si>
    <t>B 505</t>
  </si>
  <si>
    <t>B 506</t>
  </si>
  <si>
    <t>B 507</t>
  </si>
  <si>
    <t>B 601</t>
  </si>
  <si>
    <t>B 603</t>
  </si>
  <si>
    <t>B 604</t>
  </si>
  <si>
    <t>B 605</t>
  </si>
  <si>
    <t>B 606</t>
  </si>
  <si>
    <t>B 608</t>
  </si>
  <si>
    <t>BLOCK C</t>
  </si>
  <si>
    <t>C 101</t>
  </si>
  <si>
    <t>C 102</t>
  </si>
  <si>
    <t>C 103</t>
  </si>
  <si>
    <t>C 104</t>
  </si>
  <si>
    <t>C 105</t>
  </si>
  <si>
    <t>C 106</t>
  </si>
  <si>
    <t>C 201</t>
  </si>
  <si>
    <t>C 202</t>
  </si>
  <si>
    <t>C 203</t>
  </si>
  <si>
    <t>C 204</t>
  </si>
  <si>
    <t>C 205</t>
  </si>
  <si>
    <t>C 207</t>
  </si>
  <si>
    <t>C 301</t>
  </si>
  <si>
    <t>C 302</t>
  </si>
  <si>
    <t>C 303</t>
  </si>
  <si>
    <t>C 304</t>
  </si>
  <si>
    <t>C 306</t>
  </si>
  <si>
    <t>C 307</t>
  </si>
  <si>
    <t>C 401</t>
  </si>
  <si>
    <t>C 402</t>
  </si>
  <si>
    <t>C 403</t>
  </si>
  <si>
    <t>C 405</t>
  </si>
  <si>
    <t>C 406</t>
  </si>
  <si>
    <t>C 407</t>
  </si>
  <si>
    <t>C 501</t>
  </si>
  <si>
    <t>C 502</t>
  </si>
  <si>
    <t>C 504</t>
  </si>
  <si>
    <t>C 505</t>
  </si>
  <si>
    <t>C 506</t>
  </si>
  <si>
    <t>C 507</t>
  </si>
  <si>
    <t>C 601</t>
  </si>
  <si>
    <t>C 603</t>
  </si>
  <si>
    <t>C 604</t>
  </si>
  <si>
    <t>C 605</t>
  </si>
  <si>
    <t>C 606</t>
  </si>
  <si>
    <t>C 608</t>
  </si>
  <si>
    <t>BLOCK D</t>
  </si>
  <si>
    <t>2nd floor</t>
  </si>
  <si>
    <t>3rd floor</t>
  </si>
  <si>
    <t>D 301</t>
  </si>
  <si>
    <t>D 302</t>
  </si>
  <si>
    <t>D 303</t>
  </si>
  <si>
    <t>D 304</t>
  </si>
  <si>
    <t>D 306</t>
  </si>
  <si>
    <t>D 307</t>
  </si>
  <si>
    <t>D 401</t>
  </si>
  <si>
    <t>D 402</t>
  </si>
  <si>
    <t>D 403</t>
  </si>
  <si>
    <t>D 405</t>
  </si>
  <si>
    <t>D 406</t>
  </si>
  <si>
    <t>1BHK</t>
  </si>
  <si>
    <t>B1+B2SQM)</t>
  </si>
  <si>
    <t>B1+B2 (SFT)</t>
  </si>
  <si>
    <t>WALL AREA (E=C-A-D-B)</t>
  </si>
  <si>
    <t>Gym Area</t>
  </si>
  <si>
    <t>Block D</t>
  </si>
  <si>
    <t>Block D FF</t>
  </si>
  <si>
    <t>Block D GF</t>
  </si>
  <si>
    <t>Block A</t>
  </si>
  <si>
    <t>Block B</t>
  </si>
  <si>
    <t>Block C</t>
  </si>
  <si>
    <t>COVERED</t>
  </si>
  <si>
    <t>AREA STATEMENT - INFINIUM ONELIFE</t>
  </si>
  <si>
    <t>A 105 &amp; A 106</t>
  </si>
  <si>
    <t>A 110 &amp; A 112</t>
  </si>
  <si>
    <t>A 113 &amp; A 114</t>
  </si>
  <si>
    <t>A 205 &amp; A 206</t>
  </si>
  <si>
    <t>A 210 &amp; A 211</t>
  </si>
  <si>
    <t>A 212 &amp; A 213</t>
  </si>
  <si>
    <t>10% VISITORS CAR PARKING</t>
  </si>
  <si>
    <t>AMENTIES BLOCK PARKING</t>
  </si>
  <si>
    <t>RERA AREA STATEMENT - INFINIUM ONELIFE</t>
  </si>
  <si>
    <t>UDS - INFINIUM ONELIFE</t>
  </si>
  <si>
    <t>Clubhouse - Indoor Games, Mini Theatre , Reception, Multipurpose Hall</t>
  </si>
  <si>
    <t>Swimming Pool</t>
  </si>
  <si>
    <t>Connecting Corridor G</t>
  </si>
  <si>
    <t>Kitchen</t>
  </si>
  <si>
    <t>Kitchen Ramp 1</t>
  </si>
  <si>
    <t>Manager Studio Room</t>
  </si>
  <si>
    <t>Clubhouse - Oht</t>
  </si>
  <si>
    <t>Loundry Area</t>
  </si>
  <si>
    <t xml:space="preserve">Stp </t>
  </si>
  <si>
    <t>Staircase 1</t>
  </si>
  <si>
    <t>Treated Tank</t>
  </si>
  <si>
    <t>Store Room</t>
  </si>
  <si>
    <t>Drivers Refresh Room</t>
  </si>
  <si>
    <t>Lift Lobby 4</t>
  </si>
  <si>
    <t>Staircase 2</t>
  </si>
  <si>
    <t>Lift Lobby 5</t>
  </si>
  <si>
    <t>Block A Cooridor</t>
  </si>
  <si>
    <t>Block B Corridor</t>
  </si>
  <si>
    <t>Block C Corridor</t>
  </si>
  <si>
    <t>Security Cabin</t>
  </si>
  <si>
    <t>Block A Corridor</t>
  </si>
  <si>
    <t>Block D Corridor</t>
  </si>
  <si>
    <t>Block D Head Room</t>
  </si>
  <si>
    <t>Block A Lift Lobby 3 Hr</t>
  </si>
  <si>
    <t>Block A Lift Lobby 4 Hr</t>
  </si>
  <si>
    <t>Block A Staircase 2 Hr</t>
  </si>
  <si>
    <t>Block B Lift Lobby 5 Hr</t>
  </si>
  <si>
    <t>Block C Lift Lobby 2 Hr</t>
  </si>
  <si>
    <t>Block D OHT</t>
  </si>
  <si>
    <t>Block A OHT</t>
  </si>
  <si>
    <t>Block B OHT</t>
  </si>
  <si>
    <t>Block C OHT</t>
  </si>
  <si>
    <t>Basement</t>
  </si>
  <si>
    <t>Typical Floor</t>
  </si>
  <si>
    <t>Terrace Floor</t>
  </si>
  <si>
    <t>2nd Floor &amp; 3rd Floor</t>
  </si>
  <si>
    <t>A 207</t>
  </si>
  <si>
    <t>D 407</t>
  </si>
  <si>
    <t>TOTAL BASEMENT AREA</t>
  </si>
  <si>
    <t>AREA ADDED IN SALEABLE</t>
  </si>
  <si>
    <t>TOTAL BUILT UP AREA</t>
  </si>
  <si>
    <t>Combined Basement Floor, Block A (Ground Floor + 5 floors), Block B (Ground Floor + 5 floors), Block C (Ground Floor + 5 floors), Block D (Ground Floor + 3 floors), Block E (Ground Floor + 1 floors), Block F (Ground floor with watchman room) with 156 Dwelling units , S.F. No. 188/1, At Vedapatti Village and Town Panchayat, Perur Taluk, Coimbatore District.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</si>
</sst>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.000000_ ;_ * \-#,##0.000000_ ;_ * &quot;-&quot;????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ptos Narrow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8" fillId="0" borderId="0" xfId="1" applyFont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3" fontId="2" fillId="2" borderId="5" xfId="1" applyFont="1" applyFill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3" fontId="7" fillId="0" borderId="0" xfId="0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3" fontId="7" fillId="0" borderId="5" xfId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43" fontId="7" fillId="0" borderId="5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43" fontId="7" fillId="0" borderId="8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3" fontId="8" fillId="0" borderId="5" xfId="1" applyFont="1" applyBorder="1" applyAlignment="1">
      <alignment vertical="center"/>
    </xf>
    <xf numFmtId="10" fontId="8" fillId="0" borderId="5" xfId="2" applyNumberFormat="1" applyFont="1" applyBorder="1" applyAlignment="1">
      <alignment vertical="center"/>
    </xf>
    <xf numFmtId="10" fontId="7" fillId="0" borderId="5" xfId="2" applyNumberFormat="1" applyFont="1" applyBorder="1" applyAlignment="1">
      <alignment vertical="center"/>
    </xf>
    <xf numFmtId="10" fontId="7" fillId="0" borderId="8" xfId="2" applyNumberFormat="1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43" fontId="7" fillId="0" borderId="8" xfId="1" applyFont="1" applyBorder="1" applyAlignment="1">
      <alignment vertical="center"/>
    </xf>
    <xf numFmtId="43" fontId="8" fillId="0" borderId="5" xfId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 wrapText="1"/>
    </xf>
    <xf numFmtId="43" fontId="0" fillId="0" borderId="0" xfId="0" applyNumberFormat="1"/>
    <xf numFmtId="43" fontId="2" fillId="0" borderId="0" xfId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3" fontId="6" fillId="0" borderId="0" xfId="0" applyNumberFormat="1" applyFont="1" applyAlignment="1">
      <alignment vertical="center"/>
    </xf>
    <xf numFmtId="43" fontId="6" fillId="3" borderId="0" xfId="0" applyNumberFormat="1" applyFont="1" applyFill="1" applyAlignment="1">
      <alignment vertical="center"/>
    </xf>
    <xf numFmtId="43" fontId="2" fillId="3" borderId="0" xfId="0" applyNumberFormat="1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3" fontId="7" fillId="0" borderId="6" xfId="1" applyFont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43" fontId="8" fillId="0" borderId="5" xfId="0" applyNumberFormat="1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43" fontId="2" fillId="3" borderId="6" xfId="1" applyFont="1" applyFill="1" applyBorder="1" applyAlignment="1">
      <alignment vertical="center"/>
    </xf>
    <xf numFmtId="43" fontId="6" fillId="0" borderId="6" xfId="1" applyFont="1" applyBorder="1" applyAlignment="1">
      <alignment vertical="center"/>
    </xf>
    <xf numFmtId="43" fontId="2" fillId="0" borderId="9" xfId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3" fontId="7" fillId="2" borderId="5" xfId="1" applyFont="1" applyFill="1" applyBorder="1" applyAlignment="1">
      <alignment horizontal="center" vertical="center" wrapText="1"/>
    </xf>
    <xf numFmtId="10" fontId="7" fillId="2" borderId="5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3" fontId="7" fillId="0" borderId="5" xfId="1" applyFont="1" applyFill="1" applyBorder="1" applyAlignment="1">
      <alignment vertical="center"/>
    </xf>
    <xf numFmtId="10" fontId="7" fillId="0" borderId="5" xfId="1" applyNumberFormat="1" applyFont="1" applyFill="1" applyBorder="1" applyAlignment="1">
      <alignment vertical="center"/>
    </xf>
    <xf numFmtId="10" fontId="7" fillId="0" borderId="6" xfId="2" applyNumberFormat="1" applyFont="1" applyBorder="1" applyAlignment="1">
      <alignment vertical="center"/>
    </xf>
    <xf numFmtId="10" fontId="7" fillId="0" borderId="5" xfId="2" applyNumberFormat="1" applyFont="1" applyFill="1" applyBorder="1" applyAlignment="1">
      <alignment vertical="center"/>
    </xf>
    <xf numFmtId="10" fontId="7" fillId="2" borderId="5" xfId="0" applyNumberFormat="1" applyFont="1" applyFill="1" applyBorder="1" applyAlignment="1">
      <alignment vertical="center"/>
    </xf>
    <xf numFmtId="43" fontId="7" fillId="0" borderId="8" xfId="1" applyFont="1" applyFill="1" applyBorder="1" applyAlignment="1">
      <alignment vertical="center"/>
    </xf>
    <xf numFmtId="10" fontId="7" fillId="0" borderId="8" xfId="1" applyNumberFormat="1" applyFont="1" applyFill="1" applyBorder="1" applyAlignment="1">
      <alignment vertical="center"/>
    </xf>
    <xf numFmtId="10" fontId="7" fillId="0" borderId="9" xfId="2" applyNumberFormat="1" applyFont="1" applyBorder="1" applyAlignment="1">
      <alignment vertical="center"/>
    </xf>
    <xf numFmtId="43" fontId="8" fillId="0" borderId="5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0" fontId="7" fillId="0" borderId="0" xfId="2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6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3" borderId="0" xfId="0" applyFont="1" applyFill="1"/>
    <xf numFmtId="0" fontId="9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8" fillId="0" borderId="8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10" fontId="7" fillId="0" borderId="8" xfId="2" applyNumberFormat="1" applyFont="1" applyFill="1" applyBorder="1" applyAlignment="1">
      <alignment vertical="center"/>
    </xf>
    <xf numFmtId="10" fontId="7" fillId="2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3" fontId="7" fillId="0" borderId="2" xfId="1" applyFont="1" applyBorder="1" applyAlignment="1">
      <alignment vertical="center"/>
    </xf>
    <xf numFmtId="10" fontId="7" fillId="0" borderId="2" xfId="2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0" fontId="7" fillId="0" borderId="6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10" fontId="7" fillId="0" borderId="9" xfId="0" applyNumberFormat="1" applyFont="1" applyBorder="1" applyAlignment="1">
      <alignment vertical="center"/>
    </xf>
    <xf numFmtId="43" fontId="7" fillId="3" borderId="5" xfId="1" applyFont="1" applyFill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43" fontId="8" fillId="0" borderId="5" xfId="1" applyFont="1" applyFill="1" applyBorder="1" applyAlignment="1">
      <alignment horizontal="center" vertical="center" wrapText="1"/>
    </xf>
    <xf numFmtId="10" fontId="8" fillId="0" borderId="5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3" fontId="8" fillId="0" borderId="6" xfId="1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9DC1-1535-4120-9880-50F49E5C708A}">
  <dimension ref="A1:O34"/>
  <sheetViews>
    <sheetView workbookViewId="0">
      <selection activeCell="J14" sqref="J14"/>
    </sheetView>
  </sheetViews>
  <sheetFormatPr defaultRowHeight="13.2" x14ac:dyDescent="0.3"/>
  <cols>
    <col min="1" max="1" width="5.109375" style="5" customWidth="1"/>
    <col min="2" max="2" width="17.77734375" style="4" customWidth="1"/>
    <col min="3" max="3" width="13.77734375" style="4" bestFit="1" customWidth="1"/>
    <col min="4" max="4" width="16.77734375" style="4" customWidth="1"/>
    <col min="5" max="5" width="24.21875" style="4" customWidth="1"/>
    <col min="6" max="15" width="16.77734375" style="4" customWidth="1"/>
    <col min="16" max="16384" width="8.88671875" style="4"/>
  </cols>
  <sheetData>
    <row r="1" spans="1:15" ht="25.05" customHeight="1" x14ac:dyDescent="0.3">
      <c r="A1" s="121" t="s">
        <v>376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3"/>
    </row>
    <row r="2" spans="1:15" s="6" customFormat="1" ht="25.05" customHeight="1" x14ac:dyDescent="0.3">
      <c r="A2" s="119" t="s">
        <v>0</v>
      </c>
      <c r="B2" s="124" t="s">
        <v>35</v>
      </c>
      <c r="C2" s="124" t="s">
        <v>36</v>
      </c>
      <c r="D2" s="124" t="s">
        <v>62</v>
      </c>
      <c r="E2" s="124" t="s">
        <v>63</v>
      </c>
      <c r="F2" s="124" t="s">
        <v>64</v>
      </c>
      <c r="G2" s="124" t="s">
        <v>65</v>
      </c>
      <c r="H2" s="124" t="s">
        <v>66</v>
      </c>
      <c r="I2" s="124" t="s">
        <v>164</v>
      </c>
      <c r="J2" s="124" t="s">
        <v>67</v>
      </c>
      <c r="K2" s="124" t="s">
        <v>68</v>
      </c>
      <c r="L2" s="124" t="s">
        <v>69</v>
      </c>
      <c r="M2" s="124" t="s">
        <v>70</v>
      </c>
      <c r="N2" s="124" t="s">
        <v>165</v>
      </c>
      <c r="O2" s="129" t="s">
        <v>34</v>
      </c>
    </row>
    <row r="3" spans="1:15" s="6" customFormat="1" ht="25.05" customHeight="1" x14ac:dyDescent="0.3">
      <c r="A3" s="119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9"/>
    </row>
    <row r="4" spans="1:15" ht="25.05" customHeight="1" x14ac:dyDescent="0.3">
      <c r="A4" s="25"/>
      <c r="B4" s="22"/>
      <c r="C4" s="31">
        <f t="shared" ref="C4:I4" si="0">SUBTOTAL(9,C5:C8)</f>
        <v>156</v>
      </c>
      <c r="D4" s="31">
        <f t="shared" si="0"/>
        <v>138611.95659231002</v>
      </c>
      <c r="E4" s="31">
        <f t="shared" si="0"/>
        <v>160874.19315075278</v>
      </c>
      <c r="F4" s="31">
        <f t="shared" si="0"/>
        <v>47272.75250669384</v>
      </c>
      <c r="G4" s="31">
        <f t="shared" si="0"/>
        <v>28036.380051318145</v>
      </c>
      <c r="H4" s="31">
        <f t="shared" si="0"/>
        <v>236174</v>
      </c>
      <c r="I4" s="31">
        <f t="shared" si="0"/>
        <v>107187.91200000004</v>
      </c>
      <c r="J4" s="32">
        <f>F4/E4</f>
        <v>0.29384919719470021</v>
      </c>
      <c r="K4" s="32">
        <f>G4/E4</f>
        <v>0.17427518672958114</v>
      </c>
      <c r="L4" s="32">
        <f>F4/H4</f>
        <v>0.20016069722617155</v>
      </c>
      <c r="M4" s="32">
        <f>G4/H4</f>
        <v>0.11871069656828502</v>
      </c>
      <c r="N4" s="32">
        <f>I4/H4</f>
        <v>0.45385144850830339</v>
      </c>
      <c r="O4" s="24"/>
    </row>
    <row r="5" spans="1:15" ht="25.05" customHeight="1" x14ac:dyDescent="0.3">
      <c r="A5" s="25">
        <v>1</v>
      </c>
      <c r="B5" s="22" t="s">
        <v>372</v>
      </c>
      <c r="C5" s="26">
        <f>'UNIT AREA'!E5</f>
        <v>72</v>
      </c>
      <c r="D5" s="26">
        <f>'UNIT AREA'!S5</f>
        <v>64187.348452172184</v>
      </c>
      <c r="E5" s="26">
        <f>'UNIT AREA'!AL5</f>
        <v>74827.429638685309</v>
      </c>
      <c r="F5" s="26">
        <f>'UNIT AREA'!AO5</f>
        <v>22477.521160745087</v>
      </c>
      <c r="G5" s="26">
        <f>'UNIT AREA'!AR5</f>
        <v>13040.564272776477</v>
      </c>
      <c r="H5" s="26">
        <f>'UNIT AREA'!AT5</f>
        <v>110344</v>
      </c>
      <c r="I5" s="26">
        <f>'UNIT AREA'!AY5</f>
        <v>50078.494422332791</v>
      </c>
      <c r="J5" s="33">
        <f>F5/E5</f>
        <v>0.30039146432372377</v>
      </c>
      <c r="K5" s="33">
        <f>G5/E5</f>
        <v>0.17427518672958114</v>
      </c>
      <c r="L5" s="33">
        <f>F5/H5</f>
        <v>0.2037040632997271</v>
      </c>
      <c r="M5" s="33">
        <f>G5/H5</f>
        <v>0.11818100007953743</v>
      </c>
      <c r="N5" s="33">
        <f>I5/H5</f>
        <v>0.45383975950058719</v>
      </c>
      <c r="O5" s="24"/>
    </row>
    <row r="6" spans="1:15" ht="25.05" customHeight="1" x14ac:dyDescent="0.3">
      <c r="A6" s="25">
        <f>A5+1</f>
        <v>2</v>
      </c>
      <c r="B6" s="22" t="s">
        <v>373</v>
      </c>
      <c r="C6" s="26">
        <f>'UNIT AREA'!E78</f>
        <v>36</v>
      </c>
      <c r="D6" s="26">
        <f>'UNIT AREA'!S78</f>
        <v>34694.169077269718</v>
      </c>
      <c r="E6" s="26">
        <f>'UNIT AREA'!AL78</f>
        <v>40028.376523328858</v>
      </c>
      <c r="F6" s="26">
        <f>'UNIT AREA'!AO78</f>
        <v>10008.792071171778</v>
      </c>
      <c r="G6" s="26">
        <f>'UNIT AREA'!AR78</f>
        <v>6975.9527930851173</v>
      </c>
      <c r="H6" s="26">
        <f>'UNIT AREA'!AT78</f>
        <v>57007</v>
      </c>
      <c r="I6" s="26">
        <f>'UNIT AREA'!AY78</f>
        <v>25874.466030990767</v>
      </c>
      <c r="J6" s="33">
        <f t="shared" ref="J6:J7" si="1">F6/E6</f>
        <v>0.25004241841630959</v>
      </c>
      <c r="K6" s="33">
        <f t="shared" ref="K6:K8" si="2">G6/E6</f>
        <v>0.17427518672958112</v>
      </c>
      <c r="L6" s="33">
        <f t="shared" ref="L6:L8" si="3">F6/H6</f>
        <v>0.17557128196838595</v>
      </c>
      <c r="M6" s="33">
        <f t="shared" ref="M6:M8" si="4">G6/H6</f>
        <v>0.12237010881269172</v>
      </c>
      <c r="N6" s="33">
        <f t="shared" ref="N6:N8" si="5">I6/H6</f>
        <v>0.45388226061695525</v>
      </c>
      <c r="O6" s="24"/>
    </row>
    <row r="7" spans="1:15" ht="25.05" customHeight="1" x14ac:dyDescent="0.3">
      <c r="A7" s="25">
        <f>A6+1</f>
        <v>3</v>
      </c>
      <c r="B7" s="22" t="s">
        <v>374</v>
      </c>
      <c r="C7" s="26">
        <f>'UNIT AREA'!E115</f>
        <v>36</v>
      </c>
      <c r="D7" s="26">
        <f>'UNIT AREA'!S115</f>
        <v>33110.477470987476</v>
      </c>
      <c r="E7" s="26">
        <f>'UNIT AREA'!AL115</f>
        <v>38341.961812206006</v>
      </c>
      <c r="F7" s="26">
        <f>'UNIT AREA'!AO115</f>
        <v>11839.768793524992</v>
      </c>
      <c r="G7" s="26">
        <f>'UNIT AREA'!AR115</f>
        <v>6682.0525544006714</v>
      </c>
      <c r="H7" s="26">
        <f>'UNIT AREA'!AT115</f>
        <v>56864</v>
      </c>
      <c r="I7" s="26">
        <f>'UNIT AREA'!AY115</f>
        <v>25806.691336335472</v>
      </c>
      <c r="J7" s="33">
        <f t="shared" si="1"/>
        <v>0.30879402706399467</v>
      </c>
      <c r="K7" s="33">
        <f t="shared" si="2"/>
        <v>0.17427518672958114</v>
      </c>
      <c r="L7" s="33">
        <f t="shared" si="3"/>
        <v>0.20821202858618795</v>
      </c>
      <c r="M7" s="33">
        <f t="shared" si="4"/>
        <v>0.11750936540518907</v>
      </c>
      <c r="N7" s="33">
        <f t="shared" si="5"/>
        <v>0.45383179755795355</v>
      </c>
      <c r="O7" s="24"/>
    </row>
    <row r="8" spans="1:15" ht="25.05" customHeight="1" x14ac:dyDescent="0.3">
      <c r="A8" s="27">
        <f>A7+1</f>
        <v>4</v>
      </c>
      <c r="B8" s="28" t="s">
        <v>369</v>
      </c>
      <c r="C8" s="29">
        <f>'UNIT AREA'!E152</f>
        <v>12</v>
      </c>
      <c r="D8" s="29">
        <f>'UNIT AREA'!S152</f>
        <v>6619.961591880623</v>
      </c>
      <c r="E8" s="29">
        <f>'UNIT AREA'!AL152</f>
        <v>7676.4251765326308</v>
      </c>
      <c r="F8" s="29">
        <f>'UNIT AREA'!AO152</f>
        <v>2946.6704812519806</v>
      </c>
      <c r="G8" s="29">
        <f>'UNIT AREA'!AR152</f>
        <v>1337.8104310558817</v>
      </c>
      <c r="H8" s="29">
        <f>'UNIT AREA'!AT152</f>
        <v>11959</v>
      </c>
      <c r="I8" s="29">
        <f>'UNIT AREA'!AY152</f>
        <v>5428.2602103410136</v>
      </c>
      <c r="J8" s="34">
        <f>F8/E8</f>
        <v>0.38385972812711816</v>
      </c>
      <c r="K8" s="34">
        <f t="shared" si="2"/>
        <v>0.17427518672958109</v>
      </c>
      <c r="L8" s="34">
        <f t="shared" si="3"/>
        <v>0.24639773235654994</v>
      </c>
      <c r="M8" s="34">
        <f t="shared" si="4"/>
        <v>0.11186641283183224</v>
      </c>
      <c r="N8" s="34">
        <f t="shared" si="5"/>
        <v>0.45390586255882714</v>
      </c>
      <c r="O8" s="30"/>
    </row>
    <row r="9" spans="1:15" ht="25.05" customHeight="1" x14ac:dyDescent="0.3"/>
    <row r="10" spans="1:15" ht="25.05" customHeight="1" x14ac:dyDescent="0.3"/>
    <row r="11" spans="1:15" ht="25.05" customHeight="1" x14ac:dyDescent="0.3">
      <c r="E11" s="4" t="s">
        <v>425</v>
      </c>
      <c r="F11" s="4">
        <v>6338351991.5900002</v>
      </c>
      <c r="G11" s="4">
        <f>F11*0.000001</f>
        <v>6338.3519915899997</v>
      </c>
      <c r="H11" s="4">
        <f>G11*10.764</f>
        <v>68226.020837474745</v>
      </c>
    </row>
    <row r="12" spans="1:15" ht="25.05" customHeight="1" x14ac:dyDescent="0.3">
      <c r="E12" s="4" t="s">
        <v>426</v>
      </c>
      <c r="F12" s="4">
        <v>792189651.13399994</v>
      </c>
      <c r="G12" s="4">
        <f>F12*0.000001</f>
        <v>792.18965113399986</v>
      </c>
      <c r="H12" s="4">
        <f>G12*10.764</f>
        <v>8527.1294048063737</v>
      </c>
    </row>
    <row r="13" spans="1:15" ht="25.05" customHeight="1" x14ac:dyDescent="0.3">
      <c r="H13" s="15">
        <f>H11-H12</f>
        <v>59698.891432668373</v>
      </c>
    </row>
    <row r="14" spans="1:15" ht="25.05" customHeight="1" x14ac:dyDescent="0.3">
      <c r="E14" s="4" t="s">
        <v>427</v>
      </c>
      <c r="H14" s="15">
        <f>H4+H13</f>
        <v>295872.89143266837</v>
      </c>
    </row>
    <row r="15" spans="1:15" ht="25.05" customHeight="1" x14ac:dyDescent="0.3"/>
    <row r="16" spans="1:15" ht="25.05" customHeight="1" x14ac:dyDescent="0.3"/>
    <row r="17" ht="25.05" customHeight="1" x14ac:dyDescent="0.3"/>
    <row r="18" ht="25.05" customHeight="1" x14ac:dyDescent="0.3"/>
    <row r="19" ht="25.05" customHeight="1" x14ac:dyDescent="0.3"/>
    <row r="20" ht="25.05" customHeight="1" x14ac:dyDescent="0.3"/>
    <row r="21" ht="25.05" customHeight="1" x14ac:dyDescent="0.3"/>
    <row r="22" ht="25.05" customHeight="1" x14ac:dyDescent="0.3"/>
    <row r="23" ht="25.05" customHeight="1" x14ac:dyDescent="0.3"/>
    <row r="24" ht="25.05" customHeight="1" x14ac:dyDescent="0.3"/>
    <row r="25" ht="25.05" customHeight="1" x14ac:dyDescent="0.3"/>
    <row r="26" ht="25.05" customHeight="1" x14ac:dyDescent="0.3"/>
    <row r="27" ht="25.05" customHeight="1" x14ac:dyDescent="0.3"/>
    <row r="28" ht="25.05" customHeight="1" x14ac:dyDescent="0.3"/>
    <row r="29" ht="25.05" customHeight="1" x14ac:dyDescent="0.3"/>
    <row r="30" ht="25.05" customHeight="1" x14ac:dyDescent="0.3"/>
    <row r="31" ht="25.05" customHeight="1" x14ac:dyDescent="0.3"/>
    <row r="32" ht="25.05" customHeight="1" x14ac:dyDescent="0.3"/>
    <row r="33" ht="25.05" customHeight="1" x14ac:dyDescent="0.3"/>
    <row r="34" ht="25.05" customHeight="1" x14ac:dyDescent="0.3"/>
  </sheetData>
  <mergeCells count="16">
    <mergeCell ref="M2:M3"/>
    <mergeCell ref="I2:I3"/>
    <mergeCell ref="N2:N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K2:K3"/>
    <mergeCell ref="O2:O3"/>
    <mergeCell ref="L2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1542-29B0-42E3-B548-A0B0784CC4F2}">
  <dimension ref="B1:N14"/>
  <sheetViews>
    <sheetView workbookViewId="0">
      <selection activeCell="H6" sqref="H3:H6"/>
    </sheetView>
  </sheetViews>
  <sheetFormatPr defaultRowHeight="14.4" x14ac:dyDescent="0.3"/>
  <cols>
    <col min="2" max="2" width="10.44140625" style="92" bestFit="1" customWidth="1"/>
    <col min="3" max="3" width="12.21875" style="92" bestFit="1" customWidth="1"/>
    <col min="4" max="4" width="12.21875" style="92" customWidth="1"/>
    <col min="5" max="5" width="16" style="92" bestFit="1" customWidth="1"/>
    <col min="6" max="7" width="16" style="92" customWidth="1"/>
    <col min="8" max="8" width="22.21875" style="92" bestFit="1" customWidth="1"/>
    <col min="9" max="9" width="22.21875" style="92" customWidth="1"/>
    <col min="10" max="10" width="15.33203125" style="92" bestFit="1" customWidth="1"/>
    <col min="12" max="12" width="18.21875" customWidth="1"/>
    <col min="13" max="13" width="9.88671875" bestFit="1" customWidth="1"/>
  </cols>
  <sheetData>
    <row r="1" spans="2:14" x14ac:dyDescent="0.3">
      <c r="C1" s="92" t="s">
        <v>169</v>
      </c>
    </row>
    <row r="2" spans="2:14" x14ac:dyDescent="0.3">
      <c r="D2" s="92" t="s">
        <v>175</v>
      </c>
      <c r="E2" s="154" t="s">
        <v>166</v>
      </c>
      <c r="F2" s="154"/>
      <c r="G2" s="154" t="s">
        <v>167</v>
      </c>
      <c r="H2" s="154"/>
      <c r="I2" s="154" t="s">
        <v>168</v>
      </c>
      <c r="J2" s="154"/>
      <c r="M2" t="s">
        <v>147</v>
      </c>
      <c r="N2" t="s">
        <v>178</v>
      </c>
    </row>
    <row r="3" spans="2:14" x14ac:dyDescent="0.3">
      <c r="B3" s="92" t="s">
        <v>129</v>
      </c>
      <c r="C3" s="92" t="s">
        <v>170</v>
      </c>
      <c r="D3" s="92">
        <v>85</v>
      </c>
      <c r="E3" s="92">
        <v>1</v>
      </c>
      <c r="F3" s="92">
        <f>D3*E3</f>
        <v>85</v>
      </c>
      <c r="G3" s="92">
        <v>1</v>
      </c>
      <c r="H3" s="95">
        <f>D3*G3</f>
        <v>85</v>
      </c>
      <c r="I3" s="92">
        <v>1</v>
      </c>
      <c r="J3" s="92">
        <v>90</v>
      </c>
      <c r="L3" t="s">
        <v>176</v>
      </c>
      <c r="M3">
        <v>177</v>
      </c>
      <c r="N3">
        <v>145</v>
      </c>
    </row>
    <row r="4" spans="2:14" x14ac:dyDescent="0.3">
      <c r="B4" s="92" t="s">
        <v>129</v>
      </c>
      <c r="C4" s="92" t="s">
        <v>171</v>
      </c>
      <c r="D4" s="92">
        <v>69</v>
      </c>
      <c r="E4" s="92">
        <v>1</v>
      </c>
      <c r="F4" s="92">
        <f t="shared" ref="F4:F6" si="0">D4*E4</f>
        <v>69</v>
      </c>
      <c r="G4" s="92">
        <v>1</v>
      </c>
      <c r="H4" s="95">
        <f t="shared" ref="H4:H6" si="1">D4*G4</f>
        <v>69</v>
      </c>
      <c r="I4" s="92">
        <v>1</v>
      </c>
      <c r="J4" s="92">
        <v>73</v>
      </c>
      <c r="L4" t="s">
        <v>177</v>
      </c>
      <c r="M4">
        <v>10</v>
      </c>
      <c r="N4">
        <v>2</v>
      </c>
    </row>
    <row r="5" spans="2:14" x14ac:dyDescent="0.3">
      <c r="B5" s="92" t="s">
        <v>128</v>
      </c>
      <c r="C5" s="92" t="s">
        <v>172</v>
      </c>
      <c r="D5" s="92">
        <v>52</v>
      </c>
      <c r="E5" s="92">
        <v>2</v>
      </c>
      <c r="F5" s="92">
        <f t="shared" si="0"/>
        <v>104</v>
      </c>
      <c r="G5" s="92">
        <v>2</v>
      </c>
      <c r="H5" s="95">
        <f t="shared" si="1"/>
        <v>104</v>
      </c>
      <c r="J5" s="92">
        <f>107+25</f>
        <v>132</v>
      </c>
      <c r="L5" t="s">
        <v>122</v>
      </c>
      <c r="M5">
        <v>9</v>
      </c>
      <c r="N5">
        <v>5</v>
      </c>
    </row>
    <row r="6" spans="2:14" x14ac:dyDescent="0.3">
      <c r="B6" s="92" t="s">
        <v>128</v>
      </c>
      <c r="C6" s="92" t="s">
        <v>173</v>
      </c>
      <c r="D6" s="92">
        <v>26</v>
      </c>
      <c r="E6" s="92">
        <v>3</v>
      </c>
      <c r="F6" s="92">
        <f t="shared" si="0"/>
        <v>78</v>
      </c>
      <c r="G6" s="92">
        <v>3</v>
      </c>
      <c r="H6" s="95">
        <f t="shared" si="1"/>
        <v>78</v>
      </c>
      <c r="J6" s="92">
        <v>78</v>
      </c>
      <c r="L6" t="s">
        <v>179</v>
      </c>
      <c r="M6">
        <v>23</v>
      </c>
    </row>
    <row r="7" spans="2:14" x14ac:dyDescent="0.3">
      <c r="C7" s="92" t="s">
        <v>174</v>
      </c>
      <c r="F7" s="97">
        <v>35</v>
      </c>
      <c r="H7" s="92">
        <v>35</v>
      </c>
      <c r="I7" s="154"/>
      <c r="J7" s="154">
        <v>23</v>
      </c>
      <c r="L7" t="s">
        <v>180</v>
      </c>
      <c r="M7">
        <v>1</v>
      </c>
      <c r="N7">
        <v>5</v>
      </c>
    </row>
    <row r="8" spans="2:14" x14ac:dyDescent="0.3">
      <c r="C8" s="92" t="s">
        <v>127</v>
      </c>
      <c r="F8" s="97">
        <v>11</v>
      </c>
      <c r="H8" s="92">
        <v>11</v>
      </c>
      <c r="I8" s="154"/>
      <c r="J8" s="154"/>
      <c r="L8" t="s">
        <v>181</v>
      </c>
      <c r="M8">
        <v>2</v>
      </c>
      <c r="N8">
        <v>2</v>
      </c>
    </row>
    <row r="9" spans="2:14" x14ac:dyDescent="0.3">
      <c r="F9" s="92">
        <f>SUM(F3:F8)</f>
        <v>382</v>
      </c>
      <c r="H9" s="92">
        <f>SUM(H3:H8)</f>
        <v>382</v>
      </c>
      <c r="J9" s="92">
        <f>SUM(J3:J8)</f>
        <v>396</v>
      </c>
      <c r="L9" t="s">
        <v>182</v>
      </c>
      <c r="N9">
        <v>23</v>
      </c>
    </row>
    <row r="10" spans="2:14" x14ac:dyDescent="0.3">
      <c r="M10">
        <f>SUM(M3:M9)</f>
        <v>222</v>
      </c>
      <c r="N10">
        <f>SUM(N3:N9)</f>
        <v>182</v>
      </c>
    </row>
    <row r="12" spans="2:14" x14ac:dyDescent="0.3">
      <c r="L12" s="93">
        <f>M12-N9</f>
        <v>381</v>
      </c>
      <c r="M12" s="93">
        <f>M10+N10</f>
        <v>404</v>
      </c>
    </row>
    <row r="13" spans="2:14" x14ac:dyDescent="0.3">
      <c r="J13" s="96">
        <f>M12-46</f>
        <v>358</v>
      </c>
      <c r="M13" s="94">
        <f>M12-388</f>
        <v>16</v>
      </c>
    </row>
    <row r="14" spans="2:14" x14ac:dyDescent="0.3">
      <c r="J14" s="92">
        <v>46</v>
      </c>
      <c r="K14" s="93">
        <f>J13-336</f>
        <v>22</v>
      </c>
    </row>
  </sheetData>
  <mergeCells count="5">
    <mergeCell ref="E2:F2"/>
    <mergeCell ref="G2:H2"/>
    <mergeCell ref="I2:J2"/>
    <mergeCell ref="I7:I8"/>
    <mergeCell ref="J7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AEEF-FB84-414E-BE03-5D3F84925335}">
  <dimension ref="A1:BS164"/>
  <sheetViews>
    <sheetView zoomScale="96" zoomScaleNormal="96" workbookViewId="0">
      <pane xSplit="5" ySplit="4" topLeftCell="AW146" activePane="bottomRight" state="frozen"/>
      <selection pane="topRight" activeCell="F1" sqref="F1"/>
      <selection pane="bottomLeft" activeCell="A5" sqref="A5"/>
      <selection pane="bottomRight" activeCell="M166" sqref="M166"/>
    </sheetView>
  </sheetViews>
  <sheetFormatPr defaultRowHeight="13.2" x14ac:dyDescent="0.3"/>
  <cols>
    <col min="1" max="1" width="8.88671875" style="4"/>
    <col min="2" max="2" width="12.77734375" style="4" customWidth="1"/>
    <col min="3" max="3" width="26.109375" style="4" bestFit="1" customWidth="1"/>
    <col min="4" max="5" width="12.77734375" style="5" customWidth="1"/>
    <col min="6" max="6" width="16.5546875" style="4" customWidth="1"/>
    <col min="7" max="7" width="12.77734375" style="4" customWidth="1"/>
    <col min="8" max="8" width="21" style="4" customWidth="1"/>
    <col min="9" max="9" width="12.77734375" style="4" customWidth="1"/>
    <col min="10" max="10" width="13.6640625" style="4" customWidth="1"/>
    <col min="11" max="11" width="18.6640625" style="4" customWidth="1"/>
    <col min="12" max="13" width="12.77734375" style="4" customWidth="1"/>
    <col min="14" max="14" width="18" style="4" customWidth="1"/>
    <col min="15" max="16" width="12.77734375" style="4" customWidth="1"/>
    <col min="17" max="17" width="12.6640625" style="4" customWidth="1"/>
    <col min="18" max="18" width="12.77734375" style="4" customWidth="1"/>
    <col min="19" max="19" width="18.44140625" style="4" customWidth="1"/>
    <col min="20" max="20" width="21" style="4" customWidth="1"/>
    <col min="21" max="21" width="12.77734375" style="4" customWidth="1"/>
    <col min="22" max="22" width="13.6640625" style="4" customWidth="1"/>
    <col min="23" max="23" width="16.6640625" style="4" customWidth="1"/>
    <col min="24" max="25" width="12.77734375" style="4" customWidth="1"/>
    <col min="26" max="26" width="11.5546875" style="4" customWidth="1"/>
    <col min="27" max="27" width="12.77734375" style="4" customWidth="1"/>
    <col min="28" max="28" width="18" style="4" customWidth="1"/>
    <col min="29" max="29" width="12.77734375" style="4" customWidth="1"/>
    <col min="30" max="30" width="11.21875" style="4" customWidth="1"/>
    <col min="31" max="31" width="13.33203125" style="4" customWidth="1"/>
    <col min="32" max="36" width="9" style="4" customWidth="1"/>
    <col min="37" max="37" width="11.21875" style="4" customWidth="1"/>
    <col min="38" max="38" width="13.6640625" style="4" customWidth="1"/>
    <col min="39" max="39" width="8.88671875" style="4" customWidth="1"/>
    <col min="40" max="40" width="10.109375" style="4" customWidth="1"/>
    <col min="41" max="41" width="11.21875" style="4" customWidth="1"/>
    <col min="42" max="42" width="8.88671875" style="4" customWidth="1"/>
    <col min="43" max="43" width="10.109375" style="4" customWidth="1"/>
    <col min="44" max="45" width="11.21875" style="4" customWidth="1"/>
    <col min="46" max="46" width="13.6640625" style="4" customWidth="1"/>
    <col min="47" max="47" width="14.44140625" style="4" customWidth="1"/>
    <col min="48" max="48" width="12" style="4" customWidth="1"/>
    <col min="49" max="49" width="8.88671875" style="4"/>
    <col min="50" max="50" width="11.21875" style="4" bestFit="1" customWidth="1"/>
    <col min="51" max="51" width="13.6640625" style="4" bestFit="1" customWidth="1"/>
    <col min="52" max="52" width="11" style="4" customWidth="1"/>
    <col min="53" max="54" width="16" style="16" customWidth="1"/>
    <col min="55" max="55" width="14.21875" style="16" customWidth="1"/>
    <col min="56" max="56" width="9.77734375" style="4" customWidth="1"/>
    <col min="57" max="57" width="10" style="4" customWidth="1"/>
    <col min="58" max="58" width="11.21875" style="4" customWidth="1"/>
    <col min="59" max="59" width="9.77734375" style="4" customWidth="1"/>
    <col min="60" max="61" width="8.88671875" style="4"/>
    <col min="62" max="62" width="16.5546875" style="4" bestFit="1" customWidth="1"/>
    <col min="63" max="63" width="17.77734375" style="4" bestFit="1" customWidth="1"/>
    <col min="64" max="64" width="8.88671875" style="4"/>
    <col min="65" max="65" width="9.88671875" style="4" bestFit="1" customWidth="1"/>
    <col min="66" max="16384" width="8.88671875" style="4"/>
  </cols>
  <sheetData>
    <row r="1" spans="1:63" ht="30" customHeight="1" x14ac:dyDescent="0.3">
      <c r="A1" s="136" t="s">
        <v>376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8"/>
    </row>
    <row r="2" spans="1:63" s="46" customFormat="1" ht="30" customHeight="1" x14ac:dyDescent="0.3">
      <c r="A2" s="139" t="s">
        <v>0</v>
      </c>
      <c r="B2" s="132" t="s">
        <v>1</v>
      </c>
      <c r="C2" s="132" t="s">
        <v>2</v>
      </c>
      <c r="D2" s="132" t="s">
        <v>4</v>
      </c>
      <c r="E2" s="132" t="s">
        <v>3</v>
      </c>
      <c r="F2" s="132" t="s">
        <v>5</v>
      </c>
      <c r="G2" s="132" t="s">
        <v>6</v>
      </c>
      <c r="H2" s="132" t="s">
        <v>10</v>
      </c>
      <c r="I2" s="132"/>
      <c r="J2" s="132"/>
      <c r="K2" s="132" t="s">
        <v>11</v>
      </c>
      <c r="L2" s="132"/>
      <c r="M2" s="132"/>
      <c r="N2" s="132"/>
      <c r="O2" s="132"/>
      <c r="P2" s="132"/>
      <c r="Q2" s="132"/>
      <c r="R2" s="132"/>
      <c r="S2" s="132" t="s">
        <v>18</v>
      </c>
      <c r="T2" s="132" t="s">
        <v>30</v>
      </c>
      <c r="U2" s="132"/>
      <c r="V2" s="132"/>
      <c r="W2" s="122" t="s">
        <v>19</v>
      </c>
      <c r="X2" s="122"/>
      <c r="Y2" s="122"/>
      <c r="Z2" s="132" t="s">
        <v>367</v>
      </c>
      <c r="AA2" s="132"/>
      <c r="AB2" s="122" t="s">
        <v>20</v>
      </c>
      <c r="AC2" s="122"/>
      <c r="AD2" s="122"/>
      <c r="AE2" s="122" t="s">
        <v>21</v>
      </c>
      <c r="AF2" s="122"/>
      <c r="AG2" s="122"/>
      <c r="AH2" s="122" t="s">
        <v>22</v>
      </c>
      <c r="AI2" s="122"/>
      <c r="AJ2" s="122"/>
      <c r="AK2" s="132" t="s">
        <v>26</v>
      </c>
      <c r="AL2" s="132"/>
      <c r="AM2" s="132" t="s">
        <v>23</v>
      </c>
      <c r="AN2" s="132"/>
      <c r="AO2" s="132"/>
      <c r="AP2" s="132" t="s">
        <v>25</v>
      </c>
      <c r="AQ2" s="132"/>
      <c r="AR2" s="132"/>
      <c r="AS2" s="132" t="s">
        <v>27</v>
      </c>
      <c r="AT2" s="132"/>
      <c r="AU2" s="132" t="s">
        <v>37</v>
      </c>
      <c r="AV2" s="132"/>
      <c r="AW2" s="132" t="s">
        <v>38</v>
      </c>
      <c r="AX2" s="132"/>
      <c r="AY2" s="132"/>
      <c r="AZ2" s="132" t="s">
        <v>39</v>
      </c>
      <c r="BA2" s="132" t="s">
        <v>169</v>
      </c>
      <c r="BB2" s="132"/>
      <c r="BC2" s="132"/>
      <c r="BD2" s="132" t="s">
        <v>40</v>
      </c>
      <c r="BE2" s="132" t="s">
        <v>41</v>
      </c>
      <c r="BF2" s="132" t="s">
        <v>42</v>
      </c>
      <c r="BG2" s="135" t="s">
        <v>43</v>
      </c>
    </row>
    <row r="3" spans="1:63" s="46" customFormat="1" ht="30" customHeight="1" x14ac:dyDescent="0.3">
      <c r="A3" s="140"/>
      <c r="B3" s="124"/>
      <c r="C3" s="124"/>
      <c r="D3" s="124"/>
      <c r="E3" s="124"/>
      <c r="F3" s="124"/>
      <c r="G3" s="124"/>
      <c r="H3" s="19" t="s">
        <v>7</v>
      </c>
      <c r="I3" s="19" t="s">
        <v>8</v>
      </c>
      <c r="J3" s="19" t="s">
        <v>9</v>
      </c>
      <c r="K3" s="19" t="s">
        <v>12</v>
      </c>
      <c r="L3" s="19" t="s">
        <v>14</v>
      </c>
      <c r="M3" s="19" t="s">
        <v>15</v>
      </c>
      <c r="N3" s="19" t="s">
        <v>13</v>
      </c>
      <c r="O3" s="19" t="s">
        <v>16</v>
      </c>
      <c r="P3" s="19" t="s">
        <v>17</v>
      </c>
      <c r="Q3" s="19" t="s">
        <v>365</v>
      </c>
      <c r="R3" s="19" t="s">
        <v>366</v>
      </c>
      <c r="S3" s="124"/>
      <c r="T3" s="19" t="s">
        <v>7</v>
      </c>
      <c r="U3" s="19" t="s">
        <v>8</v>
      </c>
      <c r="V3" s="19" t="s">
        <v>9</v>
      </c>
      <c r="W3" s="19" t="s">
        <v>7</v>
      </c>
      <c r="X3" s="19" t="s">
        <v>8</v>
      </c>
      <c r="Y3" s="19" t="s">
        <v>9</v>
      </c>
      <c r="Z3" s="19" t="s">
        <v>8</v>
      </c>
      <c r="AA3" s="19" t="s">
        <v>9</v>
      </c>
      <c r="AB3" s="19" t="s">
        <v>7</v>
      </c>
      <c r="AC3" s="19" t="s">
        <v>8</v>
      </c>
      <c r="AD3" s="19" t="s">
        <v>9</v>
      </c>
      <c r="AE3" s="19" t="s">
        <v>7</v>
      </c>
      <c r="AF3" s="19" t="s">
        <v>8</v>
      </c>
      <c r="AG3" s="19" t="s">
        <v>9</v>
      </c>
      <c r="AH3" s="19" t="s">
        <v>7</v>
      </c>
      <c r="AI3" s="19" t="s">
        <v>8</v>
      </c>
      <c r="AJ3" s="19" t="s">
        <v>9</v>
      </c>
      <c r="AK3" s="19" t="s">
        <v>8</v>
      </c>
      <c r="AL3" s="19" t="s">
        <v>9</v>
      </c>
      <c r="AM3" s="19" t="s">
        <v>24</v>
      </c>
      <c r="AN3" s="19" t="s">
        <v>8</v>
      </c>
      <c r="AO3" s="19" t="s">
        <v>9</v>
      </c>
      <c r="AP3" s="19" t="s">
        <v>24</v>
      </c>
      <c r="AQ3" s="19" t="s">
        <v>8</v>
      </c>
      <c r="AR3" s="19" t="s">
        <v>9</v>
      </c>
      <c r="AS3" s="19" t="s">
        <v>8</v>
      </c>
      <c r="AT3" s="19" t="s">
        <v>9</v>
      </c>
      <c r="AU3" s="19" t="s">
        <v>8</v>
      </c>
      <c r="AV3" s="19" t="s">
        <v>9</v>
      </c>
      <c r="AW3" s="19" t="s">
        <v>24</v>
      </c>
      <c r="AX3" s="19" t="s">
        <v>8</v>
      </c>
      <c r="AY3" s="19" t="s">
        <v>9</v>
      </c>
      <c r="AZ3" s="124"/>
      <c r="BA3" s="19" t="s">
        <v>375</v>
      </c>
      <c r="BB3" s="19" t="s">
        <v>53</v>
      </c>
      <c r="BC3" s="19" t="s">
        <v>155</v>
      </c>
      <c r="BD3" s="124"/>
      <c r="BE3" s="124"/>
      <c r="BF3" s="124"/>
      <c r="BG3" s="129"/>
    </row>
    <row r="4" spans="1:63" s="117" customFormat="1" ht="30" customHeight="1" x14ac:dyDescent="0.3">
      <c r="A4" s="101"/>
      <c r="B4" s="114"/>
      <c r="C4" s="19"/>
      <c r="D4" s="115">
        <f>COUNTA(D6:D77)+COUNTA(D79:D114)+COUNTA(D116:D151)+COUNTA(D153:D164)</f>
        <v>156</v>
      </c>
      <c r="E4" s="115">
        <f>COUNTA(E6:E77)+COUNTA(E79:E114)+COUNTA(E116:E151)+COUNTA(E153:E164)</f>
        <v>156</v>
      </c>
      <c r="F4" s="19"/>
      <c r="G4" s="19"/>
      <c r="H4" s="115">
        <f>SUBTOTAL(9,H5:H164)</f>
        <v>11770889626.846003</v>
      </c>
      <c r="I4" s="115">
        <f t="shared" ref="I4:R4" si="0">SUBTOTAL(9,I5:I164)</f>
        <v>11770.889626845998</v>
      </c>
      <c r="J4" s="115">
        <f t="shared" si="0"/>
        <v>126701.85594337064</v>
      </c>
      <c r="K4" s="115">
        <f t="shared" si="0"/>
        <v>865720335.04100037</v>
      </c>
      <c r="L4" s="115">
        <f t="shared" si="0"/>
        <v>865.72033504099795</v>
      </c>
      <c r="M4" s="115">
        <f t="shared" si="0"/>
        <v>9318.6136863813153</v>
      </c>
      <c r="N4" s="115">
        <f t="shared" si="0"/>
        <v>244505167.90100023</v>
      </c>
      <c r="O4" s="115">
        <f t="shared" si="0"/>
        <v>240.75501324399985</v>
      </c>
      <c r="P4" s="115">
        <f t="shared" si="0"/>
        <v>2591.4869625584165</v>
      </c>
      <c r="Q4" s="115">
        <f t="shared" si="0"/>
        <v>1106.4753482849983</v>
      </c>
      <c r="R4" s="115">
        <f t="shared" si="0"/>
        <v>11910.10064893974</v>
      </c>
      <c r="S4" s="115">
        <f t="shared" ref="S4:AL4" si="1">SUBTOTAL(9,S5:S164)</f>
        <v>138611.95659230996</v>
      </c>
      <c r="T4" s="115">
        <f t="shared" si="1"/>
        <v>14423036960.673004</v>
      </c>
      <c r="U4" s="115">
        <f t="shared" si="1"/>
        <v>14423.036960673004</v>
      </c>
      <c r="V4" s="115">
        <f t="shared" si="1"/>
        <v>155249.56984468433</v>
      </c>
      <c r="W4" s="115">
        <f t="shared" si="1"/>
        <v>13068297.029999999</v>
      </c>
      <c r="X4" s="115">
        <f t="shared" si="1"/>
        <v>13.068297030000002</v>
      </c>
      <c r="Y4" s="115">
        <f t="shared" si="1"/>
        <v>140.66714923091999</v>
      </c>
      <c r="Z4" s="115">
        <f t="shared" si="1"/>
        <v>1532.6036885120002</v>
      </c>
      <c r="AA4" s="115">
        <f t="shared" si="1"/>
        <v>16496.94610314316</v>
      </c>
      <c r="AB4" s="115">
        <f t="shared" si="1"/>
        <v>535608552.14600003</v>
      </c>
      <c r="AC4" s="115">
        <f t="shared" si="1"/>
        <v>535.60855214599974</v>
      </c>
      <c r="AD4" s="115">
        <f t="shared" si="1"/>
        <v>5765.2904552995433</v>
      </c>
      <c r="AE4" s="115">
        <f t="shared" si="1"/>
        <v>0</v>
      </c>
      <c r="AF4" s="115">
        <f t="shared" si="1"/>
        <v>0</v>
      </c>
      <c r="AG4" s="115">
        <f t="shared" si="1"/>
        <v>0</v>
      </c>
      <c r="AH4" s="115">
        <f t="shared" si="1"/>
        <v>0</v>
      </c>
      <c r="AI4" s="115">
        <f t="shared" si="1"/>
        <v>0</v>
      </c>
      <c r="AJ4" s="115">
        <f t="shared" si="1"/>
        <v>0</v>
      </c>
      <c r="AK4" s="115">
        <f t="shared" si="1"/>
        <v>14945.577215788991</v>
      </c>
      <c r="AL4" s="115">
        <f t="shared" si="1"/>
        <v>160874.19315075275</v>
      </c>
      <c r="AM4" s="115"/>
      <c r="AN4" s="115">
        <f>SUBTOTAL(9,AN5:AN164)</f>
        <v>4391.7458664710011</v>
      </c>
      <c r="AO4" s="115">
        <f>SUBTOTAL(9,AO5:AO164)</f>
        <v>47272.752506693869</v>
      </c>
      <c r="AP4" s="115"/>
      <c r="AQ4" s="115">
        <f t="shared" ref="AQ4:AV4" si="2">SUBTOTAL(9,AQ5:AQ164)</f>
        <v>2604.6432600630023</v>
      </c>
      <c r="AR4" s="115">
        <f t="shared" si="2"/>
        <v>28036.380051318138</v>
      </c>
      <c r="AS4" s="115">
        <f t="shared" si="2"/>
        <v>21941.966342322983</v>
      </c>
      <c r="AT4" s="115">
        <f t="shared" si="2"/>
        <v>236174</v>
      </c>
      <c r="AU4" s="115">
        <f t="shared" si="2"/>
        <v>0</v>
      </c>
      <c r="AV4" s="115">
        <f t="shared" si="2"/>
        <v>0</v>
      </c>
      <c r="AW4" s="114"/>
      <c r="AX4" s="115">
        <f>UDS!C5</f>
        <v>9958</v>
      </c>
      <c r="AY4" s="115">
        <f>SUBTOTAL(9,AY5:AY164)</f>
        <v>107187.91200000005</v>
      </c>
      <c r="AZ4" s="114"/>
      <c r="BA4" s="115">
        <f>SUBTOTAL(9,BA6:BA164)</f>
        <v>131</v>
      </c>
      <c r="BB4" s="115">
        <f>SUBTOTAL(9,BB6:BB164)</f>
        <v>0</v>
      </c>
      <c r="BC4" s="115">
        <f>SUBTOTAL(9,BC6:BC164)</f>
        <v>131</v>
      </c>
      <c r="BD4" s="116">
        <f t="shared" ref="BD4:BG4" si="3">MEDIAN(BD5:BD164)</f>
        <v>0.53787613706395132</v>
      </c>
      <c r="BE4" s="116">
        <f t="shared" si="3"/>
        <v>4.2534638065399998E-2</v>
      </c>
      <c r="BF4" s="116">
        <f t="shared" si="3"/>
        <v>0.58292882523377854</v>
      </c>
      <c r="BG4" s="116">
        <f t="shared" si="3"/>
        <v>0.67815463326288694</v>
      </c>
    </row>
    <row r="5" spans="1:63" s="73" customFormat="1" ht="30" customHeight="1" x14ac:dyDescent="0.3">
      <c r="A5" s="130" t="s">
        <v>201</v>
      </c>
      <c r="B5" s="131"/>
      <c r="C5" s="70"/>
      <c r="D5" s="71">
        <f>COUNTA(D6:D77)</f>
        <v>72</v>
      </c>
      <c r="E5" s="71">
        <f>COUNTA(E6:E77)</f>
        <v>72</v>
      </c>
      <c r="F5" s="70"/>
      <c r="G5" s="70"/>
      <c r="H5" s="71">
        <f>SUBTOTAL(9,H6:H77)</f>
        <v>5439781325.2500019</v>
      </c>
      <c r="I5" s="71">
        <f t="shared" ref="I5:AR5" si="4">SUBTOTAL(9,I6:I77)</f>
        <v>5439.7813252499964</v>
      </c>
      <c r="J5" s="71">
        <f t="shared" si="4"/>
        <v>58553.80618499103</v>
      </c>
      <c r="K5" s="71">
        <f t="shared" si="4"/>
        <v>414614361.76800013</v>
      </c>
      <c r="L5" s="71">
        <f t="shared" si="4"/>
        <v>414.61436176800032</v>
      </c>
      <c r="M5" s="71">
        <f t="shared" si="4"/>
        <v>4462.9089900707531</v>
      </c>
      <c r="N5" s="71">
        <f t="shared" si="4"/>
        <v>112504639.71000005</v>
      </c>
      <c r="O5" s="71">
        <f t="shared" si="4"/>
        <v>108.75448505299998</v>
      </c>
      <c r="P5" s="71">
        <f t="shared" si="4"/>
        <v>1170.6332771104919</v>
      </c>
      <c r="Q5" s="71">
        <f t="shared" si="4"/>
        <v>523.36884682100015</v>
      </c>
      <c r="R5" s="71">
        <f t="shared" si="4"/>
        <v>5633.5422671812412</v>
      </c>
      <c r="S5" s="71">
        <f t="shared" si="4"/>
        <v>64187.348452172184</v>
      </c>
      <c r="T5" s="71">
        <f t="shared" si="4"/>
        <v>6674796617.0080023</v>
      </c>
      <c r="U5" s="71">
        <f t="shared" si="4"/>
        <v>6674.7966170080008</v>
      </c>
      <c r="V5" s="71">
        <f t="shared" si="4"/>
        <v>71847.510785474195</v>
      </c>
      <c r="W5" s="71">
        <f t="shared" si="4"/>
        <v>0</v>
      </c>
      <c r="X5" s="71">
        <f t="shared" si="4"/>
        <v>0</v>
      </c>
      <c r="Y5" s="71">
        <f t="shared" si="4"/>
        <v>0</v>
      </c>
      <c r="Z5" s="71">
        <f t="shared" si="4"/>
        <v>711.64644493700064</v>
      </c>
      <c r="AA5" s="71">
        <f t="shared" si="4"/>
        <v>7660.1623333018597</v>
      </c>
      <c r="AB5" s="71">
        <f t="shared" si="4"/>
        <v>276841216.38899982</v>
      </c>
      <c r="AC5" s="71">
        <f t="shared" si="4"/>
        <v>276.84121638899984</v>
      </c>
      <c r="AD5" s="71">
        <f t="shared" si="4"/>
        <v>2979.9188532111966</v>
      </c>
      <c r="AE5" s="71">
        <f t="shared" si="4"/>
        <v>0</v>
      </c>
      <c r="AF5" s="71">
        <f t="shared" si="4"/>
        <v>0</v>
      </c>
      <c r="AG5" s="71">
        <f t="shared" si="4"/>
        <v>0</v>
      </c>
      <c r="AH5" s="71">
        <f t="shared" si="4"/>
        <v>0</v>
      </c>
      <c r="AI5" s="71">
        <f t="shared" si="4"/>
        <v>0</v>
      </c>
      <c r="AJ5" s="71">
        <f t="shared" si="4"/>
        <v>0</v>
      </c>
      <c r="AK5" s="71">
        <f t="shared" si="4"/>
        <v>6951.6378333969978</v>
      </c>
      <c r="AL5" s="71">
        <f t="shared" si="4"/>
        <v>74827.429638685309</v>
      </c>
      <c r="AM5" s="71"/>
      <c r="AN5" s="71">
        <f t="shared" si="4"/>
        <v>2088.212668222322</v>
      </c>
      <c r="AO5" s="71">
        <f t="shared" si="4"/>
        <v>22477.521160745087</v>
      </c>
      <c r="AP5" s="71"/>
      <c r="AQ5" s="71">
        <f t="shared" si="4"/>
        <v>1211.4979814916833</v>
      </c>
      <c r="AR5" s="71">
        <f t="shared" si="4"/>
        <v>13040.564272776477</v>
      </c>
      <c r="AS5" s="71">
        <f t="shared" ref="AS5" si="5">SUBTOTAL(9,AS6:AS77)</f>
        <v>10251.348483111004</v>
      </c>
      <c r="AT5" s="71">
        <f t="shared" ref="AT5" si="6">SUBTOTAL(9,AT6:AT77)</f>
        <v>110344</v>
      </c>
      <c r="AU5" s="71">
        <f t="shared" ref="AU5" si="7">SUBTOTAL(9,AU6:AU77)</f>
        <v>0</v>
      </c>
      <c r="AV5" s="71">
        <f t="shared" ref="AV5" si="8">SUBTOTAL(9,AV6:AV77)</f>
        <v>0</v>
      </c>
      <c r="AW5" s="71"/>
      <c r="AX5" s="71">
        <f t="shared" ref="AX5:BC5" si="9">SUBTOTAL(9,AX6:AX77)</f>
        <v>4652.4056505325916</v>
      </c>
      <c r="AY5" s="71">
        <f t="shared" si="9"/>
        <v>50078.494422332791</v>
      </c>
      <c r="AZ5" s="71"/>
      <c r="BA5" s="71">
        <f t="shared" si="9"/>
        <v>65</v>
      </c>
      <c r="BB5" s="71">
        <f t="shared" si="9"/>
        <v>0</v>
      </c>
      <c r="BC5" s="71">
        <f t="shared" si="9"/>
        <v>65</v>
      </c>
      <c r="BD5" s="104">
        <f>MEDIAN(BD6:BD77)</f>
        <v>0.5339702575078572</v>
      </c>
      <c r="BE5" s="104">
        <f t="shared" ref="BE5:BG5" si="10">MEDIAN(BE6:BE77)</f>
        <v>4.1134908538734714E-2</v>
      </c>
      <c r="BF5" s="104">
        <f t="shared" si="10"/>
        <v>0.58292882523377854</v>
      </c>
      <c r="BG5" s="104">
        <f t="shared" si="10"/>
        <v>0.67815463326288694</v>
      </c>
    </row>
    <row r="6" spans="1:63" ht="25.05" customHeight="1" x14ac:dyDescent="0.3">
      <c r="A6" s="25">
        <v>1</v>
      </c>
      <c r="B6" s="74" t="s">
        <v>201</v>
      </c>
      <c r="C6" s="22" t="s">
        <v>212</v>
      </c>
      <c r="D6" s="39" t="s">
        <v>202</v>
      </c>
      <c r="E6" s="39" t="str">
        <f>D6</f>
        <v>A 101</v>
      </c>
      <c r="F6" s="39" t="s">
        <v>170</v>
      </c>
      <c r="G6" s="39" t="s">
        <v>29</v>
      </c>
      <c r="H6" s="75">
        <v>75055462.616999999</v>
      </c>
      <c r="I6" s="75">
        <f t="shared" ref="I6:I12" si="11">H6*0.000001</f>
        <v>75.055462616999989</v>
      </c>
      <c r="J6" s="75">
        <f t="shared" ref="J6:J12" si="12">I6*10.764</f>
        <v>807.89699960938788</v>
      </c>
      <c r="K6" s="75">
        <v>5690252.5839999998</v>
      </c>
      <c r="L6" s="75">
        <f>K6*0.000001</f>
        <v>5.6902525839999996</v>
      </c>
      <c r="M6" s="75">
        <f>L6*10.764</f>
        <v>61.249878814175993</v>
      </c>
      <c r="N6" s="69">
        <v>0</v>
      </c>
      <c r="O6" s="69">
        <v>0</v>
      </c>
      <c r="P6" s="69">
        <v>0</v>
      </c>
      <c r="Q6" s="75">
        <f>L6+O6</f>
        <v>5.6902525839999996</v>
      </c>
      <c r="R6" s="75">
        <f>M6+P6</f>
        <v>61.249878814175993</v>
      </c>
      <c r="S6" s="75">
        <f>J6+R6</f>
        <v>869.14687842356386</v>
      </c>
      <c r="T6" s="75">
        <v>90170066.443000004</v>
      </c>
      <c r="U6" s="69">
        <f>T6*0.000001</f>
        <v>90.170066442999996</v>
      </c>
      <c r="V6" s="75">
        <f>U6*10.764</f>
        <v>970.59059519245193</v>
      </c>
      <c r="W6" s="75">
        <v>0</v>
      </c>
      <c r="X6" s="75">
        <f>W6*0.000001</f>
        <v>0</v>
      </c>
      <c r="Y6" s="75">
        <f>X6*10.764</f>
        <v>0</v>
      </c>
      <c r="Z6" s="75">
        <f>U6-I6-X6-Q6</f>
        <v>9.4243512420000073</v>
      </c>
      <c r="AA6" s="75">
        <f>V6-J6-Y6-R6</f>
        <v>101.44371676888807</v>
      </c>
      <c r="AB6" s="75">
        <v>3299635.0920000002</v>
      </c>
      <c r="AC6" s="75">
        <f>AB6*0.000001</f>
        <v>3.2996350919999999</v>
      </c>
      <c r="AD6" s="75">
        <f>AC6*10.764</f>
        <v>35.517272130287999</v>
      </c>
      <c r="AE6" s="75"/>
      <c r="AF6" s="75"/>
      <c r="AG6" s="75"/>
      <c r="AH6" s="75"/>
      <c r="AI6" s="75"/>
      <c r="AJ6" s="75"/>
      <c r="AK6" s="75">
        <f>U6+AC6-X6</f>
        <v>93.469701534999999</v>
      </c>
      <c r="AL6" s="75">
        <f>V6+AD6-Y6</f>
        <v>1006.1078673227399</v>
      </c>
      <c r="AM6" s="76">
        <f>'COMMON AREA'!$M$9</f>
        <v>0.30039146432372371</v>
      </c>
      <c r="AN6" s="75">
        <f t="shared" ref="AN6" si="13">AK6*AM6</f>
        <v>28.077500514000054</v>
      </c>
      <c r="AO6" s="75">
        <f t="shared" ref="AO6" si="14">AL6*AM6</f>
        <v>302.22621553269659</v>
      </c>
      <c r="AP6" s="76">
        <f>AMENITIES!$K$6</f>
        <v>0.17427518672958112</v>
      </c>
      <c r="AQ6" s="75">
        <f t="shared" ref="AQ6" si="15">AK6*AP6</f>
        <v>16.28944968857034</v>
      </c>
      <c r="AR6" s="75">
        <f t="shared" ref="AR6" si="16">AL6*AP6</f>
        <v>175.33963644777111</v>
      </c>
      <c r="AS6" s="75">
        <f t="shared" ref="AS6" si="17">AK6+AN6+AQ6</f>
        <v>137.83665173757038</v>
      </c>
      <c r="AT6" s="75">
        <f t="shared" ref="AT6" si="18">ROUND(AS6*10.764,0)</f>
        <v>1484</v>
      </c>
      <c r="AU6" s="23"/>
      <c r="AV6" s="23"/>
      <c r="AW6" s="33">
        <f>AS6/$AS$4</f>
        <v>6.2818732645534489E-3</v>
      </c>
      <c r="AX6" s="26">
        <f>AW6*$AX$4</f>
        <v>62.554893968423244</v>
      </c>
      <c r="AY6" s="26">
        <f>AX6*10.764</f>
        <v>673.34087867610776</v>
      </c>
      <c r="AZ6" s="78">
        <f>AX6/AS6</f>
        <v>0.45383352816435651</v>
      </c>
      <c r="BA6" s="23">
        <v>1</v>
      </c>
      <c r="BB6" s="23"/>
      <c r="BC6" s="23">
        <f>BA6+BB6</f>
        <v>1</v>
      </c>
      <c r="BD6" s="33">
        <f>J6/AT6</f>
        <v>0.54440498625969536</v>
      </c>
      <c r="BE6" s="33">
        <f>R6/AT6</f>
        <v>4.1273503244053905E-2</v>
      </c>
      <c r="BF6" s="33">
        <f>S6/AT6</f>
        <v>0.58567848950374923</v>
      </c>
      <c r="BG6" s="77">
        <f>AL6/AT6</f>
        <v>0.67797026099915092</v>
      </c>
      <c r="BJ6" s="15"/>
      <c r="BK6" s="15"/>
    </row>
    <row r="7" spans="1:63" ht="25.05" customHeight="1" x14ac:dyDescent="0.3">
      <c r="A7" s="25">
        <f>A6+1</f>
        <v>2</v>
      </c>
      <c r="B7" s="74" t="s">
        <v>201</v>
      </c>
      <c r="C7" s="22" t="s">
        <v>212</v>
      </c>
      <c r="D7" s="39" t="s">
        <v>203</v>
      </c>
      <c r="E7" s="39" t="str">
        <f>D7</f>
        <v>A 102</v>
      </c>
      <c r="F7" s="39" t="s">
        <v>170</v>
      </c>
      <c r="G7" s="39" t="s">
        <v>29</v>
      </c>
      <c r="H7" s="75">
        <v>75055462.616999999</v>
      </c>
      <c r="I7" s="75">
        <f t="shared" si="11"/>
        <v>75.055462616999989</v>
      </c>
      <c r="J7" s="75">
        <f t="shared" si="12"/>
        <v>807.89699960938788</v>
      </c>
      <c r="K7" s="75">
        <v>5690252.5839999998</v>
      </c>
      <c r="L7" s="75">
        <f t="shared" ref="L7:L29" si="19">K7*0.000001</f>
        <v>5.6902525839999996</v>
      </c>
      <c r="M7" s="75">
        <f t="shared" ref="M7:M29" si="20">L7*10.764</f>
        <v>61.249878814175993</v>
      </c>
      <c r="N7" s="69">
        <v>0</v>
      </c>
      <c r="O7" s="69">
        <v>0</v>
      </c>
      <c r="P7" s="69">
        <v>0</v>
      </c>
      <c r="Q7" s="75">
        <f t="shared" ref="Q7:Q29" si="21">L7+O7</f>
        <v>5.6902525839999996</v>
      </c>
      <c r="R7" s="75">
        <f t="shared" ref="R7:R29" si="22">M7+P7</f>
        <v>61.249878814175993</v>
      </c>
      <c r="S7" s="75">
        <f t="shared" ref="S7:S29" si="23">J7+R7</f>
        <v>869.14687842356386</v>
      </c>
      <c r="T7" s="75">
        <v>90170066.443000004</v>
      </c>
      <c r="U7" s="69">
        <f t="shared" ref="U7:U29" si="24">T7*0.000001</f>
        <v>90.170066442999996</v>
      </c>
      <c r="V7" s="75">
        <f t="shared" ref="V7:V29" si="25">U7*10.764</f>
        <v>970.59059519245193</v>
      </c>
      <c r="W7" s="75">
        <v>0</v>
      </c>
      <c r="X7" s="75">
        <f t="shared" ref="X7:X29" si="26">W7*0.000001</f>
        <v>0</v>
      </c>
      <c r="Y7" s="75">
        <f t="shared" ref="Y7:Y29" si="27">X7*10.764</f>
        <v>0</v>
      </c>
      <c r="Z7" s="75">
        <f t="shared" ref="Z7:Z29" si="28">U7-I7-X7-Q7</f>
        <v>9.4243512420000073</v>
      </c>
      <c r="AA7" s="75">
        <f t="shared" ref="AA7:AA29" si="29">V7-J7-Y7-R7</f>
        <v>101.44371676888807</v>
      </c>
      <c r="AB7" s="75">
        <v>3418493.9019999998</v>
      </c>
      <c r="AC7" s="75">
        <f t="shared" ref="AC7:AC29" si="30">AB7*0.000001</f>
        <v>3.4184939019999998</v>
      </c>
      <c r="AD7" s="75">
        <f t="shared" ref="AD7:AD29" si="31">AC7*10.764</f>
        <v>36.796668361127999</v>
      </c>
      <c r="AE7" s="75"/>
      <c r="AF7" s="75"/>
      <c r="AG7" s="75"/>
      <c r="AH7" s="75"/>
      <c r="AI7" s="75"/>
      <c r="AJ7" s="75"/>
      <c r="AK7" s="75">
        <f t="shared" ref="AK7:AK70" si="32">U7+AC7-X7</f>
        <v>93.588560344999991</v>
      </c>
      <c r="AL7" s="75">
        <f t="shared" ref="AL7:AL70" si="33">V7+AD7-Y7</f>
        <v>1007.3872635535799</v>
      </c>
      <c r="AM7" s="76">
        <f>'COMMON AREA'!$M$9</f>
        <v>0.30039146432372371</v>
      </c>
      <c r="AN7" s="75">
        <f t="shared" ref="AN7:AN9" si="34">AK7*AM7</f>
        <v>28.113204685983728</v>
      </c>
      <c r="AO7" s="75">
        <f t="shared" ref="AO7:AO9" si="35">AL7*AM7</f>
        <v>302.61053523992888</v>
      </c>
      <c r="AP7" s="76">
        <f>AMENITIES!$K$6</f>
        <v>0.17427518672958112</v>
      </c>
      <c r="AQ7" s="75">
        <f t="shared" ref="AQ7:AQ70" si="36">AK7*AP7</f>
        <v>16.310163829877546</v>
      </c>
      <c r="AR7" s="75">
        <f t="shared" ref="AR7:AR70" si="37">AL7*AP7</f>
        <v>175.5626034648019</v>
      </c>
      <c r="AS7" s="75">
        <f t="shared" ref="AS7:AS70" si="38">AK7+AN7+AQ7</f>
        <v>138.01192886086127</v>
      </c>
      <c r="AT7" s="75">
        <f t="shared" ref="AT7:AT70" si="39">ROUND(AS7*10.764,0)</f>
        <v>1486</v>
      </c>
      <c r="AU7" s="23"/>
      <c r="AV7" s="23"/>
      <c r="AW7" s="33">
        <f t="shared" ref="AW7:AW70" si="40">AS7/$AS$4</f>
        <v>6.2898614785793184E-3</v>
      </c>
      <c r="AX7" s="26">
        <f t="shared" ref="AX7:AX70" si="41">AW7*$AX$4</f>
        <v>62.634440603692852</v>
      </c>
      <c r="AY7" s="26">
        <f t="shared" ref="AY7:AY70" si="42">AX7*10.764</f>
        <v>674.19711865814986</v>
      </c>
      <c r="AZ7" s="78">
        <f t="shared" ref="AZ7:AZ70" si="43">AX7/AS7</f>
        <v>0.45383352816435651</v>
      </c>
      <c r="BA7" s="23">
        <v>1</v>
      </c>
      <c r="BB7" s="23"/>
      <c r="BC7" s="23">
        <f t="shared" ref="BC7:BC70" si="44">BA7+BB7</f>
        <v>1</v>
      </c>
      <c r="BD7" s="33">
        <f t="shared" ref="BD7:BD70" si="45">J7/AT7</f>
        <v>0.54367227429972265</v>
      </c>
      <c r="BE7" s="33">
        <f t="shared" ref="BE7:BE70" si="46">R7/AT7</f>
        <v>4.1217953441572003E-2</v>
      </c>
      <c r="BF7" s="33">
        <f t="shared" ref="BF7:BF70" si="47">S7/AT7</f>
        <v>0.58489022774129462</v>
      </c>
      <c r="BG7" s="77">
        <f t="shared" ref="BG7:BG70" si="48">AL7/AT7</f>
        <v>0.67791875070900398</v>
      </c>
    </row>
    <row r="8" spans="1:63" ht="25.05" customHeight="1" x14ac:dyDescent="0.3">
      <c r="A8" s="25">
        <f t="shared" ref="A8:A71" si="49">A7+1</f>
        <v>3</v>
      </c>
      <c r="B8" s="74" t="s">
        <v>201</v>
      </c>
      <c r="C8" s="22" t="s">
        <v>212</v>
      </c>
      <c r="D8" s="39" t="s">
        <v>204</v>
      </c>
      <c r="E8" s="39" t="str">
        <f t="shared" ref="E8:E71" si="50">D8</f>
        <v>A 103</v>
      </c>
      <c r="F8" s="39" t="s">
        <v>170</v>
      </c>
      <c r="G8" s="39" t="s">
        <v>29</v>
      </c>
      <c r="H8" s="75">
        <v>75055462.616999999</v>
      </c>
      <c r="I8" s="75">
        <f t="shared" si="11"/>
        <v>75.055462616999989</v>
      </c>
      <c r="J8" s="75">
        <f t="shared" si="12"/>
        <v>807.89699960938788</v>
      </c>
      <c r="K8" s="75">
        <v>5690252.5839999998</v>
      </c>
      <c r="L8" s="75">
        <f t="shared" si="19"/>
        <v>5.6902525839999996</v>
      </c>
      <c r="M8" s="75">
        <f t="shared" si="20"/>
        <v>61.249878814175993</v>
      </c>
      <c r="N8" s="69">
        <v>0</v>
      </c>
      <c r="O8" s="69">
        <v>0</v>
      </c>
      <c r="P8" s="69">
        <v>0</v>
      </c>
      <c r="Q8" s="75">
        <f t="shared" si="21"/>
        <v>5.6902525839999996</v>
      </c>
      <c r="R8" s="75">
        <f t="shared" si="22"/>
        <v>61.249878814175993</v>
      </c>
      <c r="S8" s="75">
        <f t="shared" si="23"/>
        <v>869.14687842356386</v>
      </c>
      <c r="T8" s="75">
        <v>90170066.443000004</v>
      </c>
      <c r="U8" s="69">
        <f t="shared" si="24"/>
        <v>90.170066442999996</v>
      </c>
      <c r="V8" s="75">
        <f t="shared" si="25"/>
        <v>970.59059519245193</v>
      </c>
      <c r="W8" s="75">
        <v>0</v>
      </c>
      <c r="X8" s="75">
        <f t="shared" si="26"/>
        <v>0</v>
      </c>
      <c r="Y8" s="75">
        <f t="shared" si="27"/>
        <v>0</v>
      </c>
      <c r="Z8" s="75">
        <f t="shared" si="28"/>
        <v>9.4243512420000073</v>
      </c>
      <c r="AA8" s="75">
        <f t="shared" si="29"/>
        <v>101.44371676888807</v>
      </c>
      <c r="AB8" s="75">
        <v>3418493.9019999998</v>
      </c>
      <c r="AC8" s="75">
        <f t="shared" si="30"/>
        <v>3.4184939019999998</v>
      </c>
      <c r="AD8" s="75">
        <f t="shared" si="31"/>
        <v>36.796668361127999</v>
      </c>
      <c r="AE8" s="75"/>
      <c r="AF8" s="75"/>
      <c r="AG8" s="75"/>
      <c r="AH8" s="75"/>
      <c r="AI8" s="75"/>
      <c r="AJ8" s="75"/>
      <c r="AK8" s="75">
        <f t="shared" si="32"/>
        <v>93.588560344999991</v>
      </c>
      <c r="AL8" s="75">
        <f t="shared" si="33"/>
        <v>1007.3872635535799</v>
      </c>
      <c r="AM8" s="76">
        <f>'COMMON AREA'!$M$9</f>
        <v>0.30039146432372371</v>
      </c>
      <c r="AN8" s="75">
        <f t="shared" si="34"/>
        <v>28.113204685983728</v>
      </c>
      <c r="AO8" s="75">
        <f t="shared" si="35"/>
        <v>302.61053523992888</v>
      </c>
      <c r="AP8" s="76">
        <f>AMENITIES!$K$6</f>
        <v>0.17427518672958112</v>
      </c>
      <c r="AQ8" s="75">
        <f t="shared" si="36"/>
        <v>16.310163829877546</v>
      </c>
      <c r="AR8" s="75">
        <f t="shared" si="37"/>
        <v>175.5626034648019</v>
      </c>
      <c r="AS8" s="75">
        <f t="shared" si="38"/>
        <v>138.01192886086127</v>
      </c>
      <c r="AT8" s="75">
        <f t="shared" si="39"/>
        <v>1486</v>
      </c>
      <c r="AU8" s="23"/>
      <c r="AV8" s="23"/>
      <c r="AW8" s="33">
        <f t="shared" si="40"/>
        <v>6.2898614785793184E-3</v>
      </c>
      <c r="AX8" s="26">
        <f t="shared" si="41"/>
        <v>62.634440603692852</v>
      </c>
      <c r="AY8" s="26">
        <f t="shared" si="42"/>
        <v>674.19711865814986</v>
      </c>
      <c r="AZ8" s="78">
        <f t="shared" si="43"/>
        <v>0.45383352816435651</v>
      </c>
      <c r="BA8" s="23"/>
      <c r="BB8" s="23"/>
      <c r="BC8" s="23">
        <f t="shared" si="44"/>
        <v>0</v>
      </c>
      <c r="BD8" s="33">
        <f t="shared" si="45"/>
        <v>0.54367227429972265</v>
      </c>
      <c r="BE8" s="33">
        <f t="shared" si="46"/>
        <v>4.1217953441572003E-2</v>
      </c>
      <c r="BF8" s="33">
        <f t="shared" si="47"/>
        <v>0.58489022774129462</v>
      </c>
      <c r="BG8" s="77">
        <f t="shared" si="48"/>
        <v>0.67791875070900398</v>
      </c>
    </row>
    <row r="9" spans="1:63" ht="25.05" customHeight="1" x14ac:dyDescent="0.3">
      <c r="A9" s="25">
        <f t="shared" si="49"/>
        <v>4</v>
      </c>
      <c r="B9" s="74" t="s">
        <v>201</v>
      </c>
      <c r="C9" s="22" t="s">
        <v>212</v>
      </c>
      <c r="D9" s="39" t="s">
        <v>205</v>
      </c>
      <c r="E9" s="39" t="str">
        <f t="shared" si="50"/>
        <v>A 104</v>
      </c>
      <c r="F9" s="39" t="s">
        <v>171</v>
      </c>
      <c r="G9" s="39" t="s">
        <v>29</v>
      </c>
      <c r="H9" s="75">
        <v>104200877.81299999</v>
      </c>
      <c r="I9" s="75">
        <f t="shared" si="11"/>
        <v>104.20087781299999</v>
      </c>
      <c r="J9" s="75">
        <f t="shared" si="12"/>
        <v>1121.6182487791318</v>
      </c>
      <c r="K9" s="75">
        <v>4702600.807</v>
      </c>
      <c r="L9" s="75">
        <f t="shared" si="19"/>
        <v>4.7026008069999996</v>
      </c>
      <c r="M9" s="75">
        <f t="shared" si="20"/>
        <v>50.618795086547991</v>
      </c>
      <c r="N9" s="69">
        <v>0</v>
      </c>
      <c r="O9" s="69">
        <v>0</v>
      </c>
      <c r="P9" s="69">
        <v>0</v>
      </c>
      <c r="Q9" s="75">
        <f t="shared" si="21"/>
        <v>4.7026008069999996</v>
      </c>
      <c r="R9" s="75">
        <f t="shared" si="22"/>
        <v>50.618795086547991</v>
      </c>
      <c r="S9" s="75">
        <f t="shared" si="23"/>
        <v>1172.2370438656799</v>
      </c>
      <c r="T9" s="75">
        <v>119633305.62199999</v>
      </c>
      <c r="U9" s="69">
        <f t="shared" si="24"/>
        <v>119.63330562199999</v>
      </c>
      <c r="V9" s="75">
        <f t="shared" si="25"/>
        <v>1287.7329017152078</v>
      </c>
      <c r="W9" s="75">
        <v>0</v>
      </c>
      <c r="X9" s="75">
        <f t="shared" si="26"/>
        <v>0</v>
      </c>
      <c r="Y9" s="75">
        <f t="shared" si="27"/>
        <v>0</v>
      </c>
      <c r="Z9" s="75">
        <f t="shared" si="28"/>
        <v>10.729827002000004</v>
      </c>
      <c r="AA9" s="75">
        <f t="shared" si="29"/>
        <v>115.49585784952804</v>
      </c>
      <c r="AB9" s="75">
        <v>4888708.2479999997</v>
      </c>
      <c r="AC9" s="75">
        <f t="shared" si="30"/>
        <v>4.8887082479999995</v>
      </c>
      <c r="AD9" s="75">
        <f t="shared" si="31"/>
        <v>52.62205558147199</v>
      </c>
      <c r="AE9" s="75"/>
      <c r="AF9" s="75"/>
      <c r="AG9" s="75"/>
      <c r="AH9" s="75"/>
      <c r="AI9" s="75"/>
      <c r="AJ9" s="75"/>
      <c r="AK9" s="75">
        <f t="shared" si="32"/>
        <v>124.52201386999999</v>
      </c>
      <c r="AL9" s="75">
        <f t="shared" si="33"/>
        <v>1340.3549572966799</v>
      </c>
      <c r="AM9" s="76">
        <f>'COMMON AREA'!$M$9</f>
        <v>0.30039146432372371</v>
      </c>
      <c r="AN9" s="75">
        <f t="shared" si="34"/>
        <v>37.405350086948332</v>
      </c>
      <c r="AO9" s="75">
        <f t="shared" si="35"/>
        <v>402.63118833591182</v>
      </c>
      <c r="AP9" s="76">
        <f>AMENITIES!$K$6</f>
        <v>0.17427518672958112</v>
      </c>
      <c r="AQ9" s="75">
        <f t="shared" si="36"/>
        <v>21.70109721913774</v>
      </c>
      <c r="AR9" s="75">
        <f t="shared" si="37"/>
        <v>233.59061046679861</v>
      </c>
      <c r="AS9" s="75">
        <f t="shared" si="38"/>
        <v>183.62846117608609</v>
      </c>
      <c r="AT9" s="75">
        <f t="shared" si="39"/>
        <v>1977</v>
      </c>
      <c r="AU9" s="23"/>
      <c r="AV9" s="23"/>
      <c r="AW9" s="33">
        <f t="shared" si="40"/>
        <v>8.3688243027650842E-3</v>
      </c>
      <c r="AX9" s="26">
        <f t="shared" si="41"/>
        <v>83.336752406934707</v>
      </c>
      <c r="AY9" s="26">
        <f t="shared" si="42"/>
        <v>897.03680290824514</v>
      </c>
      <c r="AZ9" s="78">
        <f t="shared" si="43"/>
        <v>0.45383352816435646</v>
      </c>
      <c r="BA9" s="23">
        <v>1</v>
      </c>
      <c r="BB9" s="23"/>
      <c r="BC9" s="23">
        <f t="shared" si="44"/>
        <v>1</v>
      </c>
      <c r="BD9" s="33">
        <f t="shared" si="45"/>
        <v>0.5673334591700212</v>
      </c>
      <c r="BE9" s="33">
        <f t="shared" si="46"/>
        <v>2.5603841723089524E-2</v>
      </c>
      <c r="BF9" s="33">
        <f t="shared" si="47"/>
        <v>0.5929373008931107</v>
      </c>
      <c r="BG9" s="77">
        <f t="shared" si="48"/>
        <v>0.67797418173833079</v>
      </c>
    </row>
    <row r="10" spans="1:63" ht="25.05" customHeight="1" x14ac:dyDescent="0.3">
      <c r="A10" s="25">
        <f t="shared" si="49"/>
        <v>5</v>
      </c>
      <c r="B10" s="74" t="s">
        <v>201</v>
      </c>
      <c r="C10" s="22" t="s">
        <v>212</v>
      </c>
      <c r="D10" s="39" t="s">
        <v>206</v>
      </c>
      <c r="E10" s="39" t="str">
        <f t="shared" si="50"/>
        <v>A 105</v>
      </c>
      <c r="F10" s="39" t="s">
        <v>170</v>
      </c>
      <c r="G10" s="39" t="s">
        <v>29</v>
      </c>
      <c r="H10" s="75">
        <v>70419313.472000003</v>
      </c>
      <c r="I10" s="75">
        <f t="shared" si="11"/>
        <v>70.419313471999999</v>
      </c>
      <c r="J10" s="75">
        <f t="shared" si="12"/>
        <v>757.99349021260798</v>
      </c>
      <c r="K10" s="75">
        <v>6040988.4749999996</v>
      </c>
      <c r="L10" s="75">
        <f t="shared" si="19"/>
        <v>6.0409884749999989</v>
      </c>
      <c r="M10" s="75">
        <f t="shared" si="20"/>
        <v>65.025199944899981</v>
      </c>
      <c r="N10" s="75">
        <v>3750154.6570000001</v>
      </c>
      <c r="O10" s="69">
        <v>0</v>
      </c>
      <c r="P10" s="75">
        <v>0</v>
      </c>
      <c r="Q10" s="75">
        <f t="shared" si="21"/>
        <v>6.0409884749999989</v>
      </c>
      <c r="R10" s="75">
        <f t="shared" si="22"/>
        <v>65.025199944899981</v>
      </c>
      <c r="S10" s="75">
        <f t="shared" si="23"/>
        <v>823.01869015750799</v>
      </c>
      <c r="T10" s="75">
        <v>89614469.993000001</v>
      </c>
      <c r="U10" s="69">
        <f t="shared" si="24"/>
        <v>89.614469993</v>
      </c>
      <c r="V10" s="75">
        <f t="shared" si="25"/>
        <v>964.61015500465192</v>
      </c>
      <c r="W10" s="75">
        <v>0</v>
      </c>
      <c r="X10" s="75">
        <f t="shared" si="26"/>
        <v>0</v>
      </c>
      <c r="Y10" s="75">
        <f t="shared" si="27"/>
        <v>0</v>
      </c>
      <c r="Z10" s="75">
        <f t="shared" si="28"/>
        <v>13.154168046000002</v>
      </c>
      <c r="AA10" s="75">
        <f t="shared" si="29"/>
        <v>141.59146484714395</v>
      </c>
      <c r="AB10" s="75">
        <v>3362526.8309999998</v>
      </c>
      <c r="AC10" s="75">
        <f t="shared" si="30"/>
        <v>3.3625268309999998</v>
      </c>
      <c r="AD10" s="75">
        <f t="shared" si="31"/>
        <v>36.194238808883995</v>
      </c>
      <c r="AE10" s="75"/>
      <c r="AF10" s="75"/>
      <c r="AG10" s="75"/>
      <c r="AH10" s="75"/>
      <c r="AI10" s="75"/>
      <c r="AJ10" s="75"/>
      <c r="AK10" s="75">
        <f t="shared" si="32"/>
        <v>92.976996823999997</v>
      </c>
      <c r="AL10" s="75">
        <f t="shared" si="33"/>
        <v>1000.8043938135359</v>
      </c>
      <c r="AM10" s="76">
        <f>'COMMON AREA'!$M$9</f>
        <v>0.30039146432372371</v>
      </c>
      <c r="AN10" s="75">
        <f t="shared" ref="AN10:AN73" si="51">AK10*AM10</f>
        <v>27.929496224383566</v>
      </c>
      <c r="AO10" s="75">
        <f t="shared" ref="AO10:AO73" si="52">AL10*AM10</f>
        <v>300.6330973592647</v>
      </c>
      <c r="AP10" s="76">
        <f>AMENITIES!$K$6</f>
        <v>0.17427518672958112</v>
      </c>
      <c r="AQ10" s="75">
        <f t="shared" si="36"/>
        <v>16.203583483058271</v>
      </c>
      <c r="AR10" s="75">
        <f t="shared" si="37"/>
        <v>174.41537261163919</v>
      </c>
      <c r="AS10" s="75">
        <f t="shared" si="38"/>
        <v>137.11007653144185</v>
      </c>
      <c r="AT10" s="75">
        <f t="shared" si="39"/>
        <v>1476</v>
      </c>
      <c r="AU10" s="23"/>
      <c r="AV10" s="23"/>
      <c r="AW10" s="33">
        <f t="shared" si="40"/>
        <v>6.2487597689444858E-3</v>
      </c>
      <c r="AX10" s="26">
        <f t="shared" si="41"/>
        <v>62.225149779149191</v>
      </c>
      <c r="AY10" s="26">
        <f t="shared" si="42"/>
        <v>669.79151222276187</v>
      </c>
      <c r="AZ10" s="78">
        <f t="shared" si="43"/>
        <v>0.45383352816435651</v>
      </c>
      <c r="BA10" s="23"/>
      <c r="BB10" s="23"/>
      <c r="BC10" s="23">
        <f t="shared" si="44"/>
        <v>0</v>
      </c>
      <c r="BD10" s="33">
        <f t="shared" si="45"/>
        <v>0.5135457250762927</v>
      </c>
      <c r="BE10" s="33">
        <f t="shared" si="46"/>
        <v>4.4055013512804865E-2</v>
      </c>
      <c r="BF10" s="33">
        <f t="shared" si="47"/>
        <v>0.55760073858909753</v>
      </c>
      <c r="BG10" s="77">
        <f t="shared" si="48"/>
        <v>0.67805175732624379</v>
      </c>
    </row>
    <row r="11" spans="1:63" ht="25.05" customHeight="1" x14ac:dyDescent="0.3">
      <c r="A11" s="25">
        <f t="shared" si="49"/>
        <v>6</v>
      </c>
      <c r="B11" s="74" t="s">
        <v>201</v>
      </c>
      <c r="C11" s="22" t="s">
        <v>212</v>
      </c>
      <c r="D11" s="39" t="s">
        <v>207</v>
      </c>
      <c r="E11" s="39" t="str">
        <f t="shared" si="50"/>
        <v>A 106</v>
      </c>
      <c r="F11" s="39" t="s">
        <v>170</v>
      </c>
      <c r="G11" s="39" t="s">
        <v>29</v>
      </c>
      <c r="H11" s="75">
        <v>70419313.472000003</v>
      </c>
      <c r="I11" s="75">
        <f t="shared" si="11"/>
        <v>70.419313471999999</v>
      </c>
      <c r="J11" s="75">
        <f t="shared" si="12"/>
        <v>757.99349021260798</v>
      </c>
      <c r="K11" s="75">
        <v>6040988.4749999996</v>
      </c>
      <c r="L11" s="75">
        <f t="shared" si="19"/>
        <v>6.0409884749999989</v>
      </c>
      <c r="M11" s="75">
        <f t="shared" si="20"/>
        <v>65.025199944899981</v>
      </c>
      <c r="N11" s="75">
        <v>3750154.6570000001</v>
      </c>
      <c r="O11" s="75">
        <f t="shared" ref="O11" si="53">N11*0.000001</f>
        <v>3.7501546569999999</v>
      </c>
      <c r="P11" s="75">
        <f t="shared" ref="P11:P29" si="54">O11*10.764</f>
        <v>40.366664727947999</v>
      </c>
      <c r="Q11" s="75">
        <f t="shared" si="21"/>
        <v>9.7911431319999984</v>
      </c>
      <c r="R11" s="75">
        <f t="shared" si="22"/>
        <v>105.39186467284799</v>
      </c>
      <c r="S11" s="75">
        <f t="shared" si="23"/>
        <v>863.38535488545597</v>
      </c>
      <c r="T11" s="75">
        <v>89614469.993000001</v>
      </c>
      <c r="U11" s="69">
        <f t="shared" si="24"/>
        <v>89.614469993</v>
      </c>
      <c r="V11" s="75">
        <f t="shared" si="25"/>
        <v>964.61015500465192</v>
      </c>
      <c r="W11" s="75">
        <v>0</v>
      </c>
      <c r="X11" s="75">
        <f t="shared" si="26"/>
        <v>0</v>
      </c>
      <c r="Y11" s="75">
        <f t="shared" si="27"/>
        <v>0</v>
      </c>
      <c r="Z11" s="75">
        <f t="shared" si="28"/>
        <v>9.4040133890000028</v>
      </c>
      <c r="AA11" s="75">
        <f t="shared" si="29"/>
        <v>101.22480011919595</v>
      </c>
      <c r="AB11" s="75">
        <v>3362526.8309999998</v>
      </c>
      <c r="AC11" s="75">
        <f t="shared" si="30"/>
        <v>3.3625268309999998</v>
      </c>
      <c r="AD11" s="75">
        <f t="shared" si="31"/>
        <v>36.194238808883995</v>
      </c>
      <c r="AE11" s="75"/>
      <c r="AF11" s="75"/>
      <c r="AG11" s="75"/>
      <c r="AH11" s="75"/>
      <c r="AI11" s="75"/>
      <c r="AJ11" s="75"/>
      <c r="AK11" s="75">
        <f t="shared" si="32"/>
        <v>92.976996823999997</v>
      </c>
      <c r="AL11" s="75">
        <f t="shared" si="33"/>
        <v>1000.8043938135359</v>
      </c>
      <c r="AM11" s="76">
        <f>'COMMON AREA'!$M$9</f>
        <v>0.30039146432372371</v>
      </c>
      <c r="AN11" s="75">
        <f t="shared" si="51"/>
        <v>27.929496224383566</v>
      </c>
      <c r="AO11" s="75">
        <f t="shared" si="52"/>
        <v>300.6330973592647</v>
      </c>
      <c r="AP11" s="76">
        <f>AMENITIES!$K$6</f>
        <v>0.17427518672958112</v>
      </c>
      <c r="AQ11" s="75">
        <f t="shared" si="36"/>
        <v>16.203583483058271</v>
      </c>
      <c r="AR11" s="75">
        <f t="shared" si="37"/>
        <v>174.41537261163919</v>
      </c>
      <c r="AS11" s="75">
        <f t="shared" si="38"/>
        <v>137.11007653144185</v>
      </c>
      <c r="AT11" s="75">
        <f t="shared" si="39"/>
        <v>1476</v>
      </c>
      <c r="AU11" s="23"/>
      <c r="AV11" s="23"/>
      <c r="AW11" s="33">
        <f t="shared" si="40"/>
        <v>6.2487597689444858E-3</v>
      </c>
      <c r="AX11" s="26">
        <f t="shared" si="41"/>
        <v>62.225149779149191</v>
      </c>
      <c r="AY11" s="26">
        <f t="shared" si="42"/>
        <v>669.79151222276187</v>
      </c>
      <c r="AZ11" s="78">
        <f t="shared" si="43"/>
        <v>0.45383352816435651</v>
      </c>
      <c r="BA11" s="23"/>
      <c r="BB11" s="23"/>
      <c r="BC11" s="23">
        <f t="shared" si="44"/>
        <v>0</v>
      </c>
      <c r="BD11" s="33">
        <f t="shared" si="45"/>
        <v>0.5135457250762927</v>
      </c>
      <c r="BE11" s="33">
        <f t="shared" si="46"/>
        <v>7.1403702352878046E-2</v>
      </c>
      <c r="BF11" s="33">
        <f t="shared" si="47"/>
        <v>0.58494942742917067</v>
      </c>
      <c r="BG11" s="77">
        <f t="shared" si="48"/>
        <v>0.67805175732624379</v>
      </c>
    </row>
    <row r="12" spans="1:63" ht="25.05" customHeight="1" x14ac:dyDescent="0.3">
      <c r="A12" s="25">
        <f t="shared" si="49"/>
        <v>7</v>
      </c>
      <c r="B12" s="74" t="s">
        <v>201</v>
      </c>
      <c r="C12" s="22" t="s">
        <v>212</v>
      </c>
      <c r="D12" s="39" t="s">
        <v>208</v>
      </c>
      <c r="E12" s="39" t="str">
        <f t="shared" si="50"/>
        <v>A 108</v>
      </c>
      <c r="F12" s="39" t="s">
        <v>170</v>
      </c>
      <c r="G12" s="39" t="s">
        <v>29</v>
      </c>
      <c r="H12" s="75">
        <v>70419313.472000003</v>
      </c>
      <c r="I12" s="75">
        <f t="shared" si="11"/>
        <v>70.419313471999999</v>
      </c>
      <c r="J12" s="75">
        <f t="shared" si="12"/>
        <v>757.99349021260798</v>
      </c>
      <c r="K12" s="75">
        <v>6040988.4749999996</v>
      </c>
      <c r="L12" s="75">
        <f t="shared" si="19"/>
        <v>6.0409884749999989</v>
      </c>
      <c r="M12" s="75">
        <f t="shared" si="20"/>
        <v>65.025199944899981</v>
      </c>
      <c r="N12" s="75">
        <v>3750154.6570000001</v>
      </c>
      <c r="O12" s="75">
        <f t="shared" ref="O12" si="55">N12*0.000001</f>
        <v>3.7501546569999999</v>
      </c>
      <c r="P12" s="75">
        <f t="shared" si="54"/>
        <v>40.366664727947999</v>
      </c>
      <c r="Q12" s="75">
        <f t="shared" si="21"/>
        <v>9.7911431319999984</v>
      </c>
      <c r="R12" s="75">
        <f t="shared" si="22"/>
        <v>105.39186467284799</v>
      </c>
      <c r="S12" s="75">
        <f t="shared" si="23"/>
        <v>863.38535488545597</v>
      </c>
      <c r="T12" s="75">
        <v>89735145.763999999</v>
      </c>
      <c r="U12" s="69">
        <f t="shared" si="24"/>
        <v>89.735145763999995</v>
      </c>
      <c r="V12" s="75">
        <f t="shared" si="25"/>
        <v>965.9091090036959</v>
      </c>
      <c r="W12" s="75">
        <v>0</v>
      </c>
      <c r="X12" s="75">
        <f t="shared" si="26"/>
        <v>0</v>
      </c>
      <c r="Y12" s="75">
        <f t="shared" si="27"/>
        <v>0</v>
      </c>
      <c r="Z12" s="75">
        <f t="shared" si="28"/>
        <v>9.5246891599999977</v>
      </c>
      <c r="AA12" s="75">
        <f t="shared" si="29"/>
        <v>102.52375411823994</v>
      </c>
      <c r="AB12" s="75">
        <v>3242125.43</v>
      </c>
      <c r="AC12" s="75">
        <f t="shared" si="30"/>
        <v>3.2421254300000002</v>
      </c>
      <c r="AD12" s="75">
        <f t="shared" si="31"/>
        <v>34.898238128519999</v>
      </c>
      <c r="AE12" s="75"/>
      <c r="AF12" s="75"/>
      <c r="AG12" s="75"/>
      <c r="AH12" s="75"/>
      <c r="AI12" s="75"/>
      <c r="AJ12" s="75"/>
      <c r="AK12" s="75">
        <f t="shared" si="32"/>
        <v>92.977271193999997</v>
      </c>
      <c r="AL12" s="75">
        <f t="shared" si="33"/>
        <v>1000.8073471322159</v>
      </c>
      <c r="AM12" s="76">
        <f>'COMMON AREA'!$M$9</f>
        <v>0.30039146432372371</v>
      </c>
      <c r="AN12" s="75">
        <f t="shared" si="51"/>
        <v>27.929578642789636</v>
      </c>
      <c r="AO12" s="75">
        <f t="shared" si="52"/>
        <v>300.6339845109876</v>
      </c>
      <c r="AP12" s="76">
        <f>AMENITIES!$K$6</f>
        <v>0.17427518672958112</v>
      </c>
      <c r="AQ12" s="75">
        <f t="shared" si="36"/>
        <v>16.203631298941254</v>
      </c>
      <c r="AR12" s="75">
        <f t="shared" si="37"/>
        <v>174.41588730180362</v>
      </c>
      <c r="AS12" s="75">
        <f t="shared" si="38"/>
        <v>137.11048113573088</v>
      </c>
      <c r="AT12" s="75">
        <f t="shared" si="39"/>
        <v>1476</v>
      </c>
      <c r="AU12" s="23"/>
      <c r="AV12" s="23"/>
      <c r="AW12" s="33">
        <f t="shared" si="40"/>
        <v>6.2487782086906194E-3</v>
      </c>
      <c r="AX12" s="26">
        <f t="shared" si="41"/>
        <v>62.225333402141189</v>
      </c>
      <c r="AY12" s="26">
        <f t="shared" si="42"/>
        <v>669.79348874064772</v>
      </c>
      <c r="AZ12" s="78">
        <f t="shared" si="43"/>
        <v>0.45383352816435651</v>
      </c>
      <c r="BA12" s="23"/>
      <c r="BB12" s="23"/>
      <c r="BC12" s="23">
        <f t="shared" si="44"/>
        <v>0</v>
      </c>
      <c r="BD12" s="33">
        <f t="shared" si="45"/>
        <v>0.5135457250762927</v>
      </c>
      <c r="BE12" s="33">
        <f t="shared" si="46"/>
        <v>7.1403702352878046E-2</v>
      </c>
      <c r="BF12" s="33">
        <f t="shared" si="47"/>
        <v>0.58494942742917067</v>
      </c>
      <c r="BG12" s="77">
        <f t="shared" si="48"/>
        <v>0.67805375821965852</v>
      </c>
    </row>
    <row r="13" spans="1:63" ht="25.05" customHeight="1" x14ac:dyDescent="0.3">
      <c r="A13" s="25">
        <f t="shared" si="49"/>
        <v>8</v>
      </c>
      <c r="B13" s="74" t="s">
        <v>201</v>
      </c>
      <c r="C13" s="22" t="s">
        <v>212</v>
      </c>
      <c r="D13" s="39" t="s">
        <v>209</v>
      </c>
      <c r="E13" s="39" t="str">
        <f t="shared" si="50"/>
        <v>A 109</v>
      </c>
      <c r="F13" s="39" t="s">
        <v>170</v>
      </c>
      <c r="G13" s="39" t="s">
        <v>28</v>
      </c>
      <c r="H13" s="75">
        <v>75055462.616999999</v>
      </c>
      <c r="I13" s="75">
        <f t="shared" ref="I13:I29" si="56">H13*0.000001</f>
        <v>75.055462616999989</v>
      </c>
      <c r="J13" s="75">
        <f t="shared" ref="J13:J29" si="57">I13*10.764</f>
        <v>807.89699960938788</v>
      </c>
      <c r="K13" s="75">
        <v>5708030.898</v>
      </c>
      <c r="L13" s="75">
        <f t="shared" si="19"/>
        <v>5.7080308979999996</v>
      </c>
      <c r="M13" s="75">
        <f t="shared" si="20"/>
        <v>61.441244586071996</v>
      </c>
      <c r="N13" s="69">
        <v>0</v>
      </c>
      <c r="O13" s="75">
        <f t="shared" ref="O13" si="58">N13*0.000001</f>
        <v>0</v>
      </c>
      <c r="P13" s="75">
        <f t="shared" si="54"/>
        <v>0</v>
      </c>
      <c r="Q13" s="75">
        <f t="shared" si="21"/>
        <v>5.7080308979999996</v>
      </c>
      <c r="R13" s="75">
        <f t="shared" si="22"/>
        <v>61.441244586071996</v>
      </c>
      <c r="S13" s="75">
        <f t="shared" si="23"/>
        <v>869.33824419545988</v>
      </c>
      <c r="T13" s="75">
        <v>90161350.482999995</v>
      </c>
      <c r="U13" s="69">
        <f t="shared" si="24"/>
        <v>90.161350482999993</v>
      </c>
      <c r="V13" s="75">
        <f t="shared" si="25"/>
        <v>970.49677659901181</v>
      </c>
      <c r="W13" s="75">
        <v>0</v>
      </c>
      <c r="X13" s="75">
        <f t="shared" si="26"/>
        <v>0</v>
      </c>
      <c r="Y13" s="75">
        <f t="shared" si="27"/>
        <v>0</v>
      </c>
      <c r="Z13" s="75">
        <f t="shared" si="28"/>
        <v>9.3978569680000028</v>
      </c>
      <c r="AA13" s="75">
        <f t="shared" si="29"/>
        <v>101.15853240355193</v>
      </c>
      <c r="AB13" s="75">
        <v>3720917.781</v>
      </c>
      <c r="AC13" s="75">
        <f t="shared" si="30"/>
        <v>3.7209177809999998</v>
      </c>
      <c r="AD13" s="75">
        <f t="shared" si="31"/>
        <v>40.051958994683993</v>
      </c>
      <c r="AE13" s="75"/>
      <c r="AF13" s="75"/>
      <c r="AG13" s="75"/>
      <c r="AH13" s="75"/>
      <c r="AI13" s="75"/>
      <c r="AJ13" s="75"/>
      <c r="AK13" s="75">
        <f t="shared" si="32"/>
        <v>93.88226826399999</v>
      </c>
      <c r="AL13" s="75">
        <f t="shared" si="33"/>
        <v>1010.5487355936958</v>
      </c>
      <c r="AM13" s="76">
        <f>'COMMON AREA'!$M$9</f>
        <v>0.30039146432372371</v>
      </c>
      <c r="AN13" s="75">
        <f t="shared" si="51"/>
        <v>28.201432037855611</v>
      </c>
      <c r="AO13" s="75">
        <f t="shared" si="52"/>
        <v>303.56021445547776</v>
      </c>
      <c r="AP13" s="76">
        <f>AMENITIES!$K$6</f>
        <v>0.17427518672958112</v>
      </c>
      <c r="AQ13" s="75">
        <f t="shared" si="36"/>
        <v>16.361349832305226</v>
      </c>
      <c r="AR13" s="75">
        <f t="shared" si="37"/>
        <v>176.11356959493344</v>
      </c>
      <c r="AS13" s="75">
        <f t="shared" si="38"/>
        <v>138.44505013416082</v>
      </c>
      <c r="AT13" s="75">
        <f t="shared" si="39"/>
        <v>1490</v>
      </c>
      <c r="AU13" s="23"/>
      <c r="AV13" s="23"/>
      <c r="AW13" s="33">
        <f t="shared" si="40"/>
        <v>6.3096008796221558E-3</v>
      </c>
      <c r="AX13" s="26">
        <f t="shared" si="41"/>
        <v>62.831005559277429</v>
      </c>
      <c r="AY13" s="26">
        <f t="shared" si="42"/>
        <v>676.31294384006219</v>
      </c>
      <c r="AZ13" s="78">
        <f t="shared" si="43"/>
        <v>0.45383352816435651</v>
      </c>
      <c r="BA13" s="23"/>
      <c r="BB13" s="23"/>
      <c r="BC13" s="23">
        <f t="shared" si="44"/>
        <v>0</v>
      </c>
      <c r="BD13" s="33">
        <f t="shared" si="45"/>
        <v>0.54221275141569658</v>
      </c>
      <c r="BE13" s="33">
        <f t="shared" si="46"/>
        <v>4.1235734621524828E-2</v>
      </c>
      <c r="BF13" s="33">
        <f t="shared" si="47"/>
        <v>0.58344848603722144</v>
      </c>
      <c r="BG13" s="77">
        <f t="shared" si="48"/>
        <v>0.67822062791523208</v>
      </c>
    </row>
    <row r="14" spans="1:63" ht="25.05" customHeight="1" x14ac:dyDescent="0.3">
      <c r="A14" s="25">
        <f t="shared" si="49"/>
        <v>9</v>
      </c>
      <c r="B14" s="74" t="s">
        <v>201</v>
      </c>
      <c r="C14" s="22" t="s">
        <v>212</v>
      </c>
      <c r="D14" s="39" t="s">
        <v>210</v>
      </c>
      <c r="E14" s="39" t="str">
        <f t="shared" si="50"/>
        <v>A 110</v>
      </c>
      <c r="F14" s="39" t="s">
        <v>170</v>
      </c>
      <c r="G14" s="39" t="s">
        <v>28</v>
      </c>
      <c r="H14" s="75">
        <v>75055462.616999999</v>
      </c>
      <c r="I14" s="75">
        <f t="shared" si="56"/>
        <v>75.055462616999989</v>
      </c>
      <c r="J14" s="75">
        <f t="shared" si="57"/>
        <v>807.89699960938788</v>
      </c>
      <c r="K14" s="75">
        <v>5708030.898</v>
      </c>
      <c r="L14" s="75">
        <f t="shared" si="19"/>
        <v>5.7080308979999996</v>
      </c>
      <c r="M14" s="75">
        <f t="shared" si="20"/>
        <v>61.441244586071996</v>
      </c>
      <c r="N14" s="69">
        <v>0</v>
      </c>
      <c r="O14" s="75">
        <f t="shared" ref="O14" si="59">N14*0.000001</f>
        <v>0</v>
      </c>
      <c r="P14" s="75">
        <f t="shared" si="54"/>
        <v>0</v>
      </c>
      <c r="Q14" s="75">
        <f t="shared" si="21"/>
        <v>5.7080308979999996</v>
      </c>
      <c r="R14" s="75">
        <f t="shared" si="22"/>
        <v>61.441244586071996</v>
      </c>
      <c r="S14" s="75">
        <f t="shared" si="23"/>
        <v>869.33824419545988</v>
      </c>
      <c r="T14" s="75">
        <v>90161350.482999995</v>
      </c>
      <c r="U14" s="69">
        <f t="shared" si="24"/>
        <v>90.161350482999993</v>
      </c>
      <c r="V14" s="75">
        <f t="shared" si="25"/>
        <v>970.49677659901181</v>
      </c>
      <c r="W14" s="75">
        <v>0</v>
      </c>
      <c r="X14" s="75">
        <f t="shared" si="26"/>
        <v>0</v>
      </c>
      <c r="Y14" s="75">
        <f t="shared" si="27"/>
        <v>0</v>
      </c>
      <c r="Z14" s="75">
        <f t="shared" si="28"/>
        <v>9.3978569680000028</v>
      </c>
      <c r="AA14" s="75">
        <f t="shared" si="29"/>
        <v>101.15853240355193</v>
      </c>
      <c r="AB14" s="75">
        <v>4800721.5120000001</v>
      </c>
      <c r="AC14" s="75">
        <f t="shared" si="30"/>
        <v>4.800721512</v>
      </c>
      <c r="AD14" s="75">
        <f t="shared" si="31"/>
        <v>51.674966355167996</v>
      </c>
      <c r="AE14" s="75"/>
      <c r="AF14" s="75"/>
      <c r="AG14" s="75"/>
      <c r="AH14" s="75"/>
      <c r="AI14" s="75"/>
      <c r="AJ14" s="75"/>
      <c r="AK14" s="75">
        <f t="shared" si="32"/>
        <v>94.962071994999988</v>
      </c>
      <c r="AL14" s="75">
        <f t="shared" si="33"/>
        <v>1022.1717429541798</v>
      </c>
      <c r="AM14" s="76">
        <f>'COMMON AREA'!$M$9</f>
        <v>0.30039146432372371</v>
      </c>
      <c r="AN14" s="75">
        <f t="shared" si="51"/>
        <v>28.525795861792922</v>
      </c>
      <c r="AO14" s="75">
        <f t="shared" si="52"/>
        <v>307.05166665633897</v>
      </c>
      <c r="AP14" s="76">
        <f>AMENITIES!$K$6</f>
        <v>0.17427518672958112</v>
      </c>
      <c r="AQ14" s="75">
        <f t="shared" si="36"/>
        <v>16.549532829156547</v>
      </c>
      <c r="AR14" s="75">
        <f t="shared" si="37"/>
        <v>178.13917137304108</v>
      </c>
      <c r="AS14" s="75">
        <f t="shared" si="38"/>
        <v>140.03740068594948</v>
      </c>
      <c r="AT14" s="75">
        <f t="shared" si="39"/>
        <v>1507</v>
      </c>
      <c r="AU14" s="23"/>
      <c r="AV14" s="23"/>
      <c r="AW14" s="33">
        <f t="shared" si="40"/>
        <v>6.3821718847429333E-3</v>
      </c>
      <c r="AX14" s="26">
        <f t="shared" si="41"/>
        <v>63.553667628270126</v>
      </c>
      <c r="AY14" s="26">
        <f t="shared" si="42"/>
        <v>684.09167835069957</v>
      </c>
      <c r="AZ14" s="78">
        <f t="shared" si="43"/>
        <v>0.45383352816435646</v>
      </c>
      <c r="BA14" s="23">
        <v>1</v>
      </c>
      <c r="BB14" s="23"/>
      <c r="BC14" s="23">
        <f t="shared" si="44"/>
        <v>1</v>
      </c>
      <c r="BD14" s="33">
        <f t="shared" si="45"/>
        <v>0.53609621739176372</v>
      </c>
      <c r="BE14" s="33">
        <f t="shared" si="46"/>
        <v>4.0770567077685463E-2</v>
      </c>
      <c r="BF14" s="33">
        <f t="shared" si="47"/>
        <v>0.57686678446944917</v>
      </c>
      <c r="BG14" s="77">
        <f t="shared" si="48"/>
        <v>0.67828251025493014</v>
      </c>
    </row>
    <row r="15" spans="1:63" ht="25.05" customHeight="1" x14ac:dyDescent="0.3">
      <c r="A15" s="25">
        <f t="shared" si="49"/>
        <v>10</v>
      </c>
      <c r="B15" s="74" t="s">
        <v>201</v>
      </c>
      <c r="C15" s="22" t="s">
        <v>212</v>
      </c>
      <c r="D15" s="39" t="s">
        <v>211</v>
      </c>
      <c r="E15" s="39" t="str">
        <f t="shared" si="50"/>
        <v>A 112</v>
      </c>
      <c r="F15" s="39" t="s">
        <v>170</v>
      </c>
      <c r="G15" s="39" t="s">
        <v>28</v>
      </c>
      <c r="H15" s="75">
        <v>75055462.616999999</v>
      </c>
      <c r="I15" s="75">
        <f t="shared" si="56"/>
        <v>75.055462616999989</v>
      </c>
      <c r="J15" s="75">
        <f t="shared" si="57"/>
        <v>807.89699960938788</v>
      </c>
      <c r="K15" s="75">
        <v>5708030.898</v>
      </c>
      <c r="L15" s="75">
        <f t="shared" si="19"/>
        <v>5.7080308979999996</v>
      </c>
      <c r="M15" s="75">
        <f t="shared" si="20"/>
        <v>61.441244586071996</v>
      </c>
      <c r="N15" s="69">
        <v>0</v>
      </c>
      <c r="O15" s="75">
        <f t="shared" ref="O15" si="60">N15*0.000001</f>
        <v>0</v>
      </c>
      <c r="P15" s="75">
        <f t="shared" si="54"/>
        <v>0</v>
      </c>
      <c r="Q15" s="75">
        <f t="shared" si="21"/>
        <v>5.7080308979999996</v>
      </c>
      <c r="R15" s="75">
        <f t="shared" si="22"/>
        <v>61.441244586071996</v>
      </c>
      <c r="S15" s="75">
        <f t="shared" si="23"/>
        <v>869.33824419545988</v>
      </c>
      <c r="T15" s="75">
        <v>90161350.482999995</v>
      </c>
      <c r="U15" s="69">
        <f t="shared" si="24"/>
        <v>90.161350482999993</v>
      </c>
      <c r="V15" s="75">
        <f t="shared" si="25"/>
        <v>970.49677659901181</v>
      </c>
      <c r="W15" s="75">
        <v>0</v>
      </c>
      <c r="X15" s="75">
        <f t="shared" si="26"/>
        <v>0</v>
      </c>
      <c r="Y15" s="75">
        <f t="shared" si="27"/>
        <v>0</v>
      </c>
      <c r="Z15" s="75">
        <f t="shared" si="28"/>
        <v>9.3978569680000028</v>
      </c>
      <c r="AA15" s="75">
        <f t="shared" si="29"/>
        <v>101.15853240355193</v>
      </c>
      <c r="AB15" s="75">
        <v>4800721.5120000001</v>
      </c>
      <c r="AC15" s="75">
        <f t="shared" si="30"/>
        <v>4.800721512</v>
      </c>
      <c r="AD15" s="75">
        <f t="shared" si="31"/>
        <v>51.674966355167996</v>
      </c>
      <c r="AE15" s="75"/>
      <c r="AF15" s="75"/>
      <c r="AG15" s="75"/>
      <c r="AH15" s="75"/>
      <c r="AI15" s="75"/>
      <c r="AJ15" s="75"/>
      <c r="AK15" s="75">
        <f t="shared" si="32"/>
        <v>94.962071994999988</v>
      </c>
      <c r="AL15" s="75">
        <f t="shared" si="33"/>
        <v>1022.1717429541798</v>
      </c>
      <c r="AM15" s="76">
        <f>'COMMON AREA'!$M$9</f>
        <v>0.30039146432372371</v>
      </c>
      <c r="AN15" s="75">
        <f t="shared" si="51"/>
        <v>28.525795861792922</v>
      </c>
      <c r="AO15" s="75">
        <f t="shared" si="52"/>
        <v>307.05166665633897</v>
      </c>
      <c r="AP15" s="76">
        <f>AMENITIES!$K$6</f>
        <v>0.17427518672958112</v>
      </c>
      <c r="AQ15" s="75">
        <f t="shared" si="36"/>
        <v>16.549532829156547</v>
      </c>
      <c r="AR15" s="75">
        <f t="shared" si="37"/>
        <v>178.13917137304108</v>
      </c>
      <c r="AS15" s="75">
        <f t="shared" si="38"/>
        <v>140.03740068594948</v>
      </c>
      <c r="AT15" s="75">
        <f t="shared" si="39"/>
        <v>1507</v>
      </c>
      <c r="AU15" s="23"/>
      <c r="AV15" s="23"/>
      <c r="AW15" s="33">
        <f t="shared" si="40"/>
        <v>6.3821718847429333E-3</v>
      </c>
      <c r="AX15" s="26">
        <f t="shared" si="41"/>
        <v>63.553667628270126</v>
      </c>
      <c r="AY15" s="26">
        <f t="shared" si="42"/>
        <v>684.09167835069957</v>
      </c>
      <c r="AZ15" s="78">
        <f t="shared" si="43"/>
        <v>0.45383352816435646</v>
      </c>
      <c r="BA15" s="23">
        <v>1</v>
      </c>
      <c r="BB15" s="23"/>
      <c r="BC15" s="23">
        <f t="shared" si="44"/>
        <v>1</v>
      </c>
      <c r="BD15" s="33">
        <f t="shared" si="45"/>
        <v>0.53609621739176372</v>
      </c>
      <c r="BE15" s="33">
        <f t="shared" si="46"/>
        <v>4.0770567077685463E-2</v>
      </c>
      <c r="BF15" s="33">
        <f t="shared" si="47"/>
        <v>0.57686678446944917</v>
      </c>
      <c r="BG15" s="77">
        <f t="shared" si="48"/>
        <v>0.67828251025493014</v>
      </c>
    </row>
    <row r="16" spans="1:63" ht="25.05" customHeight="1" x14ac:dyDescent="0.3">
      <c r="A16" s="25">
        <f t="shared" si="49"/>
        <v>11</v>
      </c>
      <c r="B16" s="74" t="s">
        <v>201</v>
      </c>
      <c r="C16" s="22" t="s">
        <v>212</v>
      </c>
      <c r="D16" s="39" t="s">
        <v>213</v>
      </c>
      <c r="E16" s="39" t="str">
        <f t="shared" si="50"/>
        <v>A 113</v>
      </c>
      <c r="F16" s="39" t="s">
        <v>170</v>
      </c>
      <c r="G16" s="39" t="s">
        <v>28</v>
      </c>
      <c r="H16" s="75">
        <v>70419313.472000003</v>
      </c>
      <c r="I16" s="75">
        <f t="shared" si="56"/>
        <v>70.419313471999999</v>
      </c>
      <c r="J16" s="75">
        <f t="shared" si="57"/>
        <v>757.99349021260798</v>
      </c>
      <c r="K16" s="75">
        <v>6040988.4749999996</v>
      </c>
      <c r="L16" s="75">
        <f t="shared" si="19"/>
        <v>6.0409884749999989</v>
      </c>
      <c r="M16" s="75">
        <f t="shared" si="20"/>
        <v>65.025199944899981</v>
      </c>
      <c r="N16" s="75">
        <v>3750154.6570000001</v>
      </c>
      <c r="O16" s="75">
        <f t="shared" ref="O16" si="61">N16*0.000001</f>
        <v>3.7501546569999999</v>
      </c>
      <c r="P16" s="75">
        <f t="shared" si="54"/>
        <v>40.366664727947999</v>
      </c>
      <c r="Q16" s="75">
        <f t="shared" si="21"/>
        <v>9.7911431319999984</v>
      </c>
      <c r="R16" s="75">
        <f t="shared" si="22"/>
        <v>105.39186467284799</v>
      </c>
      <c r="S16" s="75">
        <f t="shared" si="23"/>
        <v>863.38535488545597</v>
      </c>
      <c r="T16" s="75">
        <v>89735145.763999999</v>
      </c>
      <c r="U16" s="69">
        <f t="shared" si="24"/>
        <v>89.735145763999995</v>
      </c>
      <c r="V16" s="75">
        <f t="shared" si="25"/>
        <v>965.9091090036959</v>
      </c>
      <c r="W16" s="75">
        <v>0</v>
      </c>
      <c r="X16" s="75">
        <f t="shared" si="26"/>
        <v>0</v>
      </c>
      <c r="Y16" s="75">
        <f t="shared" si="27"/>
        <v>0</v>
      </c>
      <c r="Z16" s="75">
        <f t="shared" si="28"/>
        <v>9.5246891599999977</v>
      </c>
      <c r="AA16" s="75">
        <f t="shared" si="29"/>
        <v>102.52375411823994</v>
      </c>
      <c r="AB16" s="75">
        <v>3961457.9640000002</v>
      </c>
      <c r="AC16" s="75">
        <f t="shared" si="30"/>
        <v>3.9614579640000001</v>
      </c>
      <c r="AD16" s="75">
        <f t="shared" si="31"/>
        <v>42.641133524495999</v>
      </c>
      <c r="AE16" s="75"/>
      <c r="AF16" s="75"/>
      <c r="AG16" s="75"/>
      <c r="AH16" s="75"/>
      <c r="AI16" s="75"/>
      <c r="AJ16" s="75"/>
      <c r="AK16" s="75">
        <f t="shared" si="32"/>
        <v>93.696603727999999</v>
      </c>
      <c r="AL16" s="75">
        <f t="shared" si="33"/>
        <v>1008.5502425281919</v>
      </c>
      <c r="AM16" s="76">
        <f>'COMMON AREA'!$M$9</f>
        <v>0.30039146432372371</v>
      </c>
      <c r="AN16" s="75">
        <f t="shared" si="51"/>
        <v>28.145659996013588</v>
      </c>
      <c r="AO16" s="75">
        <f t="shared" si="52"/>
        <v>302.95988419709028</v>
      </c>
      <c r="AP16" s="76">
        <f>AMENITIES!$K$6</f>
        <v>0.17427518672958112</v>
      </c>
      <c r="AQ16" s="75">
        <f t="shared" si="36"/>
        <v>16.328993110624765</v>
      </c>
      <c r="AR16" s="75">
        <f t="shared" si="37"/>
        <v>175.76528184276498</v>
      </c>
      <c r="AS16" s="75">
        <f t="shared" si="38"/>
        <v>138.17125683463837</v>
      </c>
      <c r="AT16" s="75">
        <f t="shared" si="39"/>
        <v>1487</v>
      </c>
      <c r="AU16" s="23"/>
      <c r="AV16" s="23"/>
      <c r="AW16" s="33">
        <f t="shared" si="40"/>
        <v>6.2971228138348455E-3</v>
      </c>
      <c r="AX16" s="26">
        <f t="shared" si="41"/>
        <v>62.70674898016739</v>
      </c>
      <c r="AY16" s="26">
        <f t="shared" si="42"/>
        <v>674.97544602252174</v>
      </c>
      <c r="AZ16" s="78">
        <f t="shared" si="43"/>
        <v>0.45383352816435651</v>
      </c>
      <c r="BA16" s="23"/>
      <c r="BB16" s="23"/>
      <c r="BC16" s="23">
        <f t="shared" si="44"/>
        <v>0</v>
      </c>
      <c r="BD16" s="33">
        <f t="shared" si="45"/>
        <v>0.50974679906698583</v>
      </c>
      <c r="BE16" s="33">
        <f t="shared" si="46"/>
        <v>7.0875497426259579E-2</v>
      </c>
      <c r="BF16" s="33">
        <f t="shared" si="47"/>
        <v>0.58062229649324548</v>
      </c>
      <c r="BG16" s="77">
        <f t="shared" si="48"/>
        <v>0.6782449512630746</v>
      </c>
    </row>
    <row r="17" spans="1:59" ht="25.05" customHeight="1" x14ac:dyDescent="0.3">
      <c r="A17" s="25">
        <f t="shared" si="49"/>
        <v>12</v>
      </c>
      <c r="B17" s="74" t="s">
        <v>201</v>
      </c>
      <c r="C17" s="22" t="s">
        <v>212</v>
      </c>
      <c r="D17" s="39" t="s">
        <v>214</v>
      </c>
      <c r="E17" s="39" t="str">
        <f t="shared" si="50"/>
        <v>A 114</v>
      </c>
      <c r="F17" s="39" t="s">
        <v>170</v>
      </c>
      <c r="G17" s="39" t="s">
        <v>28</v>
      </c>
      <c r="H17" s="75">
        <v>70419313.472000003</v>
      </c>
      <c r="I17" s="75">
        <f t="shared" si="56"/>
        <v>70.419313471999999</v>
      </c>
      <c r="J17" s="75">
        <f t="shared" si="57"/>
        <v>757.99349021260798</v>
      </c>
      <c r="K17" s="75">
        <v>6040988.4749999996</v>
      </c>
      <c r="L17" s="75">
        <f t="shared" si="19"/>
        <v>6.0409884749999989</v>
      </c>
      <c r="M17" s="75">
        <f t="shared" si="20"/>
        <v>65.025199944899981</v>
      </c>
      <c r="N17" s="75">
        <v>3750154.6570000001</v>
      </c>
      <c r="O17" s="75">
        <f t="shared" ref="O17:O21" si="62">N17*0.000001</f>
        <v>3.7501546569999999</v>
      </c>
      <c r="P17" s="75">
        <f t="shared" si="54"/>
        <v>40.366664727947999</v>
      </c>
      <c r="Q17" s="75">
        <f t="shared" si="21"/>
        <v>9.7911431319999984</v>
      </c>
      <c r="R17" s="75">
        <f t="shared" si="22"/>
        <v>105.39186467284799</v>
      </c>
      <c r="S17" s="75">
        <f t="shared" si="23"/>
        <v>863.38535488545597</v>
      </c>
      <c r="T17" s="75">
        <v>89735145.763999999</v>
      </c>
      <c r="U17" s="69">
        <f t="shared" si="24"/>
        <v>89.735145763999995</v>
      </c>
      <c r="V17" s="75">
        <f t="shared" si="25"/>
        <v>965.9091090036959</v>
      </c>
      <c r="W17" s="75">
        <v>0</v>
      </c>
      <c r="X17" s="75">
        <f t="shared" si="26"/>
        <v>0</v>
      </c>
      <c r="Y17" s="75">
        <f t="shared" si="27"/>
        <v>0</v>
      </c>
      <c r="Z17" s="75">
        <f t="shared" si="28"/>
        <v>9.5246891599999977</v>
      </c>
      <c r="AA17" s="75">
        <f t="shared" si="29"/>
        <v>102.52375411823994</v>
      </c>
      <c r="AB17" s="75">
        <v>3961457.9640000002</v>
      </c>
      <c r="AC17" s="75">
        <f t="shared" si="30"/>
        <v>3.9614579640000001</v>
      </c>
      <c r="AD17" s="75">
        <f t="shared" si="31"/>
        <v>42.641133524495999</v>
      </c>
      <c r="AE17" s="75"/>
      <c r="AF17" s="75"/>
      <c r="AG17" s="75"/>
      <c r="AH17" s="75"/>
      <c r="AI17" s="75"/>
      <c r="AJ17" s="75"/>
      <c r="AK17" s="75">
        <f t="shared" si="32"/>
        <v>93.696603727999999</v>
      </c>
      <c r="AL17" s="75">
        <f t="shared" si="33"/>
        <v>1008.5502425281919</v>
      </c>
      <c r="AM17" s="76">
        <f>'COMMON AREA'!$M$9</f>
        <v>0.30039146432372371</v>
      </c>
      <c r="AN17" s="75">
        <f t="shared" si="51"/>
        <v>28.145659996013588</v>
      </c>
      <c r="AO17" s="75">
        <f t="shared" si="52"/>
        <v>302.95988419709028</v>
      </c>
      <c r="AP17" s="76">
        <f>AMENITIES!$K$6</f>
        <v>0.17427518672958112</v>
      </c>
      <c r="AQ17" s="75">
        <f t="shared" si="36"/>
        <v>16.328993110624765</v>
      </c>
      <c r="AR17" s="75">
        <f t="shared" si="37"/>
        <v>175.76528184276498</v>
      </c>
      <c r="AS17" s="75">
        <f t="shared" si="38"/>
        <v>138.17125683463837</v>
      </c>
      <c r="AT17" s="75">
        <f t="shared" si="39"/>
        <v>1487</v>
      </c>
      <c r="AU17" s="23"/>
      <c r="AV17" s="23"/>
      <c r="AW17" s="33">
        <f t="shared" si="40"/>
        <v>6.2971228138348455E-3</v>
      </c>
      <c r="AX17" s="26">
        <f t="shared" si="41"/>
        <v>62.70674898016739</v>
      </c>
      <c r="AY17" s="26">
        <f t="shared" si="42"/>
        <v>674.97544602252174</v>
      </c>
      <c r="AZ17" s="78">
        <f t="shared" si="43"/>
        <v>0.45383352816435651</v>
      </c>
      <c r="BA17" s="23"/>
      <c r="BB17" s="23"/>
      <c r="BC17" s="23">
        <f t="shared" si="44"/>
        <v>0</v>
      </c>
      <c r="BD17" s="33">
        <f t="shared" si="45"/>
        <v>0.50974679906698583</v>
      </c>
      <c r="BE17" s="33">
        <f t="shared" si="46"/>
        <v>7.0875497426259579E-2</v>
      </c>
      <c r="BF17" s="33">
        <f t="shared" si="47"/>
        <v>0.58062229649324548</v>
      </c>
      <c r="BG17" s="77">
        <f t="shared" si="48"/>
        <v>0.6782449512630746</v>
      </c>
    </row>
    <row r="18" spans="1:59" ht="25.05" customHeight="1" x14ac:dyDescent="0.3">
      <c r="A18" s="25">
        <f t="shared" si="49"/>
        <v>13</v>
      </c>
      <c r="B18" s="74" t="s">
        <v>201</v>
      </c>
      <c r="C18" s="22" t="s">
        <v>282</v>
      </c>
      <c r="D18" s="39" t="s">
        <v>216</v>
      </c>
      <c r="E18" s="39" t="str">
        <f t="shared" si="50"/>
        <v>A 201</v>
      </c>
      <c r="F18" s="39" t="s">
        <v>170</v>
      </c>
      <c r="G18" s="39" t="s">
        <v>29</v>
      </c>
      <c r="H18" s="75">
        <v>75055462.616999999</v>
      </c>
      <c r="I18" s="75">
        <f t="shared" si="56"/>
        <v>75.055462616999989</v>
      </c>
      <c r="J18" s="75">
        <f t="shared" si="57"/>
        <v>807.89699960938788</v>
      </c>
      <c r="K18" s="75">
        <v>5690252.5839999998</v>
      </c>
      <c r="L18" s="75">
        <f t="shared" si="19"/>
        <v>5.6902525839999996</v>
      </c>
      <c r="M18" s="75">
        <f t="shared" si="20"/>
        <v>61.249878814175993</v>
      </c>
      <c r="N18" s="75">
        <v>0</v>
      </c>
      <c r="O18" s="75">
        <f t="shared" si="62"/>
        <v>0</v>
      </c>
      <c r="P18" s="75">
        <f t="shared" si="54"/>
        <v>0</v>
      </c>
      <c r="Q18" s="75">
        <f t="shared" si="21"/>
        <v>5.6902525839999996</v>
      </c>
      <c r="R18" s="75">
        <f t="shared" si="22"/>
        <v>61.249878814175993</v>
      </c>
      <c r="S18" s="75">
        <f t="shared" si="23"/>
        <v>869.14687842356386</v>
      </c>
      <c r="T18" s="75">
        <v>90530344.614999995</v>
      </c>
      <c r="U18" s="69">
        <f t="shared" si="24"/>
        <v>90.53034461499999</v>
      </c>
      <c r="V18" s="75">
        <f t="shared" si="25"/>
        <v>974.46862943585984</v>
      </c>
      <c r="W18" s="75">
        <v>0</v>
      </c>
      <c r="X18" s="75">
        <f t="shared" si="26"/>
        <v>0</v>
      </c>
      <c r="Y18" s="75">
        <f t="shared" si="27"/>
        <v>0</v>
      </c>
      <c r="Z18" s="75">
        <f t="shared" si="28"/>
        <v>9.7846294140000012</v>
      </c>
      <c r="AA18" s="75">
        <f t="shared" si="29"/>
        <v>105.32175101229598</v>
      </c>
      <c r="AB18" s="75">
        <v>3299635.0920000002</v>
      </c>
      <c r="AC18" s="75">
        <f t="shared" si="30"/>
        <v>3.2996350919999999</v>
      </c>
      <c r="AD18" s="75">
        <f t="shared" si="31"/>
        <v>35.517272130287999</v>
      </c>
      <c r="AE18" s="75"/>
      <c r="AF18" s="75"/>
      <c r="AG18" s="75"/>
      <c r="AH18" s="75"/>
      <c r="AI18" s="75"/>
      <c r="AJ18" s="75"/>
      <c r="AK18" s="75">
        <f t="shared" si="32"/>
        <v>93.829979706999993</v>
      </c>
      <c r="AL18" s="75">
        <f t="shared" si="33"/>
        <v>1009.9859015661478</v>
      </c>
      <c r="AM18" s="76">
        <f>'COMMON AREA'!$M$9</f>
        <v>0.30039146432372371</v>
      </c>
      <c r="AN18" s="75">
        <f t="shared" si="51"/>
        <v>28.185725001651008</v>
      </c>
      <c r="AO18" s="75">
        <f t="shared" si="52"/>
        <v>303.39114391777144</v>
      </c>
      <c r="AP18" s="76">
        <f>AMENITIES!$K$6</f>
        <v>0.17427518672958112</v>
      </c>
      <c r="AQ18" s="75">
        <f t="shared" si="36"/>
        <v>16.35223723427023</v>
      </c>
      <c r="AR18" s="75">
        <f t="shared" si="37"/>
        <v>176.01548158968475</v>
      </c>
      <c r="AS18" s="75">
        <f t="shared" si="38"/>
        <v>138.36794194292122</v>
      </c>
      <c r="AT18" s="75">
        <f t="shared" si="39"/>
        <v>1489</v>
      </c>
      <c r="AU18" s="23"/>
      <c r="AV18" s="23"/>
      <c r="AW18" s="33">
        <f t="shared" si="40"/>
        <v>6.3060866917851758E-3</v>
      </c>
      <c r="AX18" s="26">
        <f t="shared" si="41"/>
        <v>62.796011276796783</v>
      </c>
      <c r="AY18" s="26">
        <f t="shared" si="42"/>
        <v>675.93626538344051</v>
      </c>
      <c r="AZ18" s="78">
        <f t="shared" si="43"/>
        <v>0.45383352816435651</v>
      </c>
      <c r="BA18" s="23">
        <v>1</v>
      </c>
      <c r="BB18" s="23"/>
      <c r="BC18" s="23">
        <f t="shared" si="44"/>
        <v>1</v>
      </c>
      <c r="BD18" s="33">
        <f t="shared" si="45"/>
        <v>0.54257689698414224</v>
      </c>
      <c r="BE18" s="33">
        <f t="shared" si="46"/>
        <v>4.1134908538734714E-2</v>
      </c>
      <c r="BF18" s="33">
        <f t="shared" si="47"/>
        <v>0.58371180552287705</v>
      </c>
      <c r="BG18" s="77">
        <f t="shared" si="48"/>
        <v>0.67829812059512951</v>
      </c>
    </row>
    <row r="19" spans="1:59" ht="25.05" customHeight="1" x14ac:dyDescent="0.3">
      <c r="A19" s="25">
        <f t="shared" si="49"/>
        <v>14</v>
      </c>
      <c r="B19" s="74" t="s">
        <v>201</v>
      </c>
      <c r="C19" s="22" t="s">
        <v>282</v>
      </c>
      <c r="D19" s="39" t="s">
        <v>217</v>
      </c>
      <c r="E19" s="39" t="str">
        <f t="shared" si="50"/>
        <v>A 202</v>
      </c>
      <c r="F19" s="39" t="s">
        <v>170</v>
      </c>
      <c r="G19" s="39" t="s">
        <v>29</v>
      </c>
      <c r="H19" s="75">
        <v>75055462.616999999</v>
      </c>
      <c r="I19" s="75">
        <f t="shared" si="56"/>
        <v>75.055462616999989</v>
      </c>
      <c r="J19" s="75">
        <f t="shared" si="57"/>
        <v>807.89699960938788</v>
      </c>
      <c r="K19" s="75">
        <v>5690252.5839999998</v>
      </c>
      <c r="L19" s="75">
        <f t="shared" si="19"/>
        <v>5.6902525839999996</v>
      </c>
      <c r="M19" s="75">
        <f t="shared" si="20"/>
        <v>61.249878814175993</v>
      </c>
      <c r="N19" s="75">
        <v>0</v>
      </c>
      <c r="O19" s="75">
        <f t="shared" si="62"/>
        <v>0</v>
      </c>
      <c r="P19" s="75">
        <f t="shared" si="54"/>
        <v>0</v>
      </c>
      <c r="Q19" s="75">
        <f t="shared" si="21"/>
        <v>5.6902525839999996</v>
      </c>
      <c r="R19" s="75">
        <f t="shared" si="22"/>
        <v>61.249878814175993</v>
      </c>
      <c r="S19" s="75">
        <f t="shared" si="23"/>
        <v>869.14687842356386</v>
      </c>
      <c r="T19" s="75">
        <v>90530344.614999995</v>
      </c>
      <c r="U19" s="69">
        <f t="shared" si="24"/>
        <v>90.53034461499999</v>
      </c>
      <c r="V19" s="75">
        <f t="shared" si="25"/>
        <v>974.46862943585984</v>
      </c>
      <c r="W19" s="75">
        <v>0</v>
      </c>
      <c r="X19" s="75">
        <f t="shared" si="26"/>
        <v>0</v>
      </c>
      <c r="Y19" s="75">
        <f t="shared" si="27"/>
        <v>0</v>
      </c>
      <c r="Z19" s="75">
        <f t="shared" si="28"/>
        <v>9.7846294140000012</v>
      </c>
      <c r="AA19" s="75">
        <f t="shared" si="29"/>
        <v>105.32175101229598</v>
      </c>
      <c r="AB19" s="75">
        <v>3421492.1719999998</v>
      </c>
      <c r="AC19" s="75">
        <f t="shared" si="30"/>
        <v>3.4214921719999998</v>
      </c>
      <c r="AD19" s="75">
        <f t="shared" si="31"/>
        <v>36.828941739407995</v>
      </c>
      <c r="AE19" s="75"/>
      <c r="AF19" s="75"/>
      <c r="AG19" s="75"/>
      <c r="AH19" s="75"/>
      <c r="AI19" s="75"/>
      <c r="AJ19" s="75"/>
      <c r="AK19" s="75">
        <f t="shared" si="32"/>
        <v>93.951836786999991</v>
      </c>
      <c r="AL19" s="75">
        <f t="shared" si="33"/>
        <v>1011.2975711752679</v>
      </c>
      <c r="AM19" s="76">
        <f>'COMMON AREA'!$M$9</f>
        <v>0.30039146432372371</v>
      </c>
      <c r="AN19" s="75">
        <f t="shared" si="51"/>
        <v>28.222329828350421</v>
      </c>
      <c r="AO19" s="75">
        <f t="shared" si="52"/>
        <v>303.7851582723639</v>
      </c>
      <c r="AP19" s="76">
        <f>AMENITIES!$K$6</f>
        <v>0.17427518672958112</v>
      </c>
      <c r="AQ19" s="75">
        <f t="shared" si="36"/>
        <v>16.373473899641553</v>
      </c>
      <c r="AR19" s="75">
        <f t="shared" si="37"/>
        <v>176.24407305574167</v>
      </c>
      <c r="AS19" s="75">
        <f t="shared" si="38"/>
        <v>138.54764051499197</v>
      </c>
      <c r="AT19" s="75">
        <f t="shared" si="39"/>
        <v>1491</v>
      </c>
      <c r="AU19" s="23"/>
      <c r="AV19" s="23"/>
      <c r="AW19" s="33">
        <f t="shared" si="40"/>
        <v>6.3142764123082697E-3</v>
      </c>
      <c r="AX19" s="26">
        <f t="shared" si="41"/>
        <v>62.877564513765748</v>
      </c>
      <c r="AY19" s="26">
        <f t="shared" si="42"/>
        <v>676.81410442617448</v>
      </c>
      <c r="AZ19" s="78">
        <f t="shared" si="43"/>
        <v>0.45383352816435651</v>
      </c>
      <c r="BA19" s="23">
        <v>1</v>
      </c>
      <c r="BB19" s="23"/>
      <c r="BC19" s="23">
        <f t="shared" si="44"/>
        <v>1</v>
      </c>
      <c r="BD19" s="33">
        <f t="shared" si="45"/>
        <v>0.54184909430542449</v>
      </c>
      <c r="BE19" s="33">
        <f t="shared" si="46"/>
        <v>4.1079730928354118E-2</v>
      </c>
      <c r="BF19" s="33">
        <f t="shared" si="47"/>
        <v>0.58292882523377854</v>
      </c>
      <c r="BG19" s="77">
        <f t="shared" si="48"/>
        <v>0.67826798871580674</v>
      </c>
    </row>
    <row r="20" spans="1:59" ht="25.05" customHeight="1" x14ac:dyDescent="0.3">
      <c r="A20" s="25">
        <f t="shared" si="49"/>
        <v>15</v>
      </c>
      <c r="B20" s="74" t="s">
        <v>201</v>
      </c>
      <c r="C20" s="22" t="s">
        <v>282</v>
      </c>
      <c r="D20" s="39" t="s">
        <v>218</v>
      </c>
      <c r="E20" s="39" t="str">
        <f t="shared" si="50"/>
        <v>A 203</v>
      </c>
      <c r="F20" s="39" t="s">
        <v>170</v>
      </c>
      <c r="G20" s="39" t="s">
        <v>29</v>
      </c>
      <c r="H20" s="75">
        <v>75055462.616999999</v>
      </c>
      <c r="I20" s="75">
        <f t="shared" si="56"/>
        <v>75.055462616999989</v>
      </c>
      <c r="J20" s="75">
        <f t="shared" si="57"/>
        <v>807.89699960938788</v>
      </c>
      <c r="K20" s="75">
        <v>5690252.5839999998</v>
      </c>
      <c r="L20" s="75">
        <f t="shared" si="19"/>
        <v>5.6902525839999996</v>
      </c>
      <c r="M20" s="75">
        <f t="shared" si="20"/>
        <v>61.249878814175993</v>
      </c>
      <c r="N20" s="75">
        <v>0</v>
      </c>
      <c r="O20" s="75">
        <f t="shared" si="62"/>
        <v>0</v>
      </c>
      <c r="P20" s="75">
        <f t="shared" si="54"/>
        <v>0</v>
      </c>
      <c r="Q20" s="75">
        <f t="shared" si="21"/>
        <v>5.6902525839999996</v>
      </c>
      <c r="R20" s="75">
        <f t="shared" si="22"/>
        <v>61.249878814175993</v>
      </c>
      <c r="S20" s="75">
        <f t="shared" si="23"/>
        <v>869.14687842356386</v>
      </c>
      <c r="T20" s="75">
        <v>90651547.674999997</v>
      </c>
      <c r="U20" s="69">
        <f t="shared" si="24"/>
        <v>90.651547674999989</v>
      </c>
      <c r="V20" s="75">
        <f t="shared" si="25"/>
        <v>975.77325917369978</v>
      </c>
      <c r="W20" s="75">
        <v>0</v>
      </c>
      <c r="X20" s="75">
        <f t="shared" si="26"/>
        <v>0</v>
      </c>
      <c r="Y20" s="75">
        <f t="shared" si="27"/>
        <v>0</v>
      </c>
      <c r="Z20" s="75">
        <f t="shared" si="28"/>
        <v>9.9058324740000003</v>
      </c>
      <c r="AA20" s="75">
        <f t="shared" si="29"/>
        <v>106.62638075013592</v>
      </c>
      <c r="AB20" s="75">
        <v>3298394.5469999998</v>
      </c>
      <c r="AC20" s="75">
        <f t="shared" si="30"/>
        <v>3.2983945469999996</v>
      </c>
      <c r="AD20" s="75">
        <f t="shared" si="31"/>
        <v>35.503918903907994</v>
      </c>
      <c r="AE20" s="75"/>
      <c r="AF20" s="75"/>
      <c r="AG20" s="75"/>
      <c r="AH20" s="75"/>
      <c r="AI20" s="75"/>
      <c r="AJ20" s="75"/>
      <c r="AK20" s="75">
        <f t="shared" si="32"/>
        <v>93.94994222199999</v>
      </c>
      <c r="AL20" s="75">
        <f t="shared" si="33"/>
        <v>1011.2771780776078</v>
      </c>
      <c r="AM20" s="76">
        <f>'COMMON AREA'!$M$9</f>
        <v>0.30039146432372371</v>
      </c>
      <c r="AN20" s="75">
        <f t="shared" si="51"/>
        <v>28.221760717195814</v>
      </c>
      <c r="AO20" s="75">
        <f t="shared" si="52"/>
        <v>303.77903235989572</v>
      </c>
      <c r="AP20" s="76">
        <f>AMENITIES!$K$6</f>
        <v>0.17427518672958112</v>
      </c>
      <c r="AQ20" s="75">
        <f t="shared" si="36"/>
        <v>16.373143723972404</v>
      </c>
      <c r="AR20" s="75">
        <f t="shared" si="37"/>
        <v>176.24051904483895</v>
      </c>
      <c r="AS20" s="75">
        <f t="shared" si="38"/>
        <v>138.54484666316819</v>
      </c>
      <c r="AT20" s="75">
        <f t="shared" si="39"/>
        <v>1491</v>
      </c>
      <c r="AU20" s="23"/>
      <c r="AV20" s="23"/>
      <c r="AW20" s="33">
        <f t="shared" si="40"/>
        <v>6.3141490831628228E-3</v>
      </c>
      <c r="AX20" s="26">
        <f t="shared" si="41"/>
        <v>62.876296570135388</v>
      </c>
      <c r="AY20" s="26">
        <f t="shared" si="42"/>
        <v>676.80045628093728</v>
      </c>
      <c r="AZ20" s="78">
        <f t="shared" si="43"/>
        <v>0.45383352816435646</v>
      </c>
      <c r="BA20" s="23">
        <v>1</v>
      </c>
      <c r="BB20" s="23"/>
      <c r="BC20" s="23">
        <f t="shared" si="44"/>
        <v>1</v>
      </c>
      <c r="BD20" s="33">
        <f t="shared" si="45"/>
        <v>0.54184909430542449</v>
      </c>
      <c r="BE20" s="33">
        <f t="shared" si="46"/>
        <v>4.1079730928354118E-2</v>
      </c>
      <c r="BF20" s="33">
        <f t="shared" si="47"/>
        <v>0.58292882523377854</v>
      </c>
      <c r="BG20" s="77">
        <f t="shared" si="48"/>
        <v>0.67825431125258739</v>
      </c>
    </row>
    <row r="21" spans="1:59" ht="25.05" customHeight="1" x14ac:dyDescent="0.3">
      <c r="A21" s="25">
        <f t="shared" si="49"/>
        <v>16</v>
      </c>
      <c r="B21" s="74" t="s">
        <v>201</v>
      </c>
      <c r="C21" s="22" t="s">
        <v>282</v>
      </c>
      <c r="D21" s="39" t="s">
        <v>219</v>
      </c>
      <c r="E21" s="39" t="str">
        <f t="shared" si="50"/>
        <v>A 204</v>
      </c>
      <c r="F21" s="39" t="s">
        <v>171</v>
      </c>
      <c r="G21" s="39" t="s">
        <v>29</v>
      </c>
      <c r="H21" s="75">
        <v>104200877.81299999</v>
      </c>
      <c r="I21" s="75">
        <f t="shared" si="56"/>
        <v>104.20087781299999</v>
      </c>
      <c r="J21" s="75">
        <f t="shared" si="57"/>
        <v>1121.6182487791318</v>
      </c>
      <c r="K21" s="75">
        <v>4702600.807</v>
      </c>
      <c r="L21" s="75">
        <f t="shared" si="19"/>
        <v>4.7026008069999996</v>
      </c>
      <c r="M21" s="75">
        <f t="shared" si="20"/>
        <v>50.618795086547991</v>
      </c>
      <c r="N21" s="75">
        <v>0</v>
      </c>
      <c r="O21" s="75">
        <f t="shared" si="62"/>
        <v>0</v>
      </c>
      <c r="P21" s="75">
        <f t="shared" si="54"/>
        <v>0</v>
      </c>
      <c r="Q21" s="75">
        <f t="shared" si="21"/>
        <v>4.7026008069999996</v>
      </c>
      <c r="R21" s="75">
        <f t="shared" si="22"/>
        <v>50.618795086547991</v>
      </c>
      <c r="S21" s="75">
        <f t="shared" si="23"/>
        <v>1172.2370438656799</v>
      </c>
      <c r="T21" s="75">
        <v>120233856.318</v>
      </c>
      <c r="U21" s="69">
        <f t="shared" si="24"/>
        <v>120.23385631799999</v>
      </c>
      <c r="V21" s="75">
        <f t="shared" si="25"/>
        <v>1294.1972294069519</v>
      </c>
      <c r="W21" s="75">
        <v>0</v>
      </c>
      <c r="X21" s="75">
        <f t="shared" si="26"/>
        <v>0</v>
      </c>
      <c r="Y21" s="75">
        <f t="shared" si="27"/>
        <v>0</v>
      </c>
      <c r="Z21" s="75">
        <f t="shared" si="28"/>
        <v>11.330377698000003</v>
      </c>
      <c r="AA21" s="75">
        <f t="shared" si="29"/>
        <v>121.96018554127211</v>
      </c>
      <c r="AB21" s="75">
        <v>4888708.2479999997</v>
      </c>
      <c r="AC21" s="75">
        <f t="shared" si="30"/>
        <v>4.8887082479999995</v>
      </c>
      <c r="AD21" s="75">
        <f t="shared" si="31"/>
        <v>52.62205558147199</v>
      </c>
      <c r="AE21" s="75"/>
      <c r="AF21" s="75"/>
      <c r="AG21" s="75"/>
      <c r="AH21" s="75"/>
      <c r="AI21" s="75"/>
      <c r="AJ21" s="75"/>
      <c r="AK21" s="75">
        <f t="shared" si="32"/>
        <v>125.12256456599999</v>
      </c>
      <c r="AL21" s="75">
        <f t="shared" si="33"/>
        <v>1346.819284988424</v>
      </c>
      <c r="AM21" s="76">
        <f>'COMMON AREA'!$M$9</f>
        <v>0.30039146432372371</v>
      </c>
      <c r="AN21" s="75">
        <f t="shared" si="51"/>
        <v>37.585750389920406</v>
      </c>
      <c r="AO21" s="75">
        <f t="shared" si="52"/>
        <v>404.57301719710324</v>
      </c>
      <c r="AP21" s="76">
        <f>AMENITIES!$K$6</f>
        <v>0.17427518672958112</v>
      </c>
      <c r="AQ21" s="75">
        <f t="shared" si="36"/>
        <v>21.805758303823719</v>
      </c>
      <c r="AR21" s="75">
        <f t="shared" si="37"/>
        <v>234.71718238235852</v>
      </c>
      <c r="AS21" s="75">
        <f t="shared" si="38"/>
        <v>184.51407325974412</v>
      </c>
      <c r="AT21" s="75">
        <f t="shared" si="39"/>
        <v>1986</v>
      </c>
      <c r="AU21" s="23"/>
      <c r="AV21" s="23"/>
      <c r="AW21" s="33">
        <f t="shared" si="40"/>
        <v>8.4091858669859635E-3</v>
      </c>
      <c r="AX21" s="26">
        <f t="shared" si="41"/>
        <v>83.738672863446226</v>
      </c>
      <c r="AY21" s="26">
        <f t="shared" si="42"/>
        <v>901.36307470213512</v>
      </c>
      <c r="AZ21" s="78">
        <f t="shared" si="43"/>
        <v>0.45383352816435651</v>
      </c>
      <c r="BA21" s="23">
        <v>1</v>
      </c>
      <c r="BB21" s="23"/>
      <c r="BC21" s="23">
        <f t="shared" si="44"/>
        <v>1</v>
      </c>
      <c r="BD21" s="33">
        <f t="shared" si="45"/>
        <v>0.56476246162091226</v>
      </c>
      <c r="BE21" s="33">
        <f t="shared" si="46"/>
        <v>2.5487812228876128E-2</v>
      </c>
      <c r="BF21" s="33">
        <f t="shared" si="47"/>
        <v>0.59025027384978845</v>
      </c>
      <c r="BG21" s="77">
        <f t="shared" si="48"/>
        <v>0.67815673967191537</v>
      </c>
    </row>
    <row r="22" spans="1:59" ht="25.05" customHeight="1" x14ac:dyDescent="0.3">
      <c r="A22" s="25">
        <f t="shared" si="49"/>
        <v>17</v>
      </c>
      <c r="B22" s="74" t="s">
        <v>201</v>
      </c>
      <c r="C22" s="22" t="s">
        <v>282</v>
      </c>
      <c r="D22" s="39" t="s">
        <v>220</v>
      </c>
      <c r="E22" s="39" t="str">
        <f t="shared" si="50"/>
        <v>A 205</v>
      </c>
      <c r="F22" s="39" t="s">
        <v>170</v>
      </c>
      <c r="G22" s="39" t="s">
        <v>29</v>
      </c>
      <c r="H22" s="75">
        <v>70419313.472000003</v>
      </c>
      <c r="I22" s="75">
        <f t="shared" si="56"/>
        <v>70.419313471999999</v>
      </c>
      <c r="J22" s="75">
        <f t="shared" si="57"/>
        <v>757.99349021260798</v>
      </c>
      <c r="K22" s="75">
        <v>6040988.4749999996</v>
      </c>
      <c r="L22" s="75">
        <f t="shared" si="19"/>
        <v>6.0409884749999989</v>
      </c>
      <c r="M22" s="75">
        <f t="shared" si="20"/>
        <v>65.025199944899981</v>
      </c>
      <c r="N22" s="75">
        <v>3750154.6570000001</v>
      </c>
      <c r="O22" s="75">
        <f t="shared" ref="O22" si="63">N22*0.000001</f>
        <v>3.7501546569999999</v>
      </c>
      <c r="P22" s="75">
        <f t="shared" si="54"/>
        <v>40.366664727947999</v>
      </c>
      <c r="Q22" s="75">
        <f t="shared" si="21"/>
        <v>9.7911431319999984</v>
      </c>
      <c r="R22" s="75">
        <f t="shared" si="22"/>
        <v>105.39186467284799</v>
      </c>
      <c r="S22" s="75">
        <f t="shared" si="23"/>
        <v>863.38535488545597</v>
      </c>
      <c r="T22" s="75">
        <v>89854943.140000001</v>
      </c>
      <c r="U22" s="69">
        <f t="shared" si="24"/>
        <v>89.854943140000003</v>
      </c>
      <c r="V22" s="75">
        <f t="shared" si="25"/>
        <v>967.19860795896</v>
      </c>
      <c r="W22" s="75">
        <v>0</v>
      </c>
      <c r="X22" s="75">
        <f t="shared" si="26"/>
        <v>0</v>
      </c>
      <c r="Y22" s="75">
        <f t="shared" si="27"/>
        <v>0</v>
      </c>
      <c r="Z22" s="75">
        <f t="shared" si="28"/>
        <v>9.6444865360000058</v>
      </c>
      <c r="AA22" s="75">
        <f t="shared" si="29"/>
        <v>103.81325307350403</v>
      </c>
      <c r="AB22" s="75">
        <v>3362526.8309999998</v>
      </c>
      <c r="AC22" s="75">
        <f t="shared" si="30"/>
        <v>3.3625268309999998</v>
      </c>
      <c r="AD22" s="75">
        <f t="shared" si="31"/>
        <v>36.194238808883995</v>
      </c>
      <c r="AE22" s="75"/>
      <c r="AF22" s="75"/>
      <c r="AG22" s="75"/>
      <c r="AH22" s="75"/>
      <c r="AI22" s="75"/>
      <c r="AJ22" s="75"/>
      <c r="AK22" s="75">
        <f t="shared" si="32"/>
        <v>93.217469971</v>
      </c>
      <c r="AL22" s="75">
        <f t="shared" si="33"/>
        <v>1003.392846767844</v>
      </c>
      <c r="AM22" s="76">
        <f>'COMMON AREA'!$M$9</f>
        <v>0.30039146432372371</v>
      </c>
      <c r="AN22" s="75">
        <f t="shared" si="51"/>
        <v>28.001732305141434</v>
      </c>
      <c r="AO22" s="75">
        <f t="shared" si="52"/>
        <v>301.41064653254239</v>
      </c>
      <c r="AP22" s="76">
        <f>AMENITIES!$K$6</f>
        <v>0.17427518672958112</v>
      </c>
      <c r="AQ22" s="75">
        <f t="shared" si="36"/>
        <v>16.245491985655146</v>
      </c>
      <c r="AR22" s="75">
        <f t="shared" si="37"/>
        <v>174.86647573359198</v>
      </c>
      <c r="AS22" s="75">
        <f t="shared" si="38"/>
        <v>137.46469426179658</v>
      </c>
      <c r="AT22" s="75">
        <f t="shared" si="39"/>
        <v>1480</v>
      </c>
      <c r="AU22" s="23"/>
      <c r="AV22" s="23"/>
      <c r="AW22" s="33">
        <f t="shared" si="40"/>
        <v>6.264921389321723E-3</v>
      </c>
      <c r="AX22" s="26">
        <f t="shared" si="41"/>
        <v>62.386087194865716</v>
      </c>
      <c r="AY22" s="26">
        <f t="shared" si="42"/>
        <v>671.52384256553455</v>
      </c>
      <c r="AZ22" s="78">
        <f t="shared" si="43"/>
        <v>0.45383352816435651</v>
      </c>
      <c r="BA22" s="23">
        <v>1</v>
      </c>
      <c r="BB22" s="23"/>
      <c r="BC22" s="23">
        <f t="shared" si="44"/>
        <v>1</v>
      </c>
      <c r="BD22" s="33">
        <f t="shared" si="45"/>
        <v>0.51215776365716759</v>
      </c>
      <c r="BE22" s="33">
        <f t="shared" si="46"/>
        <v>7.1210719373545936E-2</v>
      </c>
      <c r="BF22" s="33">
        <f t="shared" si="47"/>
        <v>0.58336848303071354</v>
      </c>
      <c r="BG22" s="77">
        <f t="shared" si="48"/>
        <v>0.67796813970800274</v>
      </c>
    </row>
    <row r="23" spans="1:59" ht="25.05" customHeight="1" x14ac:dyDescent="0.3">
      <c r="A23" s="25">
        <f t="shared" si="49"/>
        <v>18</v>
      </c>
      <c r="B23" s="74" t="s">
        <v>201</v>
      </c>
      <c r="C23" s="22" t="s">
        <v>282</v>
      </c>
      <c r="D23" s="39" t="s">
        <v>423</v>
      </c>
      <c r="E23" s="39" t="str">
        <f t="shared" si="50"/>
        <v>A 207</v>
      </c>
      <c r="F23" s="39" t="s">
        <v>170</v>
      </c>
      <c r="G23" s="39" t="s">
        <v>29</v>
      </c>
      <c r="H23" s="75">
        <v>70419313.472000003</v>
      </c>
      <c r="I23" s="75">
        <f t="shared" si="56"/>
        <v>70.419313471999999</v>
      </c>
      <c r="J23" s="75">
        <f t="shared" si="57"/>
        <v>757.99349021260798</v>
      </c>
      <c r="K23" s="75">
        <v>6040988.4749999996</v>
      </c>
      <c r="L23" s="75">
        <f t="shared" si="19"/>
        <v>6.0409884749999989</v>
      </c>
      <c r="M23" s="75">
        <f t="shared" si="20"/>
        <v>65.025199944899981</v>
      </c>
      <c r="N23" s="75">
        <v>3750154.6570000001</v>
      </c>
      <c r="O23" s="75">
        <f t="shared" ref="O23" si="64">N23*0.000001</f>
        <v>3.7501546569999999</v>
      </c>
      <c r="P23" s="75">
        <f t="shared" si="54"/>
        <v>40.366664727947999</v>
      </c>
      <c r="Q23" s="75">
        <f t="shared" si="21"/>
        <v>9.7911431319999984</v>
      </c>
      <c r="R23" s="75">
        <f t="shared" si="22"/>
        <v>105.39186467284799</v>
      </c>
      <c r="S23" s="75">
        <f t="shared" si="23"/>
        <v>863.38535488545597</v>
      </c>
      <c r="T23" s="75">
        <v>89854943.140000001</v>
      </c>
      <c r="U23" s="69">
        <f t="shared" si="24"/>
        <v>89.854943140000003</v>
      </c>
      <c r="V23" s="75">
        <f t="shared" si="25"/>
        <v>967.19860795896</v>
      </c>
      <c r="W23" s="75">
        <v>0</v>
      </c>
      <c r="X23" s="75">
        <f t="shared" si="26"/>
        <v>0</v>
      </c>
      <c r="Y23" s="75">
        <f t="shared" si="27"/>
        <v>0</v>
      </c>
      <c r="Z23" s="75">
        <f t="shared" si="28"/>
        <v>9.6444865360000058</v>
      </c>
      <c r="AA23" s="75">
        <f t="shared" si="29"/>
        <v>103.81325307350403</v>
      </c>
      <c r="AB23" s="75">
        <v>3362526.8309999998</v>
      </c>
      <c r="AC23" s="75">
        <f t="shared" si="30"/>
        <v>3.3625268309999998</v>
      </c>
      <c r="AD23" s="75">
        <f t="shared" si="31"/>
        <v>36.194238808883995</v>
      </c>
      <c r="AE23" s="75"/>
      <c r="AF23" s="75"/>
      <c r="AG23" s="75"/>
      <c r="AH23" s="75"/>
      <c r="AI23" s="75"/>
      <c r="AJ23" s="75"/>
      <c r="AK23" s="75">
        <f t="shared" si="32"/>
        <v>93.217469971</v>
      </c>
      <c r="AL23" s="75">
        <f t="shared" si="33"/>
        <v>1003.392846767844</v>
      </c>
      <c r="AM23" s="76">
        <f>'COMMON AREA'!$M$9</f>
        <v>0.30039146432372371</v>
      </c>
      <c r="AN23" s="75">
        <f t="shared" si="51"/>
        <v>28.001732305141434</v>
      </c>
      <c r="AO23" s="75">
        <f t="shared" si="52"/>
        <v>301.41064653254239</v>
      </c>
      <c r="AP23" s="76">
        <f>AMENITIES!$K$6</f>
        <v>0.17427518672958112</v>
      </c>
      <c r="AQ23" s="75">
        <f t="shared" si="36"/>
        <v>16.245491985655146</v>
      </c>
      <c r="AR23" s="75">
        <f t="shared" si="37"/>
        <v>174.86647573359198</v>
      </c>
      <c r="AS23" s="75">
        <f t="shared" si="38"/>
        <v>137.46469426179658</v>
      </c>
      <c r="AT23" s="75">
        <f t="shared" si="39"/>
        <v>1480</v>
      </c>
      <c r="AU23" s="23"/>
      <c r="AV23" s="23"/>
      <c r="AW23" s="33">
        <f t="shared" si="40"/>
        <v>6.264921389321723E-3</v>
      </c>
      <c r="AX23" s="26">
        <f t="shared" si="41"/>
        <v>62.386087194865716</v>
      </c>
      <c r="AY23" s="26">
        <f t="shared" si="42"/>
        <v>671.52384256553455</v>
      </c>
      <c r="AZ23" s="78">
        <f t="shared" si="43"/>
        <v>0.45383352816435651</v>
      </c>
      <c r="BA23" s="23">
        <v>1</v>
      </c>
      <c r="BB23" s="23"/>
      <c r="BC23" s="23">
        <f t="shared" si="44"/>
        <v>1</v>
      </c>
      <c r="BD23" s="33">
        <f t="shared" si="45"/>
        <v>0.51215776365716759</v>
      </c>
      <c r="BE23" s="33">
        <f t="shared" si="46"/>
        <v>7.1210719373545936E-2</v>
      </c>
      <c r="BF23" s="33">
        <f t="shared" si="47"/>
        <v>0.58336848303071354</v>
      </c>
      <c r="BG23" s="77">
        <f t="shared" si="48"/>
        <v>0.67796813970800274</v>
      </c>
    </row>
    <row r="24" spans="1:59" ht="25.05" customHeight="1" x14ac:dyDescent="0.3">
      <c r="A24" s="25">
        <f t="shared" si="49"/>
        <v>19</v>
      </c>
      <c r="B24" s="74" t="s">
        <v>201</v>
      </c>
      <c r="C24" s="22" t="s">
        <v>282</v>
      </c>
      <c r="D24" s="39" t="s">
        <v>221</v>
      </c>
      <c r="E24" s="39" t="str">
        <f t="shared" si="50"/>
        <v>A 208</v>
      </c>
      <c r="F24" s="39" t="s">
        <v>170</v>
      </c>
      <c r="G24" s="39" t="s">
        <v>29</v>
      </c>
      <c r="H24" s="75">
        <v>70419313.472000003</v>
      </c>
      <c r="I24" s="75">
        <f t="shared" si="56"/>
        <v>70.419313471999999</v>
      </c>
      <c r="J24" s="75">
        <f t="shared" si="57"/>
        <v>757.99349021260798</v>
      </c>
      <c r="K24" s="75">
        <v>6040988.4749999996</v>
      </c>
      <c r="L24" s="75">
        <f t="shared" si="19"/>
        <v>6.0409884749999989</v>
      </c>
      <c r="M24" s="75">
        <f t="shared" si="20"/>
        <v>65.025199944899981</v>
      </c>
      <c r="N24" s="75">
        <v>3750154.6570000001</v>
      </c>
      <c r="O24" s="75">
        <f t="shared" ref="O24:O27" si="65">N24*0.000001</f>
        <v>3.7501546569999999</v>
      </c>
      <c r="P24" s="75">
        <f t="shared" si="54"/>
        <v>40.366664727947999</v>
      </c>
      <c r="Q24" s="75">
        <f t="shared" si="21"/>
        <v>9.7911431319999984</v>
      </c>
      <c r="R24" s="75">
        <f t="shared" si="22"/>
        <v>105.39186467284799</v>
      </c>
      <c r="S24" s="75">
        <f t="shared" si="23"/>
        <v>863.38535488545597</v>
      </c>
      <c r="T24" s="75">
        <v>89975525.876000002</v>
      </c>
      <c r="U24" s="69">
        <f t="shared" si="24"/>
        <v>89.975525875999992</v>
      </c>
      <c r="V24" s="75">
        <f t="shared" si="25"/>
        <v>968.49656052926389</v>
      </c>
      <c r="W24" s="75">
        <v>0</v>
      </c>
      <c r="X24" s="75">
        <f t="shared" si="26"/>
        <v>0</v>
      </c>
      <c r="Y24" s="75">
        <f t="shared" si="27"/>
        <v>0</v>
      </c>
      <c r="Z24" s="75">
        <f t="shared" si="28"/>
        <v>9.7650692719999945</v>
      </c>
      <c r="AA24" s="75">
        <f t="shared" si="29"/>
        <v>105.11120564380792</v>
      </c>
      <c r="AB24" s="75">
        <v>3242125.43</v>
      </c>
      <c r="AC24" s="75">
        <f t="shared" si="30"/>
        <v>3.2421254300000002</v>
      </c>
      <c r="AD24" s="75">
        <f t="shared" si="31"/>
        <v>34.898238128519999</v>
      </c>
      <c r="AE24" s="75"/>
      <c r="AF24" s="75"/>
      <c r="AG24" s="75"/>
      <c r="AH24" s="75"/>
      <c r="AI24" s="75"/>
      <c r="AJ24" s="75"/>
      <c r="AK24" s="75">
        <f t="shared" si="32"/>
        <v>93.217651305999993</v>
      </c>
      <c r="AL24" s="75">
        <f t="shared" si="33"/>
        <v>1003.3947986577839</v>
      </c>
      <c r="AM24" s="76">
        <f>'COMMON AREA'!$M$9</f>
        <v>0.30039146432372371</v>
      </c>
      <c r="AN24" s="75">
        <f t="shared" si="51"/>
        <v>28.001786776627615</v>
      </c>
      <c r="AO24" s="75">
        <f t="shared" si="52"/>
        <v>301.4112328636196</v>
      </c>
      <c r="AP24" s="76">
        <f>AMENITIES!$K$6</f>
        <v>0.17427518672958112</v>
      </c>
      <c r="AQ24" s="75">
        <f t="shared" si="36"/>
        <v>16.245523587846129</v>
      </c>
      <c r="AR24" s="75">
        <f t="shared" si="37"/>
        <v>174.86681589957573</v>
      </c>
      <c r="AS24" s="75">
        <f t="shared" si="38"/>
        <v>137.46496167047374</v>
      </c>
      <c r="AT24" s="75">
        <f t="shared" si="39"/>
        <v>1480</v>
      </c>
      <c r="AU24" s="23"/>
      <c r="AV24" s="23"/>
      <c r="AW24" s="33">
        <f t="shared" si="40"/>
        <v>6.2649335764098342E-3</v>
      </c>
      <c r="AX24" s="26">
        <f t="shared" si="41"/>
        <v>62.386208553889126</v>
      </c>
      <c r="AY24" s="26">
        <f t="shared" si="42"/>
        <v>671.52514887406255</v>
      </c>
      <c r="AZ24" s="78">
        <f t="shared" si="43"/>
        <v>0.45383352816435646</v>
      </c>
      <c r="BA24" s="23">
        <v>1</v>
      </c>
      <c r="BB24" s="23"/>
      <c r="BC24" s="23">
        <f t="shared" si="44"/>
        <v>1</v>
      </c>
      <c r="BD24" s="33">
        <f t="shared" si="45"/>
        <v>0.51215776365716759</v>
      </c>
      <c r="BE24" s="33">
        <f t="shared" si="46"/>
        <v>7.1210719373545936E-2</v>
      </c>
      <c r="BF24" s="33">
        <f t="shared" si="47"/>
        <v>0.58336848303071354</v>
      </c>
      <c r="BG24" s="77">
        <f t="shared" si="48"/>
        <v>0.67796945855255664</v>
      </c>
    </row>
    <row r="25" spans="1:59" ht="25.05" customHeight="1" x14ac:dyDescent="0.3">
      <c r="A25" s="25">
        <f t="shared" si="49"/>
        <v>20</v>
      </c>
      <c r="B25" s="74" t="s">
        <v>201</v>
      </c>
      <c r="C25" s="22" t="s">
        <v>282</v>
      </c>
      <c r="D25" s="39" t="s">
        <v>222</v>
      </c>
      <c r="E25" s="39" t="str">
        <f t="shared" si="50"/>
        <v>A 209</v>
      </c>
      <c r="F25" s="39" t="s">
        <v>170</v>
      </c>
      <c r="G25" s="39" t="s">
        <v>28</v>
      </c>
      <c r="H25" s="75">
        <v>75055462.616999999</v>
      </c>
      <c r="I25" s="75">
        <f t="shared" si="56"/>
        <v>75.055462616999989</v>
      </c>
      <c r="J25" s="75">
        <f t="shared" si="57"/>
        <v>807.89699960938788</v>
      </c>
      <c r="K25" s="75">
        <v>5708030.898</v>
      </c>
      <c r="L25" s="75">
        <f t="shared" si="19"/>
        <v>5.7080308979999996</v>
      </c>
      <c r="M25" s="75">
        <f t="shared" si="20"/>
        <v>61.441244586071996</v>
      </c>
      <c r="N25" s="75">
        <v>0</v>
      </c>
      <c r="O25" s="75">
        <f t="shared" si="65"/>
        <v>0</v>
      </c>
      <c r="P25" s="75">
        <f t="shared" si="54"/>
        <v>0</v>
      </c>
      <c r="Q25" s="75">
        <f t="shared" si="21"/>
        <v>5.7080308979999996</v>
      </c>
      <c r="R25" s="75">
        <f t="shared" si="22"/>
        <v>61.441244586071996</v>
      </c>
      <c r="S25" s="75">
        <f t="shared" si="23"/>
        <v>869.33824419545988</v>
      </c>
      <c r="T25" s="75">
        <v>90521459.844999999</v>
      </c>
      <c r="U25" s="69">
        <f t="shared" si="24"/>
        <v>90.521459844999995</v>
      </c>
      <c r="V25" s="75">
        <f t="shared" si="25"/>
        <v>974.3729937715799</v>
      </c>
      <c r="W25" s="75">
        <v>0</v>
      </c>
      <c r="X25" s="75">
        <f t="shared" si="26"/>
        <v>0</v>
      </c>
      <c r="Y25" s="75">
        <f t="shared" si="27"/>
        <v>0</v>
      </c>
      <c r="Z25" s="75">
        <f t="shared" si="28"/>
        <v>9.7579663300000057</v>
      </c>
      <c r="AA25" s="75">
        <f t="shared" si="29"/>
        <v>105.03474957612002</v>
      </c>
      <c r="AB25" s="75">
        <v>3720917.781</v>
      </c>
      <c r="AC25" s="75">
        <f t="shared" si="30"/>
        <v>3.7209177809999998</v>
      </c>
      <c r="AD25" s="75">
        <f t="shared" si="31"/>
        <v>40.051958994683993</v>
      </c>
      <c r="AE25" s="75"/>
      <c r="AF25" s="75"/>
      <c r="AG25" s="75"/>
      <c r="AH25" s="75"/>
      <c r="AI25" s="75"/>
      <c r="AJ25" s="75"/>
      <c r="AK25" s="75">
        <f t="shared" si="32"/>
        <v>94.242377625999993</v>
      </c>
      <c r="AL25" s="75">
        <f t="shared" si="33"/>
        <v>1014.4249527662639</v>
      </c>
      <c r="AM25" s="76">
        <f>'COMMON AREA'!$M$9</f>
        <v>0.30039146432372371</v>
      </c>
      <c r="AN25" s="75">
        <f t="shared" si="51"/>
        <v>28.309605816423474</v>
      </c>
      <c r="AO25" s="75">
        <f t="shared" si="52"/>
        <v>304.72459700798225</v>
      </c>
      <c r="AP25" s="76">
        <f>AMENITIES!$K$6</f>
        <v>0.17427518672958112</v>
      </c>
      <c r="AQ25" s="75">
        <f t="shared" si="36"/>
        <v>16.424107958610847</v>
      </c>
      <c r="AR25" s="75">
        <f t="shared" si="37"/>
        <v>176.78909806648716</v>
      </c>
      <c r="AS25" s="75">
        <f t="shared" si="38"/>
        <v>138.9760914010343</v>
      </c>
      <c r="AT25" s="75">
        <f t="shared" si="39"/>
        <v>1496</v>
      </c>
      <c r="AU25" s="23"/>
      <c r="AV25" s="23"/>
      <c r="AW25" s="33">
        <f t="shared" si="40"/>
        <v>6.3338029615408195E-3</v>
      </c>
      <c r="AX25" s="26">
        <f t="shared" si="41"/>
        <v>63.072009891023484</v>
      </c>
      <c r="AY25" s="26">
        <f t="shared" si="42"/>
        <v>678.90711446697674</v>
      </c>
      <c r="AZ25" s="78">
        <f t="shared" si="43"/>
        <v>0.45383352816435651</v>
      </c>
      <c r="BA25" s="23">
        <v>1</v>
      </c>
      <c r="BB25" s="23"/>
      <c r="BC25" s="23">
        <f t="shared" si="44"/>
        <v>1</v>
      </c>
      <c r="BD25" s="33">
        <f t="shared" si="45"/>
        <v>0.54003810134317376</v>
      </c>
      <c r="BE25" s="33">
        <f t="shared" si="46"/>
        <v>4.1070350659139034E-2</v>
      </c>
      <c r="BF25" s="33">
        <f t="shared" si="47"/>
        <v>0.58110845200231276</v>
      </c>
      <c r="BG25" s="77">
        <f t="shared" si="48"/>
        <v>0.67809154596675392</v>
      </c>
    </row>
    <row r="26" spans="1:59" ht="25.05" customHeight="1" x14ac:dyDescent="0.3">
      <c r="A26" s="25">
        <f t="shared" si="49"/>
        <v>21</v>
      </c>
      <c r="B26" s="74" t="s">
        <v>201</v>
      </c>
      <c r="C26" s="22" t="s">
        <v>282</v>
      </c>
      <c r="D26" s="39" t="s">
        <v>223</v>
      </c>
      <c r="E26" s="39" t="str">
        <f t="shared" si="50"/>
        <v>A 210</v>
      </c>
      <c r="F26" s="39" t="s">
        <v>170</v>
      </c>
      <c r="G26" s="39" t="s">
        <v>28</v>
      </c>
      <c r="H26" s="75">
        <v>75055462.616999999</v>
      </c>
      <c r="I26" s="75">
        <f t="shared" si="56"/>
        <v>75.055462616999989</v>
      </c>
      <c r="J26" s="75">
        <f t="shared" si="57"/>
        <v>807.89699960938788</v>
      </c>
      <c r="K26" s="75">
        <v>5708030.898</v>
      </c>
      <c r="L26" s="75">
        <f t="shared" si="19"/>
        <v>5.7080308979999996</v>
      </c>
      <c r="M26" s="75">
        <f t="shared" si="20"/>
        <v>61.441244586071996</v>
      </c>
      <c r="N26" s="75">
        <v>0</v>
      </c>
      <c r="O26" s="75">
        <f t="shared" si="65"/>
        <v>0</v>
      </c>
      <c r="P26" s="75">
        <f t="shared" si="54"/>
        <v>0</v>
      </c>
      <c r="Q26" s="75">
        <f t="shared" si="21"/>
        <v>5.7080308979999996</v>
      </c>
      <c r="R26" s="75">
        <f t="shared" si="22"/>
        <v>61.441244586071996</v>
      </c>
      <c r="S26" s="75">
        <f t="shared" si="23"/>
        <v>869.33824419545988</v>
      </c>
      <c r="T26" s="75">
        <v>90521459.844999999</v>
      </c>
      <c r="U26" s="69">
        <f t="shared" si="24"/>
        <v>90.521459844999995</v>
      </c>
      <c r="V26" s="75">
        <f t="shared" si="25"/>
        <v>974.3729937715799</v>
      </c>
      <c r="W26" s="75">
        <v>0</v>
      </c>
      <c r="X26" s="75">
        <f t="shared" si="26"/>
        <v>0</v>
      </c>
      <c r="Y26" s="75">
        <f t="shared" si="27"/>
        <v>0</v>
      </c>
      <c r="Z26" s="75">
        <f t="shared" si="28"/>
        <v>9.7579663300000057</v>
      </c>
      <c r="AA26" s="75">
        <f t="shared" si="29"/>
        <v>105.03474957612002</v>
      </c>
      <c r="AB26" s="75">
        <v>4800721.5120000001</v>
      </c>
      <c r="AC26" s="75">
        <f t="shared" si="30"/>
        <v>4.800721512</v>
      </c>
      <c r="AD26" s="75">
        <f t="shared" si="31"/>
        <v>51.674966355167996</v>
      </c>
      <c r="AE26" s="75"/>
      <c r="AF26" s="75"/>
      <c r="AG26" s="75"/>
      <c r="AH26" s="75"/>
      <c r="AI26" s="75"/>
      <c r="AJ26" s="75"/>
      <c r="AK26" s="75">
        <f t="shared" si="32"/>
        <v>95.322181356999991</v>
      </c>
      <c r="AL26" s="75">
        <f t="shared" si="33"/>
        <v>1026.047960126748</v>
      </c>
      <c r="AM26" s="76">
        <f>'COMMON AREA'!$M$9</f>
        <v>0.30039146432372371</v>
      </c>
      <c r="AN26" s="75">
        <f t="shared" si="51"/>
        <v>28.633969640360785</v>
      </c>
      <c r="AO26" s="75">
        <f t="shared" si="52"/>
        <v>308.21604920884351</v>
      </c>
      <c r="AP26" s="76">
        <f>AMENITIES!$K$6</f>
        <v>0.17427518672958112</v>
      </c>
      <c r="AQ26" s="75">
        <f t="shared" si="36"/>
        <v>16.612290955462168</v>
      </c>
      <c r="AR26" s="75">
        <f t="shared" si="37"/>
        <v>178.8146998445948</v>
      </c>
      <c r="AS26" s="75">
        <f t="shared" si="38"/>
        <v>140.56844195282295</v>
      </c>
      <c r="AT26" s="75">
        <f t="shared" si="39"/>
        <v>1513</v>
      </c>
      <c r="AU26" s="23"/>
      <c r="AV26" s="23"/>
      <c r="AW26" s="33">
        <f t="shared" si="40"/>
        <v>6.4063739666615971E-3</v>
      </c>
      <c r="AX26" s="26">
        <f t="shared" si="41"/>
        <v>63.794671960016181</v>
      </c>
      <c r="AY26" s="26">
        <f t="shared" si="42"/>
        <v>686.68584897761411</v>
      </c>
      <c r="AZ26" s="78">
        <f t="shared" si="43"/>
        <v>0.45383352816435646</v>
      </c>
      <c r="BA26" s="23">
        <v>1</v>
      </c>
      <c r="BB26" s="23"/>
      <c r="BC26" s="23">
        <f t="shared" si="44"/>
        <v>1</v>
      </c>
      <c r="BD26" s="33">
        <f t="shared" si="45"/>
        <v>0.5339702575078572</v>
      </c>
      <c r="BE26" s="33">
        <f t="shared" si="46"/>
        <v>4.0608886044991403E-2</v>
      </c>
      <c r="BF26" s="33">
        <f t="shared" si="47"/>
        <v>0.57457914355284856</v>
      </c>
      <c r="BG26" s="77">
        <f t="shared" si="48"/>
        <v>0.67815463326288694</v>
      </c>
    </row>
    <row r="27" spans="1:59" ht="25.05" customHeight="1" x14ac:dyDescent="0.3">
      <c r="A27" s="25">
        <f t="shared" si="49"/>
        <v>22</v>
      </c>
      <c r="B27" s="74" t="s">
        <v>201</v>
      </c>
      <c r="C27" s="22" t="s">
        <v>282</v>
      </c>
      <c r="D27" s="39" t="s">
        <v>224</v>
      </c>
      <c r="E27" s="39" t="str">
        <f t="shared" si="50"/>
        <v>A 211</v>
      </c>
      <c r="F27" s="39" t="s">
        <v>170</v>
      </c>
      <c r="G27" s="39" t="s">
        <v>28</v>
      </c>
      <c r="H27" s="75">
        <v>75055462.616999999</v>
      </c>
      <c r="I27" s="75">
        <f t="shared" si="56"/>
        <v>75.055462616999989</v>
      </c>
      <c r="J27" s="75">
        <f t="shared" si="57"/>
        <v>807.89699960938788</v>
      </c>
      <c r="K27" s="75">
        <v>5708030.898</v>
      </c>
      <c r="L27" s="75">
        <f t="shared" si="19"/>
        <v>5.7080308979999996</v>
      </c>
      <c r="M27" s="75">
        <f t="shared" si="20"/>
        <v>61.441244586071996</v>
      </c>
      <c r="N27" s="75">
        <v>0</v>
      </c>
      <c r="O27" s="75">
        <f t="shared" si="65"/>
        <v>0</v>
      </c>
      <c r="P27" s="75">
        <f t="shared" si="54"/>
        <v>0</v>
      </c>
      <c r="Q27" s="75">
        <f t="shared" si="21"/>
        <v>5.7080308979999996</v>
      </c>
      <c r="R27" s="75">
        <f t="shared" si="22"/>
        <v>61.441244586071996</v>
      </c>
      <c r="S27" s="75">
        <f t="shared" si="23"/>
        <v>869.33824419545988</v>
      </c>
      <c r="T27" s="75">
        <v>90521459.844999999</v>
      </c>
      <c r="U27" s="69">
        <f t="shared" si="24"/>
        <v>90.521459844999995</v>
      </c>
      <c r="V27" s="75">
        <f t="shared" si="25"/>
        <v>974.3729937715799</v>
      </c>
      <c r="W27" s="75">
        <v>0</v>
      </c>
      <c r="X27" s="75">
        <f t="shared" si="26"/>
        <v>0</v>
      </c>
      <c r="Y27" s="75">
        <f t="shared" si="27"/>
        <v>0</v>
      </c>
      <c r="Z27" s="75">
        <f t="shared" si="28"/>
        <v>9.7579663300000057</v>
      </c>
      <c r="AA27" s="75">
        <f t="shared" si="29"/>
        <v>105.03474957612002</v>
      </c>
      <c r="AB27" s="75">
        <v>4800721.5120000001</v>
      </c>
      <c r="AC27" s="75">
        <f t="shared" si="30"/>
        <v>4.800721512</v>
      </c>
      <c r="AD27" s="75">
        <f t="shared" si="31"/>
        <v>51.674966355167996</v>
      </c>
      <c r="AE27" s="75"/>
      <c r="AF27" s="75"/>
      <c r="AG27" s="75"/>
      <c r="AH27" s="75"/>
      <c r="AI27" s="75"/>
      <c r="AJ27" s="75"/>
      <c r="AK27" s="75">
        <f t="shared" si="32"/>
        <v>95.322181356999991</v>
      </c>
      <c r="AL27" s="75">
        <f t="shared" si="33"/>
        <v>1026.047960126748</v>
      </c>
      <c r="AM27" s="76">
        <f>'COMMON AREA'!$M$9</f>
        <v>0.30039146432372371</v>
      </c>
      <c r="AN27" s="75">
        <f t="shared" si="51"/>
        <v>28.633969640360785</v>
      </c>
      <c r="AO27" s="75">
        <f t="shared" si="52"/>
        <v>308.21604920884351</v>
      </c>
      <c r="AP27" s="76">
        <f>AMENITIES!$K$6</f>
        <v>0.17427518672958112</v>
      </c>
      <c r="AQ27" s="75">
        <f t="shared" si="36"/>
        <v>16.612290955462168</v>
      </c>
      <c r="AR27" s="75">
        <f t="shared" si="37"/>
        <v>178.8146998445948</v>
      </c>
      <c r="AS27" s="75">
        <f t="shared" si="38"/>
        <v>140.56844195282295</v>
      </c>
      <c r="AT27" s="75">
        <f t="shared" si="39"/>
        <v>1513</v>
      </c>
      <c r="AU27" s="23"/>
      <c r="AV27" s="23"/>
      <c r="AW27" s="33">
        <f t="shared" si="40"/>
        <v>6.4063739666615971E-3</v>
      </c>
      <c r="AX27" s="26">
        <f t="shared" si="41"/>
        <v>63.794671960016181</v>
      </c>
      <c r="AY27" s="26">
        <f t="shared" si="42"/>
        <v>686.68584897761411</v>
      </c>
      <c r="AZ27" s="78">
        <f t="shared" si="43"/>
        <v>0.45383352816435646</v>
      </c>
      <c r="BA27" s="23">
        <v>1</v>
      </c>
      <c r="BB27" s="23"/>
      <c r="BC27" s="23">
        <f t="shared" si="44"/>
        <v>1</v>
      </c>
      <c r="BD27" s="33">
        <f t="shared" si="45"/>
        <v>0.5339702575078572</v>
      </c>
      <c r="BE27" s="33">
        <f t="shared" si="46"/>
        <v>4.0608886044991403E-2</v>
      </c>
      <c r="BF27" s="33">
        <f t="shared" si="47"/>
        <v>0.57457914355284856</v>
      </c>
      <c r="BG27" s="77">
        <f t="shared" si="48"/>
        <v>0.67815463326288694</v>
      </c>
    </row>
    <row r="28" spans="1:59" ht="25.05" customHeight="1" x14ac:dyDescent="0.3">
      <c r="A28" s="25">
        <f t="shared" si="49"/>
        <v>23</v>
      </c>
      <c r="B28" s="74" t="s">
        <v>201</v>
      </c>
      <c r="C28" s="22" t="s">
        <v>282</v>
      </c>
      <c r="D28" s="39" t="s">
        <v>225</v>
      </c>
      <c r="E28" s="39" t="str">
        <f t="shared" si="50"/>
        <v>A 212</v>
      </c>
      <c r="F28" s="39" t="s">
        <v>170</v>
      </c>
      <c r="G28" s="39" t="s">
        <v>28</v>
      </c>
      <c r="H28" s="75">
        <v>70419313.472000003</v>
      </c>
      <c r="I28" s="75">
        <f t="shared" si="56"/>
        <v>70.419313471999999</v>
      </c>
      <c r="J28" s="75">
        <f t="shared" si="57"/>
        <v>757.99349021260798</v>
      </c>
      <c r="K28" s="75">
        <v>6040988.4749999996</v>
      </c>
      <c r="L28" s="75">
        <f t="shared" si="19"/>
        <v>6.0409884749999989</v>
      </c>
      <c r="M28" s="75">
        <f t="shared" si="20"/>
        <v>65.025199944899981</v>
      </c>
      <c r="N28" s="75">
        <v>3750154.6570000001</v>
      </c>
      <c r="O28" s="75">
        <f t="shared" ref="O28" si="66">N28*0.000001</f>
        <v>3.7501546569999999</v>
      </c>
      <c r="P28" s="75">
        <f t="shared" si="54"/>
        <v>40.366664727947999</v>
      </c>
      <c r="Q28" s="75">
        <f t="shared" si="21"/>
        <v>9.7911431319999984</v>
      </c>
      <c r="R28" s="75">
        <f t="shared" si="22"/>
        <v>105.39186467284799</v>
      </c>
      <c r="S28" s="75">
        <f t="shared" si="23"/>
        <v>863.38535488545597</v>
      </c>
      <c r="T28" s="75">
        <v>89975525.876000002</v>
      </c>
      <c r="U28" s="69">
        <f t="shared" si="24"/>
        <v>89.975525875999992</v>
      </c>
      <c r="V28" s="75">
        <f t="shared" si="25"/>
        <v>968.49656052926389</v>
      </c>
      <c r="W28" s="75">
        <v>0</v>
      </c>
      <c r="X28" s="75">
        <f t="shared" si="26"/>
        <v>0</v>
      </c>
      <c r="Y28" s="75">
        <f t="shared" si="27"/>
        <v>0</v>
      </c>
      <c r="Z28" s="75">
        <f t="shared" si="28"/>
        <v>9.7650692719999945</v>
      </c>
      <c r="AA28" s="75">
        <f t="shared" si="29"/>
        <v>105.11120564380792</v>
      </c>
      <c r="AB28" s="75">
        <v>3961457.9640000002</v>
      </c>
      <c r="AC28" s="75">
        <f t="shared" si="30"/>
        <v>3.9614579640000001</v>
      </c>
      <c r="AD28" s="75">
        <f t="shared" si="31"/>
        <v>42.641133524495999</v>
      </c>
      <c r="AE28" s="75"/>
      <c r="AF28" s="75"/>
      <c r="AG28" s="75"/>
      <c r="AH28" s="75"/>
      <c r="AI28" s="75"/>
      <c r="AJ28" s="75"/>
      <c r="AK28" s="75">
        <f t="shared" si="32"/>
        <v>93.936983839999996</v>
      </c>
      <c r="AL28" s="75">
        <f t="shared" si="33"/>
        <v>1011.1376940537599</v>
      </c>
      <c r="AM28" s="76">
        <f>'COMMON AREA'!$M$9</f>
        <v>0.30039146432372371</v>
      </c>
      <c r="AN28" s="75">
        <f t="shared" si="51"/>
        <v>28.217868129851571</v>
      </c>
      <c r="AO28" s="75">
        <f t="shared" si="52"/>
        <v>303.73713254972228</v>
      </c>
      <c r="AP28" s="76">
        <f>AMENITIES!$K$6</f>
        <v>0.17427518672958112</v>
      </c>
      <c r="AQ28" s="75">
        <f t="shared" si="36"/>
        <v>16.370885399529644</v>
      </c>
      <c r="AR28" s="75">
        <f t="shared" si="37"/>
        <v>176.21621044053705</v>
      </c>
      <c r="AS28" s="75">
        <f t="shared" si="38"/>
        <v>138.5257373693812</v>
      </c>
      <c r="AT28" s="75">
        <f t="shared" si="39"/>
        <v>1491</v>
      </c>
      <c r="AU28" s="23"/>
      <c r="AV28" s="23"/>
      <c r="AW28" s="33">
        <f t="shared" si="40"/>
        <v>6.3132781815540585E-3</v>
      </c>
      <c r="AX28" s="26">
        <f t="shared" si="41"/>
        <v>62.867624131915314</v>
      </c>
      <c r="AY28" s="26">
        <f t="shared" si="42"/>
        <v>676.70710615593634</v>
      </c>
      <c r="AZ28" s="78">
        <f t="shared" si="43"/>
        <v>0.45383352816435646</v>
      </c>
      <c r="BA28" s="23">
        <v>1</v>
      </c>
      <c r="BB28" s="23"/>
      <c r="BC28" s="23">
        <f t="shared" si="44"/>
        <v>1</v>
      </c>
      <c r="BD28" s="33">
        <f t="shared" si="45"/>
        <v>0.50837926908960962</v>
      </c>
      <c r="BE28" s="33">
        <f t="shared" si="46"/>
        <v>7.0685355246712267E-2</v>
      </c>
      <c r="BF28" s="33">
        <f t="shared" si="47"/>
        <v>0.57906462433632189</v>
      </c>
      <c r="BG28" s="77">
        <f t="shared" si="48"/>
        <v>0.67816076059943653</v>
      </c>
    </row>
    <row r="29" spans="1:59" ht="25.05" customHeight="1" x14ac:dyDescent="0.3">
      <c r="A29" s="25">
        <f t="shared" si="49"/>
        <v>24</v>
      </c>
      <c r="B29" s="74" t="s">
        <v>201</v>
      </c>
      <c r="C29" s="22" t="s">
        <v>282</v>
      </c>
      <c r="D29" s="39" t="s">
        <v>226</v>
      </c>
      <c r="E29" s="39" t="str">
        <f t="shared" si="50"/>
        <v>A 213</v>
      </c>
      <c r="F29" s="39" t="s">
        <v>170</v>
      </c>
      <c r="G29" s="39" t="s">
        <v>28</v>
      </c>
      <c r="H29" s="75">
        <v>70419313.472000003</v>
      </c>
      <c r="I29" s="75">
        <f t="shared" si="56"/>
        <v>70.419313471999999</v>
      </c>
      <c r="J29" s="75">
        <f t="shared" si="57"/>
        <v>757.99349021260798</v>
      </c>
      <c r="K29" s="75">
        <v>6040988.4749999996</v>
      </c>
      <c r="L29" s="75">
        <f t="shared" si="19"/>
        <v>6.0409884749999989</v>
      </c>
      <c r="M29" s="75">
        <f t="shared" si="20"/>
        <v>65.025199944899981</v>
      </c>
      <c r="N29" s="75">
        <v>3750154.6570000001</v>
      </c>
      <c r="O29" s="75">
        <f t="shared" ref="O29:O40" si="67">N29*0.000001</f>
        <v>3.7501546569999999</v>
      </c>
      <c r="P29" s="75">
        <f t="shared" si="54"/>
        <v>40.366664727947999</v>
      </c>
      <c r="Q29" s="75">
        <f t="shared" si="21"/>
        <v>9.7911431319999984</v>
      </c>
      <c r="R29" s="75">
        <f t="shared" si="22"/>
        <v>105.39186467284799</v>
      </c>
      <c r="S29" s="75">
        <f t="shared" si="23"/>
        <v>863.38535488545597</v>
      </c>
      <c r="T29" s="75">
        <v>89975525.876000002</v>
      </c>
      <c r="U29" s="69">
        <f t="shared" si="24"/>
        <v>89.975525875999992</v>
      </c>
      <c r="V29" s="75">
        <f t="shared" si="25"/>
        <v>968.49656052926389</v>
      </c>
      <c r="W29" s="75">
        <v>0</v>
      </c>
      <c r="X29" s="75">
        <f t="shared" si="26"/>
        <v>0</v>
      </c>
      <c r="Y29" s="75">
        <f t="shared" si="27"/>
        <v>0</v>
      </c>
      <c r="Z29" s="75">
        <f t="shared" si="28"/>
        <v>9.7650692719999945</v>
      </c>
      <c r="AA29" s="75">
        <f t="shared" si="29"/>
        <v>105.11120564380792</v>
      </c>
      <c r="AB29" s="113">
        <v>3961457.9640000002</v>
      </c>
      <c r="AC29" s="75">
        <f t="shared" si="30"/>
        <v>3.9614579640000001</v>
      </c>
      <c r="AD29" s="75">
        <f t="shared" si="31"/>
        <v>42.641133524495999</v>
      </c>
      <c r="AE29" s="75"/>
      <c r="AF29" s="75"/>
      <c r="AG29" s="75"/>
      <c r="AH29" s="75"/>
      <c r="AI29" s="75"/>
      <c r="AJ29" s="75"/>
      <c r="AK29" s="75">
        <f t="shared" si="32"/>
        <v>93.936983839999996</v>
      </c>
      <c r="AL29" s="75">
        <f t="shared" si="33"/>
        <v>1011.1376940537599</v>
      </c>
      <c r="AM29" s="76">
        <f>'COMMON AREA'!$M$9</f>
        <v>0.30039146432372371</v>
      </c>
      <c r="AN29" s="75">
        <f t="shared" si="51"/>
        <v>28.217868129851571</v>
      </c>
      <c r="AO29" s="75">
        <f t="shared" si="52"/>
        <v>303.73713254972228</v>
      </c>
      <c r="AP29" s="76">
        <f>AMENITIES!$K$6</f>
        <v>0.17427518672958112</v>
      </c>
      <c r="AQ29" s="75">
        <f t="shared" si="36"/>
        <v>16.370885399529644</v>
      </c>
      <c r="AR29" s="75">
        <f t="shared" si="37"/>
        <v>176.21621044053705</v>
      </c>
      <c r="AS29" s="75">
        <f t="shared" si="38"/>
        <v>138.5257373693812</v>
      </c>
      <c r="AT29" s="75">
        <f t="shared" si="39"/>
        <v>1491</v>
      </c>
      <c r="AU29" s="23"/>
      <c r="AV29" s="23"/>
      <c r="AW29" s="33">
        <f t="shared" si="40"/>
        <v>6.3132781815540585E-3</v>
      </c>
      <c r="AX29" s="26">
        <f t="shared" si="41"/>
        <v>62.867624131915314</v>
      </c>
      <c r="AY29" s="26">
        <f t="shared" si="42"/>
        <v>676.70710615593634</v>
      </c>
      <c r="AZ29" s="78">
        <f t="shared" si="43"/>
        <v>0.45383352816435646</v>
      </c>
      <c r="BA29" s="23">
        <v>1</v>
      </c>
      <c r="BB29" s="23"/>
      <c r="BC29" s="23">
        <f t="shared" si="44"/>
        <v>1</v>
      </c>
      <c r="BD29" s="33">
        <f t="shared" si="45"/>
        <v>0.50837926908960962</v>
      </c>
      <c r="BE29" s="33">
        <f t="shared" si="46"/>
        <v>7.0685355246712267E-2</v>
      </c>
      <c r="BF29" s="33">
        <f t="shared" si="47"/>
        <v>0.57906462433632189</v>
      </c>
      <c r="BG29" s="77">
        <f t="shared" si="48"/>
        <v>0.67816076059943653</v>
      </c>
    </row>
    <row r="30" spans="1:59" ht="25.05" customHeight="1" x14ac:dyDescent="0.3">
      <c r="A30" s="25">
        <f t="shared" si="49"/>
        <v>25</v>
      </c>
      <c r="B30" s="74" t="s">
        <v>201</v>
      </c>
      <c r="C30" s="22" t="s">
        <v>72</v>
      </c>
      <c r="D30" s="39" t="s">
        <v>227</v>
      </c>
      <c r="E30" s="39" t="str">
        <f t="shared" si="50"/>
        <v>A 301</v>
      </c>
      <c r="F30" s="39" t="s">
        <v>170</v>
      </c>
      <c r="G30" s="39" t="s">
        <v>29</v>
      </c>
      <c r="H30" s="75">
        <v>75055462.616999999</v>
      </c>
      <c r="I30" s="75">
        <f t="shared" ref="I30:I77" si="68">H30*0.000001</f>
        <v>75.055462616999989</v>
      </c>
      <c r="J30" s="75">
        <f t="shared" ref="J30:J77" si="69">I30*10.764</f>
        <v>807.89699960938788</v>
      </c>
      <c r="K30" s="75">
        <v>5690252.5839999998</v>
      </c>
      <c r="L30" s="75">
        <f t="shared" ref="L30:L77" si="70">K30*0.000001</f>
        <v>5.6902525839999996</v>
      </c>
      <c r="M30" s="75">
        <f t="shared" ref="M30:M77" si="71">L30*10.764</f>
        <v>61.249878814175993</v>
      </c>
      <c r="N30" s="75">
        <v>0</v>
      </c>
      <c r="O30" s="75">
        <f t="shared" si="67"/>
        <v>0</v>
      </c>
      <c r="P30" s="75">
        <f t="shared" ref="P30:P77" si="72">O30*10.764</f>
        <v>0</v>
      </c>
      <c r="Q30" s="75">
        <f t="shared" ref="Q30:Q77" si="73">L30+O30</f>
        <v>5.6902525839999996</v>
      </c>
      <c r="R30" s="75">
        <f t="shared" ref="R30:R77" si="74">M30+P30</f>
        <v>61.249878814175993</v>
      </c>
      <c r="S30" s="75">
        <f t="shared" ref="S30:S77" si="75">J30+R30</f>
        <v>869.14687842356386</v>
      </c>
      <c r="T30" s="75">
        <v>90530344.614999995</v>
      </c>
      <c r="U30" s="69">
        <f t="shared" ref="U30:U77" si="76">T30*0.000001</f>
        <v>90.53034461499999</v>
      </c>
      <c r="V30" s="75">
        <f t="shared" ref="V30:V77" si="77">U30*10.764</f>
        <v>974.46862943585984</v>
      </c>
      <c r="W30" s="75">
        <v>0</v>
      </c>
      <c r="X30" s="75">
        <f t="shared" ref="X30:X77" si="78">W30*0.000001</f>
        <v>0</v>
      </c>
      <c r="Y30" s="75">
        <f t="shared" ref="Y30:Y77" si="79">X30*10.764</f>
        <v>0</v>
      </c>
      <c r="Z30" s="75">
        <f t="shared" ref="Z30:Z77" si="80">U30-I30-X30-Q30</f>
        <v>9.7846294140000012</v>
      </c>
      <c r="AA30" s="75">
        <f t="shared" ref="AA30:AA77" si="81">V30-J30-Y30-R30</f>
        <v>105.32175101229598</v>
      </c>
      <c r="AB30" s="75">
        <v>3299635.0920000002</v>
      </c>
      <c r="AC30" s="75">
        <f t="shared" ref="AC30:AC77" si="82">AB30*0.000001</f>
        <v>3.2996350919999999</v>
      </c>
      <c r="AD30" s="75">
        <f t="shared" ref="AD30:AD77" si="83">AC30*10.764</f>
        <v>35.517272130287999</v>
      </c>
      <c r="AE30" s="75"/>
      <c r="AF30" s="75"/>
      <c r="AG30" s="75"/>
      <c r="AH30" s="75"/>
      <c r="AI30" s="75"/>
      <c r="AJ30" s="75"/>
      <c r="AK30" s="75">
        <f t="shared" si="32"/>
        <v>93.829979706999993</v>
      </c>
      <c r="AL30" s="75">
        <f t="shared" si="33"/>
        <v>1009.9859015661478</v>
      </c>
      <c r="AM30" s="76">
        <f>'COMMON AREA'!$M$9</f>
        <v>0.30039146432372371</v>
      </c>
      <c r="AN30" s="75">
        <f t="shared" si="51"/>
        <v>28.185725001651008</v>
      </c>
      <c r="AO30" s="75">
        <f t="shared" si="52"/>
        <v>303.39114391777144</v>
      </c>
      <c r="AP30" s="76">
        <f>AMENITIES!$K$6</f>
        <v>0.17427518672958112</v>
      </c>
      <c r="AQ30" s="75">
        <f t="shared" si="36"/>
        <v>16.35223723427023</v>
      </c>
      <c r="AR30" s="75">
        <f t="shared" si="37"/>
        <v>176.01548158968475</v>
      </c>
      <c r="AS30" s="75">
        <f t="shared" si="38"/>
        <v>138.36794194292122</v>
      </c>
      <c r="AT30" s="75">
        <f t="shared" si="39"/>
        <v>1489</v>
      </c>
      <c r="AU30" s="23"/>
      <c r="AV30" s="23"/>
      <c r="AW30" s="33">
        <f t="shared" si="40"/>
        <v>6.3060866917851758E-3</v>
      </c>
      <c r="AX30" s="26">
        <f t="shared" si="41"/>
        <v>62.796011276796783</v>
      </c>
      <c r="AY30" s="26">
        <f t="shared" si="42"/>
        <v>675.93626538344051</v>
      </c>
      <c r="AZ30" s="78">
        <f t="shared" si="43"/>
        <v>0.45383352816435651</v>
      </c>
      <c r="BA30" s="23">
        <v>1</v>
      </c>
      <c r="BB30" s="23"/>
      <c r="BC30" s="23">
        <f t="shared" si="44"/>
        <v>1</v>
      </c>
      <c r="BD30" s="33">
        <f t="shared" si="45"/>
        <v>0.54257689698414224</v>
      </c>
      <c r="BE30" s="33">
        <f t="shared" si="46"/>
        <v>4.1134908538734714E-2</v>
      </c>
      <c r="BF30" s="33">
        <f t="shared" si="47"/>
        <v>0.58371180552287705</v>
      </c>
      <c r="BG30" s="77">
        <f t="shared" si="48"/>
        <v>0.67829812059512951</v>
      </c>
    </row>
    <row r="31" spans="1:59" ht="25.05" customHeight="1" x14ac:dyDescent="0.3">
      <c r="A31" s="25">
        <f t="shared" si="49"/>
        <v>26</v>
      </c>
      <c r="B31" s="74" t="s">
        <v>201</v>
      </c>
      <c r="C31" s="22" t="s">
        <v>72</v>
      </c>
      <c r="D31" s="39" t="s">
        <v>228</v>
      </c>
      <c r="E31" s="39" t="str">
        <f t="shared" si="50"/>
        <v>A 302</v>
      </c>
      <c r="F31" s="39" t="s">
        <v>170</v>
      </c>
      <c r="G31" s="39" t="s">
        <v>29</v>
      </c>
      <c r="H31" s="75">
        <v>75055462.616999999</v>
      </c>
      <c r="I31" s="75">
        <f t="shared" si="68"/>
        <v>75.055462616999989</v>
      </c>
      <c r="J31" s="75">
        <f t="shared" si="69"/>
        <v>807.89699960938788</v>
      </c>
      <c r="K31" s="75">
        <v>5690252.5839999998</v>
      </c>
      <c r="L31" s="75">
        <f t="shared" si="70"/>
        <v>5.6902525839999996</v>
      </c>
      <c r="M31" s="75">
        <f t="shared" si="71"/>
        <v>61.249878814175993</v>
      </c>
      <c r="N31" s="75">
        <v>0</v>
      </c>
      <c r="O31" s="75">
        <f t="shared" si="67"/>
        <v>0</v>
      </c>
      <c r="P31" s="75">
        <f t="shared" si="72"/>
        <v>0</v>
      </c>
      <c r="Q31" s="75">
        <f t="shared" si="73"/>
        <v>5.6902525839999996</v>
      </c>
      <c r="R31" s="75">
        <f t="shared" si="74"/>
        <v>61.249878814175993</v>
      </c>
      <c r="S31" s="75">
        <f t="shared" si="75"/>
        <v>869.14687842356386</v>
      </c>
      <c r="T31" s="75">
        <v>90530344.614999995</v>
      </c>
      <c r="U31" s="69">
        <f t="shared" si="76"/>
        <v>90.53034461499999</v>
      </c>
      <c r="V31" s="75">
        <f t="shared" si="77"/>
        <v>974.46862943585984</v>
      </c>
      <c r="W31" s="75">
        <v>0</v>
      </c>
      <c r="X31" s="75">
        <f t="shared" si="78"/>
        <v>0</v>
      </c>
      <c r="Y31" s="75">
        <f t="shared" si="79"/>
        <v>0</v>
      </c>
      <c r="Z31" s="75">
        <f t="shared" si="80"/>
        <v>9.7846294140000012</v>
      </c>
      <c r="AA31" s="75">
        <f t="shared" si="81"/>
        <v>105.32175101229598</v>
      </c>
      <c r="AB31" s="75">
        <v>3421492.1719999998</v>
      </c>
      <c r="AC31" s="75">
        <f t="shared" si="82"/>
        <v>3.4214921719999998</v>
      </c>
      <c r="AD31" s="75">
        <f t="shared" si="83"/>
        <v>36.828941739407995</v>
      </c>
      <c r="AE31" s="75"/>
      <c r="AF31" s="75"/>
      <c r="AG31" s="75"/>
      <c r="AH31" s="75"/>
      <c r="AI31" s="75"/>
      <c r="AJ31" s="75"/>
      <c r="AK31" s="75">
        <f t="shared" si="32"/>
        <v>93.951836786999991</v>
      </c>
      <c r="AL31" s="75">
        <f t="shared" si="33"/>
        <v>1011.2975711752679</v>
      </c>
      <c r="AM31" s="76">
        <f>'COMMON AREA'!$M$9</f>
        <v>0.30039146432372371</v>
      </c>
      <c r="AN31" s="75">
        <f t="shared" si="51"/>
        <v>28.222329828350421</v>
      </c>
      <c r="AO31" s="75">
        <f t="shared" si="52"/>
        <v>303.7851582723639</v>
      </c>
      <c r="AP31" s="76">
        <f>AMENITIES!$K$6</f>
        <v>0.17427518672958112</v>
      </c>
      <c r="AQ31" s="75">
        <f t="shared" si="36"/>
        <v>16.373473899641553</v>
      </c>
      <c r="AR31" s="75">
        <f t="shared" si="37"/>
        <v>176.24407305574167</v>
      </c>
      <c r="AS31" s="75">
        <f t="shared" si="38"/>
        <v>138.54764051499197</v>
      </c>
      <c r="AT31" s="75">
        <f t="shared" si="39"/>
        <v>1491</v>
      </c>
      <c r="AU31" s="23"/>
      <c r="AV31" s="23"/>
      <c r="AW31" s="33">
        <f t="shared" si="40"/>
        <v>6.3142764123082697E-3</v>
      </c>
      <c r="AX31" s="26">
        <f t="shared" si="41"/>
        <v>62.877564513765748</v>
      </c>
      <c r="AY31" s="26">
        <f t="shared" si="42"/>
        <v>676.81410442617448</v>
      </c>
      <c r="AZ31" s="78">
        <f t="shared" si="43"/>
        <v>0.45383352816435651</v>
      </c>
      <c r="BA31" s="23">
        <v>1</v>
      </c>
      <c r="BB31" s="23"/>
      <c r="BC31" s="23">
        <f t="shared" si="44"/>
        <v>1</v>
      </c>
      <c r="BD31" s="33">
        <f t="shared" si="45"/>
        <v>0.54184909430542449</v>
      </c>
      <c r="BE31" s="33">
        <f t="shared" si="46"/>
        <v>4.1079730928354118E-2</v>
      </c>
      <c r="BF31" s="33">
        <f t="shared" si="47"/>
        <v>0.58292882523377854</v>
      </c>
      <c r="BG31" s="77">
        <f t="shared" si="48"/>
        <v>0.67826798871580674</v>
      </c>
    </row>
    <row r="32" spans="1:59" ht="25.05" customHeight="1" x14ac:dyDescent="0.3">
      <c r="A32" s="25">
        <f t="shared" si="49"/>
        <v>27</v>
      </c>
      <c r="B32" s="74" t="s">
        <v>201</v>
      </c>
      <c r="C32" s="22" t="s">
        <v>72</v>
      </c>
      <c r="D32" s="39" t="s">
        <v>229</v>
      </c>
      <c r="E32" s="39" t="str">
        <f t="shared" si="50"/>
        <v>A 303</v>
      </c>
      <c r="F32" s="39" t="s">
        <v>170</v>
      </c>
      <c r="G32" s="39" t="s">
        <v>29</v>
      </c>
      <c r="H32" s="75">
        <v>75055462.616999999</v>
      </c>
      <c r="I32" s="75">
        <f t="shared" si="68"/>
        <v>75.055462616999989</v>
      </c>
      <c r="J32" s="75">
        <f t="shared" si="69"/>
        <v>807.89699960938788</v>
      </c>
      <c r="K32" s="75">
        <v>5690252.5839999998</v>
      </c>
      <c r="L32" s="75">
        <f t="shared" si="70"/>
        <v>5.6902525839999996</v>
      </c>
      <c r="M32" s="75">
        <f t="shared" si="71"/>
        <v>61.249878814175993</v>
      </c>
      <c r="N32" s="75">
        <v>0</v>
      </c>
      <c r="O32" s="75">
        <f t="shared" si="67"/>
        <v>0</v>
      </c>
      <c r="P32" s="75">
        <f t="shared" si="72"/>
        <v>0</v>
      </c>
      <c r="Q32" s="75">
        <f t="shared" si="73"/>
        <v>5.6902525839999996</v>
      </c>
      <c r="R32" s="75">
        <f t="shared" si="74"/>
        <v>61.249878814175993</v>
      </c>
      <c r="S32" s="75">
        <f t="shared" si="75"/>
        <v>869.14687842356386</v>
      </c>
      <c r="T32" s="75">
        <v>90651547.674999997</v>
      </c>
      <c r="U32" s="69">
        <f t="shared" si="76"/>
        <v>90.651547674999989</v>
      </c>
      <c r="V32" s="75">
        <f t="shared" si="77"/>
        <v>975.77325917369978</v>
      </c>
      <c r="W32" s="75">
        <v>0</v>
      </c>
      <c r="X32" s="75">
        <f t="shared" si="78"/>
        <v>0</v>
      </c>
      <c r="Y32" s="75">
        <f t="shared" si="79"/>
        <v>0</v>
      </c>
      <c r="Z32" s="75">
        <f t="shared" si="80"/>
        <v>9.9058324740000003</v>
      </c>
      <c r="AA32" s="75">
        <f t="shared" si="81"/>
        <v>106.62638075013592</v>
      </c>
      <c r="AB32" s="75">
        <v>3298394.5469999998</v>
      </c>
      <c r="AC32" s="75">
        <f t="shared" si="82"/>
        <v>3.2983945469999996</v>
      </c>
      <c r="AD32" s="75">
        <f t="shared" si="83"/>
        <v>35.503918903907994</v>
      </c>
      <c r="AE32" s="75"/>
      <c r="AF32" s="75"/>
      <c r="AG32" s="75"/>
      <c r="AH32" s="75"/>
      <c r="AI32" s="75"/>
      <c r="AJ32" s="75"/>
      <c r="AK32" s="75">
        <f t="shared" si="32"/>
        <v>93.94994222199999</v>
      </c>
      <c r="AL32" s="75">
        <f t="shared" si="33"/>
        <v>1011.2771780776078</v>
      </c>
      <c r="AM32" s="76">
        <f>'COMMON AREA'!$M$9</f>
        <v>0.30039146432372371</v>
      </c>
      <c r="AN32" s="75">
        <f t="shared" si="51"/>
        <v>28.221760717195814</v>
      </c>
      <c r="AO32" s="75">
        <f t="shared" si="52"/>
        <v>303.77903235989572</v>
      </c>
      <c r="AP32" s="76">
        <f>AMENITIES!$K$6</f>
        <v>0.17427518672958112</v>
      </c>
      <c r="AQ32" s="75">
        <f t="shared" si="36"/>
        <v>16.373143723972404</v>
      </c>
      <c r="AR32" s="75">
        <f t="shared" si="37"/>
        <v>176.24051904483895</v>
      </c>
      <c r="AS32" s="75">
        <f t="shared" si="38"/>
        <v>138.54484666316819</v>
      </c>
      <c r="AT32" s="75">
        <f t="shared" si="39"/>
        <v>1491</v>
      </c>
      <c r="AU32" s="23"/>
      <c r="AV32" s="23"/>
      <c r="AW32" s="33">
        <f t="shared" si="40"/>
        <v>6.3141490831628228E-3</v>
      </c>
      <c r="AX32" s="26">
        <f t="shared" si="41"/>
        <v>62.876296570135388</v>
      </c>
      <c r="AY32" s="26">
        <f t="shared" si="42"/>
        <v>676.80045628093728</v>
      </c>
      <c r="AZ32" s="78">
        <f t="shared" si="43"/>
        <v>0.45383352816435646</v>
      </c>
      <c r="BA32" s="23">
        <v>1</v>
      </c>
      <c r="BB32" s="23"/>
      <c r="BC32" s="23">
        <f t="shared" si="44"/>
        <v>1</v>
      </c>
      <c r="BD32" s="33">
        <f t="shared" si="45"/>
        <v>0.54184909430542449</v>
      </c>
      <c r="BE32" s="33">
        <f t="shared" si="46"/>
        <v>4.1079730928354118E-2</v>
      </c>
      <c r="BF32" s="33">
        <f t="shared" si="47"/>
        <v>0.58292882523377854</v>
      </c>
      <c r="BG32" s="77">
        <f t="shared" si="48"/>
        <v>0.67825431125258739</v>
      </c>
    </row>
    <row r="33" spans="1:59" ht="25.05" customHeight="1" x14ac:dyDescent="0.3">
      <c r="A33" s="25">
        <f t="shared" si="49"/>
        <v>28</v>
      </c>
      <c r="B33" s="74" t="s">
        <v>201</v>
      </c>
      <c r="C33" s="22" t="s">
        <v>72</v>
      </c>
      <c r="D33" s="39" t="s">
        <v>230</v>
      </c>
      <c r="E33" s="39" t="str">
        <f t="shared" si="50"/>
        <v>A 304</v>
      </c>
      <c r="F33" s="39" t="s">
        <v>171</v>
      </c>
      <c r="G33" s="39" t="s">
        <v>29</v>
      </c>
      <c r="H33" s="75">
        <v>104200877.81299999</v>
      </c>
      <c r="I33" s="75">
        <f t="shared" si="68"/>
        <v>104.20087781299999</v>
      </c>
      <c r="J33" s="75">
        <f t="shared" si="69"/>
        <v>1121.6182487791318</v>
      </c>
      <c r="K33" s="75">
        <v>4702600.807</v>
      </c>
      <c r="L33" s="75">
        <f t="shared" si="70"/>
        <v>4.7026008069999996</v>
      </c>
      <c r="M33" s="75">
        <f t="shared" si="71"/>
        <v>50.618795086547991</v>
      </c>
      <c r="N33" s="75">
        <v>0</v>
      </c>
      <c r="O33" s="75">
        <f t="shared" si="67"/>
        <v>0</v>
      </c>
      <c r="P33" s="75">
        <f t="shared" si="72"/>
        <v>0</v>
      </c>
      <c r="Q33" s="75">
        <f t="shared" si="73"/>
        <v>4.7026008069999996</v>
      </c>
      <c r="R33" s="75">
        <f t="shared" si="74"/>
        <v>50.618795086547991</v>
      </c>
      <c r="S33" s="75">
        <f t="shared" si="75"/>
        <v>1172.2370438656799</v>
      </c>
      <c r="T33" s="75">
        <v>120233856.318</v>
      </c>
      <c r="U33" s="69">
        <f t="shared" si="76"/>
        <v>120.23385631799999</v>
      </c>
      <c r="V33" s="75">
        <f t="shared" si="77"/>
        <v>1294.1972294069519</v>
      </c>
      <c r="W33" s="75">
        <v>0</v>
      </c>
      <c r="X33" s="75">
        <f t="shared" si="78"/>
        <v>0</v>
      </c>
      <c r="Y33" s="75">
        <f t="shared" si="79"/>
        <v>0</v>
      </c>
      <c r="Z33" s="75">
        <f t="shared" si="80"/>
        <v>11.330377698000003</v>
      </c>
      <c r="AA33" s="75">
        <f t="shared" si="81"/>
        <v>121.96018554127211</v>
      </c>
      <c r="AB33" s="75">
        <v>4888708.2479999997</v>
      </c>
      <c r="AC33" s="75">
        <f t="shared" si="82"/>
        <v>4.8887082479999995</v>
      </c>
      <c r="AD33" s="75">
        <f t="shared" si="83"/>
        <v>52.62205558147199</v>
      </c>
      <c r="AE33" s="75"/>
      <c r="AF33" s="75"/>
      <c r="AG33" s="75"/>
      <c r="AH33" s="75"/>
      <c r="AI33" s="75"/>
      <c r="AJ33" s="75"/>
      <c r="AK33" s="75">
        <f t="shared" si="32"/>
        <v>125.12256456599999</v>
      </c>
      <c r="AL33" s="75">
        <f t="shared" si="33"/>
        <v>1346.819284988424</v>
      </c>
      <c r="AM33" s="76">
        <f>'COMMON AREA'!$M$9</f>
        <v>0.30039146432372371</v>
      </c>
      <c r="AN33" s="75">
        <f t="shared" si="51"/>
        <v>37.585750389920406</v>
      </c>
      <c r="AO33" s="75">
        <f t="shared" si="52"/>
        <v>404.57301719710324</v>
      </c>
      <c r="AP33" s="76">
        <f>AMENITIES!$K$6</f>
        <v>0.17427518672958112</v>
      </c>
      <c r="AQ33" s="75">
        <f t="shared" si="36"/>
        <v>21.805758303823719</v>
      </c>
      <c r="AR33" s="75">
        <f t="shared" si="37"/>
        <v>234.71718238235852</v>
      </c>
      <c r="AS33" s="75">
        <f t="shared" si="38"/>
        <v>184.51407325974412</v>
      </c>
      <c r="AT33" s="75">
        <f t="shared" si="39"/>
        <v>1986</v>
      </c>
      <c r="AU33" s="23"/>
      <c r="AV33" s="23"/>
      <c r="AW33" s="33">
        <f t="shared" si="40"/>
        <v>8.4091858669859635E-3</v>
      </c>
      <c r="AX33" s="26">
        <f t="shared" si="41"/>
        <v>83.738672863446226</v>
      </c>
      <c r="AY33" s="26">
        <f t="shared" si="42"/>
        <v>901.36307470213512</v>
      </c>
      <c r="AZ33" s="78">
        <f t="shared" si="43"/>
        <v>0.45383352816435651</v>
      </c>
      <c r="BA33" s="23">
        <v>1</v>
      </c>
      <c r="BB33" s="23"/>
      <c r="BC33" s="23">
        <f t="shared" si="44"/>
        <v>1</v>
      </c>
      <c r="BD33" s="33">
        <f t="shared" si="45"/>
        <v>0.56476246162091226</v>
      </c>
      <c r="BE33" s="33">
        <f t="shared" si="46"/>
        <v>2.5487812228876128E-2</v>
      </c>
      <c r="BF33" s="33">
        <f t="shared" si="47"/>
        <v>0.59025027384978845</v>
      </c>
      <c r="BG33" s="77">
        <f t="shared" si="48"/>
        <v>0.67815673967191537</v>
      </c>
    </row>
    <row r="34" spans="1:59" ht="25.05" customHeight="1" x14ac:dyDescent="0.3">
      <c r="A34" s="25">
        <f t="shared" si="49"/>
        <v>29</v>
      </c>
      <c r="B34" s="74" t="s">
        <v>201</v>
      </c>
      <c r="C34" s="22" t="s">
        <v>72</v>
      </c>
      <c r="D34" s="39" t="s">
        <v>231</v>
      </c>
      <c r="E34" s="39" t="str">
        <f t="shared" si="50"/>
        <v>A 306</v>
      </c>
      <c r="F34" s="39" t="s">
        <v>170</v>
      </c>
      <c r="G34" s="39" t="s">
        <v>29</v>
      </c>
      <c r="H34" s="75">
        <v>70419313.472000003</v>
      </c>
      <c r="I34" s="75">
        <f t="shared" si="68"/>
        <v>70.419313471999999</v>
      </c>
      <c r="J34" s="75">
        <f t="shared" si="69"/>
        <v>757.99349021260798</v>
      </c>
      <c r="K34" s="75">
        <v>6040988.4749999996</v>
      </c>
      <c r="L34" s="75">
        <f t="shared" si="70"/>
        <v>6.0409884749999989</v>
      </c>
      <c r="M34" s="75">
        <f t="shared" si="71"/>
        <v>65.025199944899981</v>
      </c>
      <c r="N34" s="75">
        <v>3750154.6570000001</v>
      </c>
      <c r="O34" s="75">
        <f t="shared" si="67"/>
        <v>3.7501546569999999</v>
      </c>
      <c r="P34" s="75">
        <f t="shared" si="72"/>
        <v>40.366664727947999</v>
      </c>
      <c r="Q34" s="75">
        <f t="shared" si="73"/>
        <v>9.7911431319999984</v>
      </c>
      <c r="R34" s="75">
        <f t="shared" si="74"/>
        <v>105.39186467284799</v>
      </c>
      <c r="S34" s="75">
        <f t="shared" si="75"/>
        <v>863.38535488545597</v>
      </c>
      <c r="T34" s="75">
        <v>89854943.140000001</v>
      </c>
      <c r="U34" s="69">
        <f t="shared" si="76"/>
        <v>89.854943140000003</v>
      </c>
      <c r="V34" s="75">
        <f t="shared" si="77"/>
        <v>967.19860795896</v>
      </c>
      <c r="W34" s="75">
        <v>0</v>
      </c>
      <c r="X34" s="75">
        <f t="shared" si="78"/>
        <v>0</v>
      </c>
      <c r="Y34" s="75">
        <f t="shared" si="79"/>
        <v>0</v>
      </c>
      <c r="Z34" s="75">
        <f t="shared" si="80"/>
        <v>9.6444865360000058</v>
      </c>
      <c r="AA34" s="75">
        <f t="shared" si="81"/>
        <v>103.81325307350403</v>
      </c>
      <c r="AB34" s="75">
        <v>3362526.8309999998</v>
      </c>
      <c r="AC34" s="75">
        <f t="shared" si="82"/>
        <v>3.3625268309999998</v>
      </c>
      <c r="AD34" s="75">
        <f t="shared" si="83"/>
        <v>36.194238808883995</v>
      </c>
      <c r="AE34" s="75"/>
      <c r="AF34" s="75"/>
      <c r="AG34" s="75"/>
      <c r="AH34" s="75"/>
      <c r="AI34" s="75"/>
      <c r="AJ34" s="75"/>
      <c r="AK34" s="75">
        <f t="shared" si="32"/>
        <v>93.217469971</v>
      </c>
      <c r="AL34" s="75">
        <f t="shared" si="33"/>
        <v>1003.392846767844</v>
      </c>
      <c r="AM34" s="76">
        <f>'COMMON AREA'!$M$9</f>
        <v>0.30039146432372371</v>
      </c>
      <c r="AN34" s="75">
        <f t="shared" si="51"/>
        <v>28.001732305141434</v>
      </c>
      <c r="AO34" s="75">
        <f t="shared" si="52"/>
        <v>301.41064653254239</v>
      </c>
      <c r="AP34" s="76">
        <f>AMENITIES!$K$6</f>
        <v>0.17427518672958112</v>
      </c>
      <c r="AQ34" s="75">
        <f t="shared" si="36"/>
        <v>16.245491985655146</v>
      </c>
      <c r="AR34" s="75">
        <f t="shared" si="37"/>
        <v>174.86647573359198</v>
      </c>
      <c r="AS34" s="75">
        <f t="shared" si="38"/>
        <v>137.46469426179658</v>
      </c>
      <c r="AT34" s="75">
        <f t="shared" si="39"/>
        <v>1480</v>
      </c>
      <c r="AU34" s="23"/>
      <c r="AV34" s="23"/>
      <c r="AW34" s="33">
        <f t="shared" si="40"/>
        <v>6.264921389321723E-3</v>
      </c>
      <c r="AX34" s="26">
        <f t="shared" si="41"/>
        <v>62.386087194865716</v>
      </c>
      <c r="AY34" s="26">
        <f t="shared" si="42"/>
        <v>671.52384256553455</v>
      </c>
      <c r="AZ34" s="78">
        <f t="shared" si="43"/>
        <v>0.45383352816435651</v>
      </c>
      <c r="BA34" s="23">
        <v>1</v>
      </c>
      <c r="BB34" s="23"/>
      <c r="BC34" s="23">
        <f t="shared" si="44"/>
        <v>1</v>
      </c>
      <c r="BD34" s="33">
        <f t="shared" si="45"/>
        <v>0.51215776365716759</v>
      </c>
      <c r="BE34" s="33">
        <f t="shared" si="46"/>
        <v>7.1210719373545936E-2</v>
      </c>
      <c r="BF34" s="33">
        <f t="shared" si="47"/>
        <v>0.58336848303071354</v>
      </c>
      <c r="BG34" s="77">
        <f t="shared" si="48"/>
        <v>0.67796813970800274</v>
      </c>
    </row>
    <row r="35" spans="1:59" ht="25.05" customHeight="1" x14ac:dyDescent="0.3">
      <c r="A35" s="25">
        <f t="shared" si="49"/>
        <v>30</v>
      </c>
      <c r="B35" s="74" t="s">
        <v>201</v>
      </c>
      <c r="C35" s="22" t="s">
        <v>72</v>
      </c>
      <c r="D35" s="39" t="s">
        <v>232</v>
      </c>
      <c r="E35" s="39" t="str">
        <f t="shared" si="50"/>
        <v>A 307</v>
      </c>
      <c r="F35" s="39" t="s">
        <v>170</v>
      </c>
      <c r="G35" s="39" t="s">
        <v>29</v>
      </c>
      <c r="H35" s="75">
        <v>70419313.472000003</v>
      </c>
      <c r="I35" s="75">
        <f t="shared" si="68"/>
        <v>70.419313471999999</v>
      </c>
      <c r="J35" s="75">
        <f t="shared" si="69"/>
        <v>757.99349021260798</v>
      </c>
      <c r="K35" s="75">
        <v>6040988.4749999996</v>
      </c>
      <c r="L35" s="75">
        <f t="shared" si="70"/>
        <v>6.0409884749999989</v>
      </c>
      <c r="M35" s="75">
        <f t="shared" si="71"/>
        <v>65.025199944899981</v>
      </c>
      <c r="N35" s="75">
        <v>3750154.6570000001</v>
      </c>
      <c r="O35" s="75">
        <f t="shared" si="67"/>
        <v>3.7501546569999999</v>
      </c>
      <c r="P35" s="75">
        <f t="shared" si="72"/>
        <v>40.366664727947999</v>
      </c>
      <c r="Q35" s="75">
        <f t="shared" si="73"/>
        <v>9.7911431319999984</v>
      </c>
      <c r="R35" s="75">
        <f t="shared" si="74"/>
        <v>105.39186467284799</v>
      </c>
      <c r="S35" s="75">
        <f t="shared" si="75"/>
        <v>863.38535488545597</v>
      </c>
      <c r="T35" s="75">
        <v>89854943.140000001</v>
      </c>
      <c r="U35" s="69">
        <f t="shared" si="76"/>
        <v>89.854943140000003</v>
      </c>
      <c r="V35" s="75">
        <f t="shared" si="77"/>
        <v>967.19860795896</v>
      </c>
      <c r="W35" s="75">
        <v>0</v>
      </c>
      <c r="X35" s="75">
        <f t="shared" si="78"/>
        <v>0</v>
      </c>
      <c r="Y35" s="75">
        <f t="shared" si="79"/>
        <v>0</v>
      </c>
      <c r="Z35" s="75">
        <f t="shared" si="80"/>
        <v>9.6444865360000058</v>
      </c>
      <c r="AA35" s="75">
        <f t="shared" si="81"/>
        <v>103.81325307350403</v>
      </c>
      <c r="AB35" s="75">
        <v>3362526.8309999998</v>
      </c>
      <c r="AC35" s="75">
        <f t="shared" si="82"/>
        <v>3.3625268309999998</v>
      </c>
      <c r="AD35" s="75">
        <f t="shared" si="83"/>
        <v>36.194238808883995</v>
      </c>
      <c r="AE35" s="75"/>
      <c r="AF35" s="75"/>
      <c r="AG35" s="75"/>
      <c r="AH35" s="75"/>
      <c r="AI35" s="75"/>
      <c r="AJ35" s="75"/>
      <c r="AK35" s="75">
        <f t="shared" si="32"/>
        <v>93.217469971</v>
      </c>
      <c r="AL35" s="75">
        <f t="shared" si="33"/>
        <v>1003.392846767844</v>
      </c>
      <c r="AM35" s="76">
        <f>'COMMON AREA'!$M$9</f>
        <v>0.30039146432372371</v>
      </c>
      <c r="AN35" s="75">
        <f t="shared" si="51"/>
        <v>28.001732305141434</v>
      </c>
      <c r="AO35" s="75">
        <f t="shared" si="52"/>
        <v>301.41064653254239</v>
      </c>
      <c r="AP35" s="76">
        <f>AMENITIES!$K$6</f>
        <v>0.17427518672958112</v>
      </c>
      <c r="AQ35" s="75">
        <f t="shared" si="36"/>
        <v>16.245491985655146</v>
      </c>
      <c r="AR35" s="75">
        <f t="shared" si="37"/>
        <v>174.86647573359198</v>
      </c>
      <c r="AS35" s="75">
        <f t="shared" si="38"/>
        <v>137.46469426179658</v>
      </c>
      <c r="AT35" s="75">
        <f t="shared" si="39"/>
        <v>1480</v>
      </c>
      <c r="AU35" s="23"/>
      <c r="AV35" s="23"/>
      <c r="AW35" s="33">
        <f t="shared" si="40"/>
        <v>6.264921389321723E-3</v>
      </c>
      <c r="AX35" s="26">
        <f t="shared" si="41"/>
        <v>62.386087194865716</v>
      </c>
      <c r="AY35" s="26">
        <f t="shared" si="42"/>
        <v>671.52384256553455</v>
      </c>
      <c r="AZ35" s="78">
        <f t="shared" si="43"/>
        <v>0.45383352816435651</v>
      </c>
      <c r="BA35" s="23">
        <v>1</v>
      </c>
      <c r="BB35" s="23"/>
      <c r="BC35" s="23">
        <f t="shared" si="44"/>
        <v>1</v>
      </c>
      <c r="BD35" s="33">
        <f t="shared" si="45"/>
        <v>0.51215776365716759</v>
      </c>
      <c r="BE35" s="33">
        <f t="shared" si="46"/>
        <v>7.1210719373545936E-2</v>
      </c>
      <c r="BF35" s="33">
        <f t="shared" si="47"/>
        <v>0.58336848303071354</v>
      </c>
      <c r="BG35" s="77">
        <f t="shared" si="48"/>
        <v>0.67796813970800274</v>
      </c>
    </row>
    <row r="36" spans="1:59" ht="25.05" customHeight="1" x14ac:dyDescent="0.3">
      <c r="A36" s="25">
        <f t="shared" si="49"/>
        <v>31</v>
      </c>
      <c r="B36" s="74" t="s">
        <v>201</v>
      </c>
      <c r="C36" s="22" t="s">
        <v>72</v>
      </c>
      <c r="D36" s="39" t="s">
        <v>233</v>
      </c>
      <c r="E36" s="39" t="str">
        <f t="shared" si="50"/>
        <v>A 308</v>
      </c>
      <c r="F36" s="39" t="s">
        <v>170</v>
      </c>
      <c r="G36" s="39" t="s">
        <v>29</v>
      </c>
      <c r="H36" s="75">
        <v>70419313.472000003</v>
      </c>
      <c r="I36" s="75">
        <f t="shared" si="68"/>
        <v>70.419313471999999</v>
      </c>
      <c r="J36" s="75">
        <f t="shared" si="69"/>
        <v>757.99349021260798</v>
      </c>
      <c r="K36" s="75">
        <v>6040988.4749999996</v>
      </c>
      <c r="L36" s="75">
        <f t="shared" si="70"/>
        <v>6.0409884749999989</v>
      </c>
      <c r="M36" s="75">
        <f t="shared" si="71"/>
        <v>65.025199944899981</v>
      </c>
      <c r="N36" s="75">
        <v>3750154.6570000001</v>
      </c>
      <c r="O36" s="75">
        <f t="shared" si="67"/>
        <v>3.7501546569999999</v>
      </c>
      <c r="P36" s="75">
        <f t="shared" si="72"/>
        <v>40.366664727947999</v>
      </c>
      <c r="Q36" s="75">
        <f t="shared" si="73"/>
        <v>9.7911431319999984</v>
      </c>
      <c r="R36" s="75">
        <f t="shared" si="74"/>
        <v>105.39186467284799</v>
      </c>
      <c r="S36" s="75">
        <f t="shared" si="75"/>
        <v>863.38535488545597</v>
      </c>
      <c r="T36" s="75">
        <v>89975525.876000002</v>
      </c>
      <c r="U36" s="69">
        <f t="shared" si="76"/>
        <v>89.975525875999992</v>
      </c>
      <c r="V36" s="75">
        <f t="shared" si="77"/>
        <v>968.49656052926389</v>
      </c>
      <c r="W36" s="75">
        <v>0</v>
      </c>
      <c r="X36" s="75">
        <f t="shared" si="78"/>
        <v>0</v>
      </c>
      <c r="Y36" s="75">
        <f t="shared" si="79"/>
        <v>0</v>
      </c>
      <c r="Z36" s="75">
        <f t="shared" si="80"/>
        <v>9.7650692719999945</v>
      </c>
      <c r="AA36" s="75">
        <f t="shared" si="81"/>
        <v>105.11120564380792</v>
      </c>
      <c r="AB36" s="75">
        <v>3242125.43</v>
      </c>
      <c r="AC36" s="75">
        <f t="shared" si="82"/>
        <v>3.2421254300000002</v>
      </c>
      <c r="AD36" s="75">
        <f t="shared" si="83"/>
        <v>34.898238128519999</v>
      </c>
      <c r="AE36" s="75"/>
      <c r="AF36" s="75"/>
      <c r="AG36" s="75"/>
      <c r="AH36" s="75"/>
      <c r="AI36" s="75"/>
      <c r="AJ36" s="75"/>
      <c r="AK36" s="75">
        <f t="shared" si="32"/>
        <v>93.217651305999993</v>
      </c>
      <c r="AL36" s="75">
        <f t="shared" si="33"/>
        <v>1003.3947986577839</v>
      </c>
      <c r="AM36" s="76">
        <f>'COMMON AREA'!$M$9</f>
        <v>0.30039146432372371</v>
      </c>
      <c r="AN36" s="75">
        <f t="shared" si="51"/>
        <v>28.001786776627615</v>
      </c>
      <c r="AO36" s="75">
        <f t="shared" si="52"/>
        <v>301.4112328636196</v>
      </c>
      <c r="AP36" s="76">
        <f>AMENITIES!$K$6</f>
        <v>0.17427518672958112</v>
      </c>
      <c r="AQ36" s="75">
        <f t="shared" si="36"/>
        <v>16.245523587846129</v>
      </c>
      <c r="AR36" s="75">
        <f t="shared" si="37"/>
        <v>174.86681589957573</v>
      </c>
      <c r="AS36" s="75">
        <f t="shared" si="38"/>
        <v>137.46496167047374</v>
      </c>
      <c r="AT36" s="75">
        <f t="shared" si="39"/>
        <v>1480</v>
      </c>
      <c r="AU36" s="23"/>
      <c r="AV36" s="23"/>
      <c r="AW36" s="33">
        <f t="shared" si="40"/>
        <v>6.2649335764098342E-3</v>
      </c>
      <c r="AX36" s="26">
        <f t="shared" si="41"/>
        <v>62.386208553889126</v>
      </c>
      <c r="AY36" s="26">
        <f t="shared" si="42"/>
        <v>671.52514887406255</v>
      </c>
      <c r="AZ36" s="78">
        <f t="shared" si="43"/>
        <v>0.45383352816435646</v>
      </c>
      <c r="BA36" s="23">
        <v>1</v>
      </c>
      <c r="BB36" s="23"/>
      <c r="BC36" s="23">
        <f t="shared" si="44"/>
        <v>1</v>
      </c>
      <c r="BD36" s="33">
        <f t="shared" si="45"/>
        <v>0.51215776365716759</v>
      </c>
      <c r="BE36" s="33">
        <f t="shared" si="46"/>
        <v>7.1210719373545936E-2</v>
      </c>
      <c r="BF36" s="33">
        <f t="shared" si="47"/>
        <v>0.58336848303071354</v>
      </c>
      <c r="BG36" s="77">
        <f t="shared" si="48"/>
        <v>0.67796945855255664</v>
      </c>
    </row>
    <row r="37" spans="1:59" ht="25.05" customHeight="1" x14ac:dyDescent="0.3">
      <c r="A37" s="25">
        <f t="shared" si="49"/>
        <v>32</v>
      </c>
      <c r="B37" s="74" t="s">
        <v>201</v>
      </c>
      <c r="C37" s="22" t="s">
        <v>72</v>
      </c>
      <c r="D37" s="39" t="s">
        <v>234</v>
      </c>
      <c r="E37" s="39" t="str">
        <f t="shared" si="50"/>
        <v>A 309</v>
      </c>
      <c r="F37" s="39" t="s">
        <v>170</v>
      </c>
      <c r="G37" s="39" t="s">
        <v>28</v>
      </c>
      <c r="H37" s="75">
        <v>75055462.616999999</v>
      </c>
      <c r="I37" s="75">
        <f t="shared" si="68"/>
        <v>75.055462616999989</v>
      </c>
      <c r="J37" s="75">
        <f t="shared" si="69"/>
        <v>807.89699960938788</v>
      </c>
      <c r="K37" s="75">
        <v>5708030.898</v>
      </c>
      <c r="L37" s="75">
        <f t="shared" si="70"/>
        <v>5.7080308979999996</v>
      </c>
      <c r="M37" s="75">
        <f t="shared" si="71"/>
        <v>61.441244586071996</v>
      </c>
      <c r="N37" s="75">
        <v>0</v>
      </c>
      <c r="O37" s="75">
        <f t="shared" si="67"/>
        <v>0</v>
      </c>
      <c r="P37" s="75">
        <f t="shared" si="72"/>
        <v>0</v>
      </c>
      <c r="Q37" s="75">
        <f t="shared" si="73"/>
        <v>5.7080308979999996</v>
      </c>
      <c r="R37" s="75">
        <f t="shared" si="74"/>
        <v>61.441244586071996</v>
      </c>
      <c r="S37" s="75">
        <f t="shared" si="75"/>
        <v>869.33824419545988</v>
      </c>
      <c r="T37" s="75">
        <v>90521459.844999999</v>
      </c>
      <c r="U37" s="69">
        <f t="shared" si="76"/>
        <v>90.521459844999995</v>
      </c>
      <c r="V37" s="75">
        <f t="shared" si="77"/>
        <v>974.3729937715799</v>
      </c>
      <c r="W37" s="75">
        <v>0</v>
      </c>
      <c r="X37" s="75">
        <f t="shared" si="78"/>
        <v>0</v>
      </c>
      <c r="Y37" s="75">
        <f t="shared" si="79"/>
        <v>0</v>
      </c>
      <c r="Z37" s="75">
        <f t="shared" si="80"/>
        <v>9.7579663300000057</v>
      </c>
      <c r="AA37" s="75">
        <f t="shared" si="81"/>
        <v>105.03474957612002</v>
      </c>
      <c r="AB37" s="75">
        <v>3720917.781</v>
      </c>
      <c r="AC37" s="75">
        <f t="shared" si="82"/>
        <v>3.7209177809999998</v>
      </c>
      <c r="AD37" s="75">
        <f t="shared" si="83"/>
        <v>40.051958994683993</v>
      </c>
      <c r="AE37" s="75"/>
      <c r="AF37" s="75"/>
      <c r="AG37" s="75"/>
      <c r="AH37" s="75"/>
      <c r="AI37" s="75"/>
      <c r="AJ37" s="75"/>
      <c r="AK37" s="75">
        <f t="shared" si="32"/>
        <v>94.242377625999993</v>
      </c>
      <c r="AL37" s="75">
        <f t="shared" si="33"/>
        <v>1014.4249527662639</v>
      </c>
      <c r="AM37" s="76">
        <f>'COMMON AREA'!$M$9</f>
        <v>0.30039146432372371</v>
      </c>
      <c r="AN37" s="75">
        <f t="shared" si="51"/>
        <v>28.309605816423474</v>
      </c>
      <c r="AO37" s="75">
        <f t="shared" si="52"/>
        <v>304.72459700798225</v>
      </c>
      <c r="AP37" s="76">
        <f>AMENITIES!$K$6</f>
        <v>0.17427518672958112</v>
      </c>
      <c r="AQ37" s="75">
        <f t="shared" si="36"/>
        <v>16.424107958610847</v>
      </c>
      <c r="AR37" s="75">
        <f t="shared" si="37"/>
        <v>176.78909806648716</v>
      </c>
      <c r="AS37" s="75">
        <f t="shared" si="38"/>
        <v>138.9760914010343</v>
      </c>
      <c r="AT37" s="75">
        <f t="shared" si="39"/>
        <v>1496</v>
      </c>
      <c r="AU37" s="23"/>
      <c r="AV37" s="23"/>
      <c r="AW37" s="33">
        <f t="shared" si="40"/>
        <v>6.3338029615408195E-3</v>
      </c>
      <c r="AX37" s="26">
        <f t="shared" si="41"/>
        <v>63.072009891023484</v>
      </c>
      <c r="AY37" s="26">
        <f t="shared" si="42"/>
        <v>678.90711446697674</v>
      </c>
      <c r="AZ37" s="78">
        <f t="shared" si="43"/>
        <v>0.45383352816435651</v>
      </c>
      <c r="BA37" s="23">
        <v>1</v>
      </c>
      <c r="BB37" s="23"/>
      <c r="BC37" s="23">
        <f t="shared" si="44"/>
        <v>1</v>
      </c>
      <c r="BD37" s="33">
        <f t="shared" si="45"/>
        <v>0.54003810134317376</v>
      </c>
      <c r="BE37" s="33">
        <f t="shared" si="46"/>
        <v>4.1070350659139034E-2</v>
      </c>
      <c r="BF37" s="33">
        <f t="shared" si="47"/>
        <v>0.58110845200231276</v>
      </c>
      <c r="BG37" s="77">
        <f t="shared" si="48"/>
        <v>0.67809154596675392</v>
      </c>
    </row>
    <row r="38" spans="1:59" ht="25.05" customHeight="1" x14ac:dyDescent="0.3">
      <c r="A38" s="25">
        <f t="shared" si="49"/>
        <v>33</v>
      </c>
      <c r="B38" s="74" t="s">
        <v>201</v>
      </c>
      <c r="C38" s="22" t="s">
        <v>72</v>
      </c>
      <c r="D38" s="39" t="s">
        <v>235</v>
      </c>
      <c r="E38" s="39" t="str">
        <f t="shared" si="50"/>
        <v>A 310</v>
      </c>
      <c r="F38" s="39" t="s">
        <v>170</v>
      </c>
      <c r="G38" s="39" t="s">
        <v>28</v>
      </c>
      <c r="H38" s="75">
        <v>75055462.616999999</v>
      </c>
      <c r="I38" s="75">
        <f t="shared" si="68"/>
        <v>75.055462616999989</v>
      </c>
      <c r="J38" s="75">
        <f t="shared" si="69"/>
        <v>807.89699960938788</v>
      </c>
      <c r="K38" s="75">
        <v>5708030.898</v>
      </c>
      <c r="L38" s="75">
        <f t="shared" si="70"/>
        <v>5.7080308979999996</v>
      </c>
      <c r="M38" s="75">
        <f t="shared" si="71"/>
        <v>61.441244586071996</v>
      </c>
      <c r="N38" s="75">
        <v>0</v>
      </c>
      <c r="O38" s="75">
        <f t="shared" si="67"/>
        <v>0</v>
      </c>
      <c r="P38" s="75">
        <f t="shared" si="72"/>
        <v>0</v>
      </c>
      <c r="Q38" s="75">
        <f t="shared" si="73"/>
        <v>5.7080308979999996</v>
      </c>
      <c r="R38" s="75">
        <f t="shared" si="74"/>
        <v>61.441244586071996</v>
      </c>
      <c r="S38" s="75">
        <f t="shared" si="75"/>
        <v>869.33824419545988</v>
      </c>
      <c r="T38" s="75">
        <v>90521459.844999999</v>
      </c>
      <c r="U38" s="69">
        <f t="shared" si="76"/>
        <v>90.521459844999995</v>
      </c>
      <c r="V38" s="75">
        <f t="shared" si="77"/>
        <v>974.3729937715799</v>
      </c>
      <c r="W38" s="75">
        <v>0</v>
      </c>
      <c r="X38" s="75">
        <f t="shared" si="78"/>
        <v>0</v>
      </c>
      <c r="Y38" s="75">
        <f t="shared" si="79"/>
        <v>0</v>
      </c>
      <c r="Z38" s="75">
        <f t="shared" si="80"/>
        <v>9.7579663300000057</v>
      </c>
      <c r="AA38" s="75">
        <f t="shared" si="81"/>
        <v>105.03474957612002</v>
      </c>
      <c r="AB38" s="75">
        <v>4800721.5120000001</v>
      </c>
      <c r="AC38" s="75">
        <f t="shared" si="82"/>
        <v>4.800721512</v>
      </c>
      <c r="AD38" s="75">
        <f t="shared" si="83"/>
        <v>51.674966355167996</v>
      </c>
      <c r="AE38" s="75"/>
      <c r="AF38" s="75"/>
      <c r="AG38" s="75"/>
      <c r="AH38" s="75"/>
      <c r="AI38" s="75"/>
      <c r="AJ38" s="75"/>
      <c r="AK38" s="75">
        <f t="shared" si="32"/>
        <v>95.322181356999991</v>
      </c>
      <c r="AL38" s="75">
        <f t="shared" si="33"/>
        <v>1026.047960126748</v>
      </c>
      <c r="AM38" s="76">
        <f>'COMMON AREA'!$M$9</f>
        <v>0.30039146432372371</v>
      </c>
      <c r="AN38" s="75">
        <f t="shared" si="51"/>
        <v>28.633969640360785</v>
      </c>
      <c r="AO38" s="75">
        <f t="shared" si="52"/>
        <v>308.21604920884351</v>
      </c>
      <c r="AP38" s="76">
        <f>AMENITIES!$K$6</f>
        <v>0.17427518672958112</v>
      </c>
      <c r="AQ38" s="75">
        <f t="shared" si="36"/>
        <v>16.612290955462168</v>
      </c>
      <c r="AR38" s="75">
        <f t="shared" si="37"/>
        <v>178.8146998445948</v>
      </c>
      <c r="AS38" s="75">
        <f t="shared" si="38"/>
        <v>140.56844195282295</v>
      </c>
      <c r="AT38" s="75">
        <f t="shared" si="39"/>
        <v>1513</v>
      </c>
      <c r="AU38" s="23"/>
      <c r="AV38" s="23"/>
      <c r="AW38" s="33">
        <f t="shared" si="40"/>
        <v>6.4063739666615971E-3</v>
      </c>
      <c r="AX38" s="26">
        <f t="shared" si="41"/>
        <v>63.794671960016181</v>
      </c>
      <c r="AY38" s="26">
        <f t="shared" si="42"/>
        <v>686.68584897761411</v>
      </c>
      <c r="AZ38" s="78">
        <f t="shared" si="43"/>
        <v>0.45383352816435646</v>
      </c>
      <c r="BA38" s="23">
        <v>1</v>
      </c>
      <c r="BB38" s="23"/>
      <c r="BC38" s="23">
        <f t="shared" si="44"/>
        <v>1</v>
      </c>
      <c r="BD38" s="33">
        <f t="shared" si="45"/>
        <v>0.5339702575078572</v>
      </c>
      <c r="BE38" s="33">
        <f t="shared" si="46"/>
        <v>4.0608886044991403E-2</v>
      </c>
      <c r="BF38" s="33">
        <f t="shared" si="47"/>
        <v>0.57457914355284856</v>
      </c>
      <c r="BG38" s="77">
        <f t="shared" si="48"/>
        <v>0.67815463326288694</v>
      </c>
    </row>
    <row r="39" spans="1:59" ht="25.05" customHeight="1" x14ac:dyDescent="0.3">
      <c r="A39" s="25">
        <f t="shared" si="49"/>
        <v>34</v>
      </c>
      <c r="B39" s="74" t="s">
        <v>201</v>
      </c>
      <c r="C39" s="22" t="s">
        <v>72</v>
      </c>
      <c r="D39" s="39" t="s">
        <v>236</v>
      </c>
      <c r="E39" s="39" t="str">
        <f t="shared" si="50"/>
        <v>A 311</v>
      </c>
      <c r="F39" s="39" t="s">
        <v>170</v>
      </c>
      <c r="G39" s="39" t="s">
        <v>28</v>
      </c>
      <c r="H39" s="75">
        <v>75055462.616999999</v>
      </c>
      <c r="I39" s="75">
        <f t="shared" si="68"/>
        <v>75.055462616999989</v>
      </c>
      <c r="J39" s="75">
        <f t="shared" si="69"/>
        <v>807.89699960938788</v>
      </c>
      <c r="K39" s="75">
        <v>5708030.898</v>
      </c>
      <c r="L39" s="75">
        <f t="shared" si="70"/>
        <v>5.7080308979999996</v>
      </c>
      <c r="M39" s="75">
        <f t="shared" si="71"/>
        <v>61.441244586071996</v>
      </c>
      <c r="N39" s="75">
        <v>0</v>
      </c>
      <c r="O39" s="75">
        <f t="shared" si="67"/>
        <v>0</v>
      </c>
      <c r="P39" s="75">
        <f t="shared" si="72"/>
        <v>0</v>
      </c>
      <c r="Q39" s="75">
        <f t="shared" si="73"/>
        <v>5.7080308979999996</v>
      </c>
      <c r="R39" s="75">
        <f t="shared" si="74"/>
        <v>61.441244586071996</v>
      </c>
      <c r="S39" s="75">
        <f t="shared" si="75"/>
        <v>869.33824419545988</v>
      </c>
      <c r="T39" s="75">
        <v>90521459.844999999</v>
      </c>
      <c r="U39" s="69">
        <f t="shared" si="76"/>
        <v>90.521459844999995</v>
      </c>
      <c r="V39" s="75">
        <f t="shared" si="77"/>
        <v>974.3729937715799</v>
      </c>
      <c r="W39" s="75">
        <v>0</v>
      </c>
      <c r="X39" s="75">
        <f t="shared" si="78"/>
        <v>0</v>
      </c>
      <c r="Y39" s="75">
        <f t="shared" si="79"/>
        <v>0</v>
      </c>
      <c r="Z39" s="75">
        <f t="shared" si="80"/>
        <v>9.7579663300000057</v>
      </c>
      <c r="AA39" s="75">
        <f t="shared" si="81"/>
        <v>105.03474957612002</v>
      </c>
      <c r="AB39" s="75">
        <v>4800721.5120000001</v>
      </c>
      <c r="AC39" s="75">
        <f t="shared" si="82"/>
        <v>4.800721512</v>
      </c>
      <c r="AD39" s="75">
        <f t="shared" si="83"/>
        <v>51.674966355167996</v>
      </c>
      <c r="AE39" s="75"/>
      <c r="AF39" s="75"/>
      <c r="AG39" s="75"/>
      <c r="AH39" s="75"/>
      <c r="AI39" s="75"/>
      <c r="AJ39" s="75"/>
      <c r="AK39" s="75">
        <f t="shared" si="32"/>
        <v>95.322181356999991</v>
      </c>
      <c r="AL39" s="75">
        <f t="shared" si="33"/>
        <v>1026.047960126748</v>
      </c>
      <c r="AM39" s="76">
        <f>'COMMON AREA'!$M$9</f>
        <v>0.30039146432372371</v>
      </c>
      <c r="AN39" s="75">
        <f t="shared" si="51"/>
        <v>28.633969640360785</v>
      </c>
      <c r="AO39" s="75">
        <f t="shared" si="52"/>
        <v>308.21604920884351</v>
      </c>
      <c r="AP39" s="76">
        <f>AMENITIES!$K$6</f>
        <v>0.17427518672958112</v>
      </c>
      <c r="AQ39" s="75">
        <f t="shared" si="36"/>
        <v>16.612290955462168</v>
      </c>
      <c r="AR39" s="75">
        <f t="shared" si="37"/>
        <v>178.8146998445948</v>
      </c>
      <c r="AS39" s="75">
        <f t="shared" si="38"/>
        <v>140.56844195282295</v>
      </c>
      <c r="AT39" s="75">
        <f t="shared" si="39"/>
        <v>1513</v>
      </c>
      <c r="AU39" s="23"/>
      <c r="AV39" s="23"/>
      <c r="AW39" s="33">
        <f t="shared" si="40"/>
        <v>6.4063739666615971E-3</v>
      </c>
      <c r="AX39" s="26">
        <f t="shared" si="41"/>
        <v>63.794671960016181</v>
      </c>
      <c r="AY39" s="26">
        <f t="shared" si="42"/>
        <v>686.68584897761411</v>
      </c>
      <c r="AZ39" s="78">
        <f t="shared" si="43"/>
        <v>0.45383352816435646</v>
      </c>
      <c r="BA39" s="23">
        <v>1</v>
      </c>
      <c r="BB39" s="23"/>
      <c r="BC39" s="23">
        <f t="shared" si="44"/>
        <v>1</v>
      </c>
      <c r="BD39" s="33">
        <f t="shared" si="45"/>
        <v>0.5339702575078572</v>
      </c>
      <c r="BE39" s="33">
        <f t="shared" si="46"/>
        <v>4.0608886044991403E-2</v>
      </c>
      <c r="BF39" s="33">
        <f t="shared" si="47"/>
        <v>0.57457914355284856</v>
      </c>
      <c r="BG39" s="77">
        <f t="shared" si="48"/>
        <v>0.67815463326288694</v>
      </c>
    </row>
    <row r="40" spans="1:59" ht="25.05" customHeight="1" x14ac:dyDescent="0.3">
      <c r="A40" s="25">
        <f t="shared" si="49"/>
        <v>35</v>
      </c>
      <c r="B40" s="74" t="s">
        <v>201</v>
      </c>
      <c r="C40" s="22" t="s">
        <v>72</v>
      </c>
      <c r="D40" s="39" t="s">
        <v>237</v>
      </c>
      <c r="E40" s="39" t="str">
        <f t="shared" si="50"/>
        <v>A 312</v>
      </c>
      <c r="F40" s="39" t="s">
        <v>170</v>
      </c>
      <c r="G40" s="39" t="s">
        <v>28</v>
      </c>
      <c r="H40" s="75">
        <v>70419313.472000003</v>
      </c>
      <c r="I40" s="75">
        <f t="shared" si="68"/>
        <v>70.419313471999999</v>
      </c>
      <c r="J40" s="75">
        <f t="shared" si="69"/>
        <v>757.99349021260798</v>
      </c>
      <c r="K40" s="75">
        <v>6040988.4749999996</v>
      </c>
      <c r="L40" s="75">
        <f t="shared" si="70"/>
        <v>6.0409884749999989</v>
      </c>
      <c r="M40" s="75">
        <f t="shared" si="71"/>
        <v>65.025199944899981</v>
      </c>
      <c r="N40" s="75">
        <v>3750154.6570000001</v>
      </c>
      <c r="O40" s="75">
        <f t="shared" si="67"/>
        <v>3.7501546569999999</v>
      </c>
      <c r="P40" s="75">
        <f t="shared" si="72"/>
        <v>40.366664727947999</v>
      </c>
      <c r="Q40" s="75">
        <f t="shared" si="73"/>
        <v>9.7911431319999984</v>
      </c>
      <c r="R40" s="75">
        <f t="shared" si="74"/>
        <v>105.39186467284799</v>
      </c>
      <c r="S40" s="75">
        <f t="shared" si="75"/>
        <v>863.38535488545597</v>
      </c>
      <c r="T40" s="75">
        <v>89975525.876000002</v>
      </c>
      <c r="U40" s="69">
        <f t="shared" si="76"/>
        <v>89.975525875999992</v>
      </c>
      <c r="V40" s="75">
        <f t="shared" si="77"/>
        <v>968.49656052926389</v>
      </c>
      <c r="W40" s="75">
        <v>0</v>
      </c>
      <c r="X40" s="75">
        <f t="shared" si="78"/>
        <v>0</v>
      </c>
      <c r="Y40" s="75">
        <f t="shared" si="79"/>
        <v>0</v>
      </c>
      <c r="Z40" s="75">
        <f t="shared" si="80"/>
        <v>9.7650692719999945</v>
      </c>
      <c r="AA40" s="75">
        <f t="shared" si="81"/>
        <v>105.11120564380792</v>
      </c>
      <c r="AB40" s="75">
        <v>3961457.9640000002</v>
      </c>
      <c r="AC40" s="75">
        <f t="shared" si="82"/>
        <v>3.9614579640000001</v>
      </c>
      <c r="AD40" s="75">
        <f t="shared" si="83"/>
        <v>42.641133524495999</v>
      </c>
      <c r="AE40" s="75"/>
      <c r="AF40" s="75"/>
      <c r="AG40" s="75"/>
      <c r="AH40" s="75"/>
      <c r="AI40" s="75"/>
      <c r="AJ40" s="75"/>
      <c r="AK40" s="75">
        <f t="shared" si="32"/>
        <v>93.936983839999996</v>
      </c>
      <c r="AL40" s="75">
        <f t="shared" si="33"/>
        <v>1011.1376940537599</v>
      </c>
      <c r="AM40" s="76">
        <f>'COMMON AREA'!$M$9</f>
        <v>0.30039146432372371</v>
      </c>
      <c r="AN40" s="75">
        <f t="shared" si="51"/>
        <v>28.217868129851571</v>
      </c>
      <c r="AO40" s="75">
        <f t="shared" si="52"/>
        <v>303.73713254972228</v>
      </c>
      <c r="AP40" s="76">
        <f>AMENITIES!$K$6</f>
        <v>0.17427518672958112</v>
      </c>
      <c r="AQ40" s="75">
        <f t="shared" si="36"/>
        <v>16.370885399529644</v>
      </c>
      <c r="AR40" s="75">
        <f t="shared" si="37"/>
        <v>176.21621044053705</v>
      </c>
      <c r="AS40" s="75">
        <f t="shared" si="38"/>
        <v>138.5257373693812</v>
      </c>
      <c r="AT40" s="75">
        <f t="shared" si="39"/>
        <v>1491</v>
      </c>
      <c r="AU40" s="23"/>
      <c r="AV40" s="23"/>
      <c r="AW40" s="33">
        <f t="shared" si="40"/>
        <v>6.3132781815540585E-3</v>
      </c>
      <c r="AX40" s="26">
        <f t="shared" si="41"/>
        <v>62.867624131915314</v>
      </c>
      <c r="AY40" s="26">
        <f t="shared" si="42"/>
        <v>676.70710615593634</v>
      </c>
      <c r="AZ40" s="78">
        <f t="shared" si="43"/>
        <v>0.45383352816435646</v>
      </c>
      <c r="BA40" s="23">
        <v>1</v>
      </c>
      <c r="BB40" s="23"/>
      <c r="BC40" s="23">
        <f t="shared" si="44"/>
        <v>1</v>
      </c>
      <c r="BD40" s="33">
        <f t="shared" si="45"/>
        <v>0.50837926908960962</v>
      </c>
      <c r="BE40" s="33">
        <f t="shared" si="46"/>
        <v>7.0685355246712267E-2</v>
      </c>
      <c r="BF40" s="33">
        <f t="shared" si="47"/>
        <v>0.57906462433632189</v>
      </c>
      <c r="BG40" s="77">
        <f t="shared" si="48"/>
        <v>0.67816076059943653</v>
      </c>
    </row>
    <row r="41" spans="1:59" ht="25.05" customHeight="1" x14ac:dyDescent="0.3">
      <c r="A41" s="25">
        <f t="shared" si="49"/>
        <v>36</v>
      </c>
      <c r="B41" s="74" t="s">
        <v>201</v>
      </c>
      <c r="C41" s="22" t="s">
        <v>72</v>
      </c>
      <c r="D41" s="39" t="s">
        <v>238</v>
      </c>
      <c r="E41" s="39" t="str">
        <f t="shared" si="50"/>
        <v>A 315</v>
      </c>
      <c r="F41" s="39" t="s">
        <v>170</v>
      </c>
      <c r="G41" s="39" t="s">
        <v>28</v>
      </c>
      <c r="H41" s="75">
        <v>70419313.472000003</v>
      </c>
      <c r="I41" s="75">
        <f t="shared" si="68"/>
        <v>70.419313471999999</v>
      </c>
      <c r="J41" s="75">
        <f t="shared" si="69"/>
        <v>757.99349021260798</v>
      </c>
      <c r="K41" s="75">
        <v>6040988.4749999996</v>
      </c>
      <c r="L41" s="75">
        <f t="shared" si="70"/>
        <v>6.0409884749999989</v>
      </c>
      <c r="M41" s="75">
        <f t="shared" si="71"/>
        <v>65.025199944899981</v>
      </c>
      <c r="N41" s="75">
        <v>3750154.6570000001</v>
      </c>
      <c r="O41" s="75">
        <f t="shared" ref="O41:O77" si="84">N41*0.000001</f>
        <v>3.7501546569999999</v>
      </c>
      <c r="P41" s="75">
        <f t="shared" si="72"/>
        <v>40.366664727947999</v>
      </c>
      <c r="Q41" s="75">
        <f t="shared" si="73"/>
        <v>9.7911431319999984</v>
      </c>
      <c r="R41" s="75">
        <f t="shared" si="74"/>
        <v>105.39186467284799</v>
      </c>
      <c r="S41" s="75">
        <f t="shared" si="75"/>
        <v>863.38535488545597</v>
      </c>
      <c r="T41" s="75">
        <v>89975525.876000002</v>
      </c>
      <c r="U41" s="69">
        <f t="shared" si="76"/>
        <v>89.975525875999992</v>
      </c>
      <c r="V41" s="75">
        <f t="shared" si="77"/>
        <v>968.49656052926389</v>
      </c>
      <c r="W41" s="75">
        <v>0</v>
      </c>
      <c r="X41" s="75">
        <f t="shared" si="78"/>
        <v>0</v>
      </c>
      <c r="Y41" s="75">
        <f t="shared" si="79"/>
        <v>0</v>
      </c>
      <c r="Z41" s="75">
        <f t="shared" si="80"/>
        <v>9.7650692719999945</v>
      </c>
      <c r="AA41" s="75">
        <f t="shared" si="81"/>
        <v>105.11120564380792</v>
      </c>
      <c r="AB41" s="113">
        <v>3961457.9640000002</v>
      </c>
      <c r="AC41" s="75">
        <f t="shared" si="82"/>
        <v>3.9614579640000001</v>
      </c>
      <c r="AD41" s="75">
        <f t="shared" si="83"/>
        <v>42.641133524495999</v>
      </c>
      <c r="AE41" s="75"/>
      <c r="AF41" s="75"/>
      <c r="AG41" s="75"/>
      <c r="AH41" s="75"/>
      <c r="AI41" s="75"/>
      <c r="AJ41" s="75"/>
      <c r="AK41" s="75">
        <f t="shared" si="32"/>
        <v>93.936983839999996</v>
      </c>
      <c r="AL41" s="75">
        <f t="shared" si="33"/>
        <v>1011.1376940537599</v>
      </c>
      <c r="AM41" s="76">
        <f>'COMMON AREA'!$M$9</f>
        <v>0.30039146432372371</v>
      </c>
      <c r="AN41" s="75">
        <f t="shared" si="51"/>
        <v>28.217868129851571</v>
      </c>
      <c r="AO41" s="75">
        <f t="shared" si="52"/>
        <v>303.73713254972228</v>
      </c>
      <c r="AP41" s="76">
        <f>AMENITIES!$K$6</f>
        <v>0.17427518672958112</v>
      </c>
      <c r="AQ41" s="75">
        <f t="shared" si="36"/>
        <v>16.370885399529644</v>
      </c>
      <c r="AR41" s="75">
        <f t="shared" si="37"/>
        <v>176.21621044053705</v>
      </c>
      <c r="AS41" s="75">
        <f t="shared" si="38"/>
        <v>138.5257373693812</v>
      </c>
      <c r="AT41" s="75">
        <f t="shared" si="39"/>
        <v>1491</v>
      </c>
      <c r="AU41" s="23"/>
      <c r="AV41" s="23"/>
      <c r="AW41" s="33">
        <f t="shared" si="40"/>
        <v>6.3132781815540585E-3</v>
      </c>
      <c r="AX41" s="26">
        <f t="shared" si="41"/>
        <v>62.867624131915314</v>
      </c>
      <c r="AY41" s="26">
        <f t="shared" si="42"/>
        <v>676.70710615593634</v>
      </c>
      <c r="AZ41" s="78">
        <f t="shared" si="43"/>
        <v>0.45383352816435646</v>
      </c>
      <c r="BA41" s="23">
        <v>1</v>
      </c>
      <c r="BB41" s="23"/>
      <c r="BC41" s="23">
        <f t="shared" si="44"/>
        <v>1</v>
      </c>
      <c r="BD41" s="33">
        <f t="shared" si="45"/>
        <v>0.50837926908960962</v>
      </c>
      <c r="BE41" s="33">
        <f t="shared" si="46"/>
        <v>7.0685355246712267E-2</v>
      </c>
      <c r="BF41" s="33">
        <f t="shared" si="47"/>
        <v>0.57906462433632189</v>
      </c>
      <c r="BG41" s="77">
        <f t="shared" si="48"/>
        <v>0.67816076059943653</v>
      </c>
    </row>
    <row r="42" spans="1:59" ht="25.05" customHeight="1" x14ac:dyDescent="0.3">
      <c r="A42" s="25">
        <f t="shared" si="49"/>
        <v>37</v>
      </c>
      <c r="B42" s="74" t="s">
        <v>201</v>
      </c>
      <c r="C42" s="22" t="s">
        <v>73</v>
      </c>
      <c r="D42" s="39" t="s">
        <v>239</v>
      </c>
      <c r="E42" s="39" t="str">
        <f t="shared" si="50"/>
        <v>A 401</v>
      </c>
      <c r="F42" s="39" t="s">
        <v>170</v>
      </c>
      <c r="G42" s="39" t="s">
        <v>29</v>
      </c>
      <c r="H42" s="75">
        <v>75055462.616999999</v>
      </c>
      <c r="I42" s="75">
        <f t="shared" si="68"/>
        <v>75.055462616999989</v>
      </c>
      <c r="J42" s="75">
        <f t="shared" si="69"/>
        <v>807.89699960938788</v>
      </c>
      <c r="K42" s="75">
        <v>5690252.5839999998</v>
      </c>
      <c r="L42" s="75">
        <f t="shared" si="70"/>
        <v>5.6902525839999996</v>
      </c>
      <c r="M42" s="75">
        <f t="shared" si="71"/>
        <v>61.249878814175993</v>
      </c>
      <c r="N42" s="75">
        <v>0</v>
      </c>
      <c r="O42" s="75">
        <f t="shared" si="84"/>
        <v>0</v>
      </c>
      <c r="P42" s="75">
        <f t="shared" si="72"/>
        <v>0</v>
      </c>
      <c r="Q42" s="75">
        <f t="shared" si="73"/>
        <v>5.6902525839999996</v>
      </c>
      <c r="R42" s="75">
        <f t="shared" si="74"/>
        <v>61.249878814175993</v>
      </c>
      <c r="S42" s="75">
        <f t="shared" si="75"/>
        <v>869.14687842356386</v>
      </c>
      <c r="T42" s="75">
        <v>90530344.614999995</v>
      </c>
      <c r="U42" s="69">
        <f t="shared" si="76"/>
        <v>90.53034461499999</v>
      </c>
      <c r="V42" s="75">
        <f t="shared" si="77"/>
        <v>974.46862943585984</v>
      </c>
      <c r="W42" s="75">
        <v>0</v>
      </c>
      <c r="X42" s="75">
        <f t="shared" si="78"/>
        <v>0</v>
      </c>
      <c r="Y42" s="75">
        <f t="shared" si="79"/>
        <v>0</v>
      </c>
      <c r="Z42" s="75">
        <f t="shared" si="80"/>
        <v>9.7846294140000012</v>
      </c>
      <c r="AA42" s="75">
        <f t="shared" si="81"/>
        <v>105.32175101229598</v>
      </c>
      <c r="AB42" s="75">
        <v>3299635.0920000002</v>
      </c>
      <c r="AC42" s="75">
        <f t="shared" si="82"/>
        <v>3.2996350919999999</v>
      </c>
      <c r="AD42" s="75">
        <f t="shared" si="83"/>
        <v>35.517272130287999</v>
      </c>
      <c r="AE42" s="75"/>
      <c r="AF42" s="75"/>
      <c r="AG42" s="75"/>
      <c r="AH42" s="75"/>
      <c r="AI42" s="75"/>
      <c r="AJ42" s="75"/>
      <c r="AK42" s="75">
        <f t="shared" si="32"/>
        <v>93.829979706999993</v>
      </c>
      <c r="AL42" s="75">
        <f t="shared" si="33"/>
        <v>1009.9859015661478</v>
      </c>
      <c r="AM42" s="76">
        <f>'COMMON AREA'!$M$9</f>
        <v>0.30039146432372371</v>
      </c>
      <c r="AN42" s="75">
        <f t="shared" si="51"/>
        <v>28.185725001651008</v>
      </c>
      <c r="AO42" s="75">
        <f t="shared" si="52"/>
        <v>303.39114391777144</v>
      </c>
      <c r="AP42" s="76">
        <f>AMENITIES!$K$6</f>
        <v>0.17427518672958112</v>
      </c>
      <c r="AQ42" s="75">
        <f t="shared" si="36"/>
        <v>16.35223723427023</v>
      </c>
      <c r="AR42" s="75">
        <f t="shared" si="37"/>
        <v>176.01548158968475</v>
      </c>
      <c r="AS42" s="75">
        <f t="shared" si="38"/>
        <v>138.36794194292122</v>
      </c>
      <c r="AT42" s="75">
        <f t="shared" si="39"/>
        <v>1489</v>
      </c>
      <c r="AU42" s="23"/>
      <c r="AV42" s="23"/>
      <c r="AW42" s="33">
        <f t="shared" si="40"/>
        <v>6.3060866917851758E-3</v>
      </c>
      <c r="AX42" s="26">
        <f t="shared" si="41"/>
        <v>62.796011276796783</v>
      </c>
      <c r="AY42" s="26">
        <f t="shared" si="42"/>
        <v>675.93626538344051</v>
      </c>
      <c r="AZ42" s="78">
        <f t="shared" si="43"/>
        <v>0.45383352816435651</v>
      </c>
      <c r="BA42" s="23">
        <v>1</v>
      </c>
      <c r="BB42" s="23"/>
      <c r="BC42" s="23">
        <f t="shared" si="44"/>
        <v>1</v>
      </c>
      <c r="BD42" s="33">
        <f t="shared" si="45"/>
        <v>0.54257689698414224</v>
      </c>
      <c r="BE42" s="33">
        <f t="shared" si="46"/>
        <v>4.1134908538734714E-2</v>
      </c>
      <c r="BF42" s="33">
        <f t="shared" si="47"/>
        <v>0.58371180552287705</v>
      </c>
      <c r="BG42" s="77">
        <f t="shared" si="48"/>
        <v>0.67829812059512951</v>
      </c>
    </row>
    <row r="43" spans="1:59" ht="25.05" customHeight="1" x14ac:dyDescent="0.3">
      <c r="A43" s="25">
        <f t="shared" si="49"/>
        <v>38</v>
      </c>
      <c r="B43" s="74" t="s">
        <v>201</v>
      </c>
      <c r="C43" s="22" t="s">
        <v>73</v>
      </c>
      <c r="D43" s="39" t="s">
        <v>240</v>
      </c>
      <c r="E43" s="39" t="str">
        <f t="shared" si="50"/>
        <v>A 402</v>
      </c>
      <c r="F43" s="39" t="s">
        <v>170</v>
      </c>
      <c r="G43" s="39" t="s">
        <v>29</v>
      </c>
      <c r="H43" s="75">
        <v>75055462.616999999</v>
      </c>
      <c r="I43" s="75">
        <f t="shared" si="68"/>
        <v>75.055462616999989</v>
      </c>
      <c r="J43" s="75">
        <f t="shared" si="69"/>
        <v>807.89699960938788</v>
      </c>
      <c r="K43" s="75">
        <v>5690252.5839999998</v>
      </c>
      <c r="L43" s="75">
        <f t="shared" si="70"/>
        <v>5.6902525839999996</v>
      </c>
      <c r="M43" s="75">
        <f t="shared" si="71"/>
        <v>61.249878814175993</v>
      </c>
      <c r="N43" s="75">
        <v>0</v>
      </c>
      <c r="O43" s="75">
        <f t="shared" si="84"/>
        <v>0</v>
      </c>
      <c r="P43" s="75">
        <f t="shared" si="72"/>
        <v>0</v>
      </c>
      <c r="Q43" s="75">
        <f t="shared" si="73"/>
        <v>5.6902525839999996</v>
      </c>
      <c r="R43" s="75">
        <f t="shared" si="74"/>
        <v>61.249878814175993</v>
      </c>
      <c r="S43" s="75">
        <f t="shared" si="75"/>
        <v>869.14687842356386</v>
      </c>
      <c r="T43" s="75">
        <v>90530344.614999995</v>
      </c>
      <c r="U43" s="69">
        <f t="shared" si="76"/>
        <v>90.53034461499999</v>
      </c>
      <c r="V43" s="75">
        <f t="shared" si="77"/>
        <v>974.46862943585984</v>
      </c>
      <c r="W43" s="75">
        <v>0</v>
      </c>
      <c r="X43" s="75">
        <f t="shared" si="78"/>
        <v>0</v>
      </c>
      <c r="Y43" s="75">
        <f t="shared" si="79"/>
        <v>0</v>
      </c>
      <c r="Z43" s="75">
        <f t="shared" si="80"/>
        <v>9.7846294140000012</v>
      </c>
      <c r="AA43" s="75">
        <f t="shared" si="81"/>
        <v>105.32175101229598</v>
      </c>
      <c r="AB43" s="75">
        <v>3421492.1719999998</v>
      </c>
      <c r="AC43" s="75">
        <f t="shared" si="82"/>
        <v>3.4214921719999998</v>
      </c>
      <c r="AD43" s="75">
        <f t="shared" si="83"/>
        <v>36.828941739407995</v>
      </c>
      <c r="AE43" s="75"/>
      <c r="AF43" s="75"/>
      <c r="AG43" s="75"/>
      <c r="AH43" s="75"/>
      <c r="AI43" s="75"/>
      <c r="AJ43" s="75"/>
      <c r="AK43" s="75">
        <f t="shared" si="32"/>
        <v>93.951836786999991</v>
      </c>
      <c r="AL43" s="75">
        <f t="shared" si="33"/>
        <v>1011.2975711752679</v>
      </c>
      <c r="AM43" s="76">
        <f>'COMMON AREA'!$M$9</f>
        <v>0.30039146432372371</v>
      </c>
      <c r="AN43" s="75">
        <f t="shared" si="51"/>
        <v>28.222329828350421</v>
      </c>
      <c r="AO43" s="75">
        <f t="shared" si="52"/>
        <v>303.7851582723639</v>
      </c>
      <c r="AP43" s="76">
        <f>AMENITIES!$K$6</f>
        <v>0.17427518672958112</v>
      </c>
      <c r="AQ43" s="75">
        <f t="shared" si="36"/>
        <v>16.373473899641553</v>
      </c>
      <c r="AR43" s="75">
        <f t="shared" si="37"/>
        <v>176.24407305574167</v>
      </c>
      <c r="AS43" s="75">
        <f t="shared" si="38"/>
        <v>138.54764051499197</v>
      </c>
      <c r="AT43" s="75">
        <f t="shared" si="39"/>
        <v>1491</v>
      </c>
      <c r="AU43" s="23"/>
      <c r="AV43" s="23"/>
      <c r="AW43" s="33">
        <f t="shared" si="40"/>
        <v>6.3142764123082697E-3</v>
      </c>
      <c r="AX43" s="26">
        <f t="shared" si="41"/>
        <v>62.877564513765748</v>
      </c>
      <c r="AY43" s="26">
        <f t="shared" si="42"/>
        <v>676.81410442617448</v>
      </c>
      <c r="AZ43" s="78">
        <f t="shared" si="43"/>
        <v>0.45383352816435651</v>
      </c>
      <c r="BA43" s="23">
        <v>1</v>
      </c>
      <c r="BB43" s="23"/>
      <c r="BC43" s="23">
        <f t="shared" si="44"/>
        <v>1</v>
      </c>
      <c r="BD43" s="33">
        <f t="shared" si="45"/>
        <v>0.54184909430542449</v>
      </c>
      <c r="BE43" s="33">
        <f t="shared" si="46"/>
        <v>4.1079730928354118E-2</v>
      </c>
      <c r="BF43" s="33">
        <f t="shared" si="47"/>
        <v>0.58292882523377854</v>
      </c>
      <c r="BG43" s="77">
        <f t="shared" si="48"/>
        <v>0.67826798871580674</v>
      </c>
    </row>
    <row r="44" spans="1:59" ht="25.05" customHeight="1" x14ac:dyDescent="0.3">
      <c r="A44" s="25">
        <f t="shared" si="49"/>
        <v>39</v>
      </c>
      <c r="B44" s="74" t="s">
        <v>201</v>
      </c>
      <c r="C44" s="22" t="s">
        <v>73</v>
      </c>
      <c r="D44" s="39" t="s">
        <v>241</v>
      </c>
      <c r="E44" s="39" t="str">
        <f t="shared" si="50"/>
        <v>A 403</v>
      </c>
      <c r="F44" s="39" t="s">
        <v>170</v>
      </c>
      <c r="G44" s="39" t="s">
        <v>29</v>
      </c>
      <c r="H44" s="75">
        <v>75055462.616999999</v>
      </c>
      <c r="I44" s="75">
        <f t="shared" si="68"/>
        <v>75.055462616999989</v>
      </c>
      <c r="J44" s="75">
        <f t="shared" si="69"/>
        <v>807.89699960938788</v>
      </c>
      <c r="K44" s="75">
        <v>5690252.5839999998</v>
      </c>
      <c r="L44" s="75">
        <f t="shared" si="70"/>
        <v>5.6902525839999996</v>
      </c>
      <c r="M44" s="75">
        <f t="shared" si="71"/>
        <v>61.249878814175993</v>
      </c>
      <c r="N44" s="75">
        <v>0</v>
      </c>
      <c r="O44" s="75">
        <f t="shared" si="84"/>
        <v>0</v>
      </c>
      <c r="P44" s="75">
        <f t="shared" si="72"/>
        <v>0</v>
      </c>
      <c r="Q44" s="75">
        <f t="shared" si="73"/>
        <v>5.6902525839999996</v>
      </c>
      <c r="R44" s="75">
        <f t="shared" si="74"/>
        <v>61.249878814175993</v>
      </c>
      <c r="S44" s="75">
        <f t="shared" si="75"/>
        <v>869.14687842356386</v>
      </c>
      <c r="T44" s="75">
        <v>90651547.674999997</v>
      </c>
      <c r="U44" s="69">
        <f t="shared" si="76"/>
        <v>90.651547674999989</v>
      </c>
      <c r="V44" s="75">
        <f t="shared" si="77"/>
        <v>975.77325917369978</v>
      </c>
      <c r="W44" s="75">
        <v>0</v>
      </c>
      <c r="X44" s="75">
        <f t="shared" si="78"/>
        <v>0</v>
      </c>
      <c r="Y44" s="75">
        <f t="shared" si="79"/>
        <v>0</v>
      </c>
      <c r="Z44" s="75">
        <f t="shared" si="80"/>
        <v>9.9058324740000003</v>
      </c>
      <c r="AA44" s="75">
        <f t="shared" si="81"/>
        <v>106.62638075013592</v>
      </c>
      <c r="AB44" s="75">
        <v>3298394.5469999998</v>
      </c>
      <c r="AC44" s="75">
        <f t="shared" si="82"/>
        <v>3.2983945469999996</v>
      </c>
      <c r="AD44" s="75">
        <f t="shared" si="83"/>
        <v>35.503918903907994</v>
      </c>
      <c r="AE44" s="75"/>
      <c r="AF44" s="75"/>
      <c r="AG44" s="75"/>
      <c r="AH44" s="75"/>
      <c r="AI44" s="75"/>
      <c r="AJ44" s="75"/>
      <c r="AK44" s="75">
        <f t="shared" si="32"/>
        <v>93.94994222199999</v>
      </c>
      <c r="AL44" s="75">
        <f t="shared" si="33"/>
        <v>1011.2771780776078</v>
      </c>
      <c r="AM44" s="76">
        <f>'COMMON AREA'!$M$9</f>
        <v>0.30039146432372371</v>
      </c>
      <c r="AN44" s="75">
        <f t="shared" si="51"/>
        <v>28.221760717195814</v>
      </c>
      <c r="AO44" s="75">
        <f t="shared" si="52"/>
        <v>303.77903235989572</v>
      </c>
      <c r="AP44" s="76">
        <f>AMENITIES!$K$6</f>
        <v>0.17427518672958112</v>
      </c>
      <c r="AQ44" s="75">
        <f t="shared" si="36"/>
        <v>16.373143723972404</v>
      </c>
      <c r="AR44" s="75">
        <f t="shared" si="37"/>
        <v>176.24051904483895</v>
      </c>
      <c r="AS44" s="75">
        <f t="shared" si="38"/>
        <v>138.54484666316819</v>
      </c>
      <c r="AT44" s="75">
        <f t="shared" si="39"/>
        <v>1491</v>
      </c>
      <c r="AU44" s="23"/>
      <c r="AV44" s="23"/>
      <c r="AW44" s="33">
        <f t="shared" si="40"/>
        <v>6.3141490831628228E-3</v>
      </c>
      <c r="AX44" s="26">
        <f t="shared" si="41"/>
        <v>62.876296570135388</v>
      </c>
      <c r="AY44" s="26">
        <f t="shared" si="42"/>
        <v>676.80045628093728</v>
      </c>
      <c r="AZ44" s="78">
        <f t="shared" si="43"/>
        <v>0.45383352816435646</v>
      </c>
      <c r="BA44" s="23">
        <v>1</v>
      </c>
      <c r="BB44" s="23"/>
      <c r="BC44" s="23">
        <f t="shared" si="44"/>
        <v>1</v>
      </c>
      <c r="BD44" s="33">
        <f t="shared" si="45"/>
        <v>0.54184909430542449</v>
      </c>
      <c r="BE44" s="33">
        <f t="shared" si="46"/>
        <v>4.1079730928354118E-2</v>
      </c>
      <c r="BF44" s="33">
        <f t="shared" si="47"/>
        <v>0.58292882523377854</v>
      </c>
      <c r="BG44" s="77">
        <f t="shared" si="48"/>
        <v>0.67825431125258739</v>
      </c>
    </row>
    <row r="45" spans="1:59" ht="25.05" customHeight="1" x14ac:dyDescent="0.3">
      <c r="A45" s="25">
        <f t="shared" si="49"/>
        <v>40</v>
      </c>
      <c r="B45" s="74" t="s">
        <v>201</v>
      </c>
      <c r="C45" s="22" t="s">
        <v>73</v>
      </c>
      <c r="D45" s="39" t="s">
        <v>242</v>
      </c>
      <c r="E45" s="39" t="str">
        <f t="shared" si="50"/>
        <v>A 405</v>
      </c>
      <c r="F45" s="39" t="s">
        <v>171</v>
      </c>
      <c r="G45" s="39" t="s">
        <v>29</v>
      </c>
      <c r="H45" s="75">
        <v>104200877.81299999</v>
      </c>
      <c r="I45" s="75">
        <f t="shared" si="68"/>
        <v>104.20087781299999</v>
      </c>
      <c r="J45" s="75">
        <f t="shared" si="69"/>
        <v>1121.6182487791318</v>
      </c>
      <c r="K45" s="75">
        <v>4702600.807</v>
      </c>
      <c r="L45" s="75">
        <f t="shared" si="70"/>
        <v>4.7026008069999996</v>
      </c>
      <c r="M45" s="75">
        <f t="shared" si="71"/>
        <v>50.618795086547991</v>
      </c>
      <c r="N45" s="75">
        <v>0</v>
      </c>
      <c r="O45" s="75">
        <f t="shared" si="84"/>
        <v>0</v>
      </c>
      <c r="P45" s="75">
        <f t="shared" si="72"/>
        <v>0</v>
      </c>
      <c r="Q45" s="75">
        <f t="shared" si="73"/>
        <v>4.7026008069999996</v>
      </c>
      <c r="R45" s="75">
        <f t="shared" si="74"/>
        <v>50.618795086547991</v>
      </c>
      <c r="S45" s="75">
        <f t="shared" si="75"/>
        <v>1172.2370438656799</v>
      </c>
      <c r="T45" s="75">
        <v>120233856.318</v>
      </c>
      <c r="U45" s="69">
        <f t="shared" si="76"/>
        <v>120.23385631799999</v>
      </c>
      <c r="V45" s="75">
        <f t="shared" si="77"/>
        <v>1294.1972294069519</v>
      </c>
      <c r="W45" s="75">
        <v>0</v>
      </c>
      <c r="X45" s="75">
        <f t="shared" si="78"/>
        <v>0</v>
      </c>
      <c r="Y45" s="75">
        <f t="shared" si="79"/>
        <v>0</v>
      </c>
      <c r="Z45" s="75">
        <f t="shared" si="80"/>
        <v>11.330377698000003</v>
      </c>
      <c r="AA45" s="75">
        <f t="shared" si="81"/>
        <v>121.96018554127211</v>
      </c>
      <c r="AB45" s="75">
        <v>4888708.2479999997</v>
      </c>
      <c r="AC45" s="75">
        <f t="shared" si="82"/>
        <v>4.8887082479999995</v>
      </c>
      <c r="AD45" s="75">
        <f t="shared" si="83"/>
        <v>52.62205558147199</v>
      </c>
      <c r="AE45" s="75"/>
      <c r="AF45" s="75"/>
      <c r="AG45" s="75"/>
      <c r="AH45" s="75"/>
      <c r="AI45" s="75"/>
      <c r="AJ45" s="75"/>
      <c r="AK45" s="75">
        <f t="shared" si="32"/>
        <v>125.12256456599999</v>
      </c>
      <c r="AL45" s="75">
        <f t="shared" si="33"/>
        <v>1346.819284988424</v>
      </c>
      <c r="AM45" s="76">
        <f>'COMMON AREA'!$M$9</f>
        <v>0.30039146432372371</v>
      </c>
      <c r="AN45" s="75">
        <f t="shared" si="51"/>
        <v>37.585750389920406</v>
      </c>
      <c r="AO45" s="75">
        <f t="shared" si="52"/>
        <v>404.57301719710324</v>
      </c>
      <c r="AP45" s="76">
        <f>AMENITIES!$K$6</f>
        <v>0.17427518672958112</v>
      </c>
      <c r="AQ45" s="75">
        <f t="shared" si="36"/>
        <v>21.805758303823719</v>
      </c>
      <c r="AR45" s="75">
        <f t="shared" si="37"/>
        <v>234.71718238235852</v>
      </c>
      <c r="AS45" s="75">
        <f t="shared" si="38"/>
        <v>184.51407325974412</v>
      </c>
      <c r="AT45" s="75">
        <f t="shared" si="39"/>
        <v>1986</v>
      </c>
      <c r="AU45" s="23"/>
      <c r="AV45" s="23"/>
      <c r="AW45" s="33">
        <f t="shared" si="40"/>
        <v>8.4091858669859635E-3</v>
      </c>
      <c r="AX45" s="26">
        <f t="shared" si="41"/>
        <v>83.738672863446226</v>
      </c>
      <c r="AY45" s="26">
        <f t="shared" si="42"/>
        <v>901.36307470213512</v>
      </c>
      <c r="AZ45" s="78">
        <f t="shared" si="43"/>
        <v>0.45383352816435651</v>
      </c>
      <c r="BA45" s="23">
        <v>1</v>
      </c>
      <c r="BB45" s="23"/>
      <c r="BC45" s="23">
        <f t="shared" si="44"/>
        <v>1</v>
      </c>
      <c r="BD45" s="33">
        <f t="shared" si="45"/>
        <v>0.56476246162091226</v>
      </c>
      <c r="BE45" s="33">
        <f t="shared" si="46"/>
        <v>2.5487812228876128E-2</v>
      </c>
      <c r="BF45" s="33">
        <f t="shared" si="47"/>
        <v>0.59025027384978845</v>
      </c>
      <c r="BG45" s="77">
        <f t="shared" si="48"/>
        <v>0.67815673967191537</v>
      </c>
    </row>
    <row r="46" spans="1:59" ht="25.05" customHeight="1" x14ac:dyDescent="0.3">
      <c r="A46" s="25">
        <f t="shared" si="49"/>
        <v>41</v>
      </c>
      <c r="B46" s="74" t="s">
        <v>201</v>
      </c>
      <c r="C46" s="22" t="s">
        <v>73</v>
      </c>
      <c r="D46" s="39" t="s">
        <v>243</v>
      </c>
      <c r="E46" s="39" t="str">
        <f t="shared" si="50"/>
        <v>A 406</v>
      </c>
      <c r="F46" s="39" t="s">
        <v>170</v>
      </c>
      <c r="G46" s="39" t="s">
        <v>29</v>
      </c>
      <c r="H46" s="75">
        <v>70419313.472000003</v>
      </c>
      <c r="I46" s="75">
        <f t="shared" si="68"/>
        <v>70.419313471999999</v>
      </c>
      <c r="J46" s="75">
        <f t="shared" si="69"/>
        <v>757.99349021260798</v>
      </c>
      <c r="K46" s="75">
        <v>6040988.4749999996</v>
      </c>
      <c r="L46" s="75">
        <f t="shared" si="70"/>
        <v>6.0409884749999989</v>
      </c>
      <c r="M46" s="75">
        <f t="shared" si="71"/>
        <v>65.025199944899981</v>
      </c>
      <c r="N46" s="75">
        <v>3750154.6570000001</v>
      </c>
      <c r="O46" s="75">
        <f t="shared" si="84"/>
        <v>3.7501546569999999</v>
      </c>
      <c r="P46" s="75">
        <f t="shared" si="72"/>
        <v>40.366664727947999</v>
      </c>
      <c r="Q46" s="75">
        <f t="shared" si="73"/>
        <v>9.7911431319999984</v>
      </c>
      <c r="R46" s="75">
        <f t="shared" si="74"/>
        <v>105.39186467284799</v>
      </c>
      <c r="S46" s="75">
        <f t="shared" si="75"/>
        <v>863.38535488545597</v>
      </c>
      <c r="T46" s="75">
        <v>89854943.140000001</v>
      </c>
      <c r="U46" s="69">
        <f t="shared" si="76"/>
        <v>89.854943140000003</v>
      </c>
      <c r="V46" s="75">
        <f t="shared" si="77"/>
        <v>967.19860795896</v>
      </c>
      <c r="W46" s="75">
        <v>0</v>
      </c>
      <c r="X46" s="75">
        <f t="shared" si="78"/>
        <v>0</v>
      </c>
      <c r="Y46" s="75">
        <f t="shared" si="79"/>
        <v>0</v>
      </c>
      <c r="Z46" s="75">
        <f t="shared" si="80"/>
        <v>9.6444865360000058</v>
      </c>
      <c r="AA46" s="75">
        <f t="shared" si="81"/>
        <v>103.81325307350403</v>
      </c>
      <c r="AB46" s="75">
        <v>3362526.8309999998</v>
      </c>
      <c r="AC46" s="75">
        <f t="shared" si="82"/>
        <v>3.3625268309999998</v>
      </c>
      <c r="AD46" s="75">
        <f t="shared" si="83"/>
        <v>36.194238808883995</v>
      </c>
      <c r="AE46" s="75"/>
      <c r="AF46" s="75"/>
      <c r="AG46" s="75"/>
      <c r="AH46" s="75"/>
      <c r="AI46" s="75"/>
      <c r="AJ46" s="75"/>
      <c r="AK46" s="75">
        <f t="shared" si="32"/>
        <v>93.217469971</v>
      </c>
      <c r="AL46" s="75">
        <f t="shared" si="33"/>
        <v>1003.392846767844</v>
      </c>
      <c r="AM46" s="76">
        <f>'COMMON AREA'!$M$9</f>
        <v>0.30039146432372371</v>
      </c>
      <c r="AN46" s="75">
        <f t="shared" si="51"/>
        <v>28.001732305141434</v>
      </c>
      <c r="AO46" s="75">
        <f t="shared" si="52"/>
        <v>301.41064653254239</v>
      </c>
      <c r="AP46" s="76">
        <f>AMENITIES!$K$6</f>
        <v>0.17427518672958112</v>
      </c>
      <c r="AQ46" s="75">
        <f t="shared" si="36"/>
        <v>16.245491985655146</v>
      </c>
      <c r="AR46" s="75">
        <f t="shared" si="37"/>
        <v>174.86647573359198</v>
      </c>
      <c r="AS46" s="75">
        <f t="shared" si="38"/>
        <v>137.46469426179658</v>
      </c>
      <c r="AT46" s="75">
        <f t="shared" si="39"/>
        <v>1480</v>
      </c>
      <c r="AU46" s="23"/>
      <c r="AV46" s="23"/>
      <c r="AW46" s="33">
        <f t="shared" si="40"/>
        <v>6.264921389321723E-3</v>
      </c>
      <c r="AX46" s="26">
        <f t="shared" si="41"/>
        <v>62.386087194865716</v>
      </c>
      <c r="AY46" s="26">
        <f t="shared" si="42"/>
        <v>671.52384256553455</v>
      </c>
      <c r="AZ46" s="78">
        <f t="shared" si="43"/>
        <v>0.45383352816435651</v>
      </c>
      <c r="BA46" s="23">
        <v>1</v>
      </c>
      <c r="BB46" s="23"/>
      <c r="BC46" s="23">
        <f t="shared" si="44"/>
        <v>1</v>
      </c>
      <c r="BD46" s="33">
        <f t="shared" si="45"/>
        <v>0.51215776365716759</v>
      </c>
      <c r="BE46" s="33">
        <f t="shared" si="46"/>
        <v>7.1210719373545936E-2</v>
      </c>
      <c r="BF46" s="33">
        <f t="shared" si="47"/>
        <v>0.58336848303071354</v>
      </c>
      <c r="BG46" s="77">
        <f t="shared" si="48"/>
        <v>0.67796813970800274</v>
      </c>
    </row>
    <row r="47" spans="1:59" ht="25.05" customHeight="1" x14ac:dyDescent="0.3">
      <c r="A47" s="25">
        <f t="shared" si="49"/>
        <v>42</v>
      </c>
      <c r="B47" s="74" t="s">
        <v>201</v>
      </c>
      <c r="C47" s="22" t="s">
        <v>73</v>
      </c>
      <c r="D47" s="39" t="s">
        <v>244</v>
      </c>
      <c r="E47" s="39" t="str">
        <f t="shared" si="50"/>
        <v>A 407</v>
      </c>
      <c r="F47" s="39" t="s">
        <v>170</v>
      </c>
      <c r="G47" s="39" t="s">
        <v>29</v>
      </c>
      <c r="H47" s="75">
        <v>70419313.472000003</v>
      </c>
      <c r="I47" s="75">
        <f t="shared" si="68"/>
        <v>70.419313471999999</v>
      </c>
      <c r="J47" s="75">
        <f t="shared" si="69"/>
        <v>757.99349021260798</v>
      </c>
      <c r="K47" s="75">
        <v>6040988.4749999996</v>
      </c>
      <c r="L47" s="75">
        <f t="shared" si="70"/>
        <v>6.0409884749999989</v>
      </c>
      <c r="M47" s="75">
        <f t="shared" si="71"/>
        <v>65.025199944899981</v>
      </c>
      <c r="N47" s="75">
        <v>3750154.6570000001</v>
      </c>
      <c r="O47" s="75">
        <f t="shared" si="84"/>
        <v>3.7501546569999999</v>
      </c>
      <c r="P47" s="75">
        <f t="shared" si="72"/>
        <v>40.366664727947999</v>
      </c>
      <c r="Q47" s="75">
        <f t="shared" si="73"/>
        <v>9.7911431319999984</v>
      </c>
      <c r="R47" s="75">
        <f t="shared" si="74"/>
        <v>105.39186467284799</v>
      </c>
      <c r="S47" s="75">
        <f t="shared" si="75"/>
        <v>863.38535488545597</v>
      </c>
      <c r="T47" s="75">
        <v>89854943.140000001</v>
      </c>
      <c r="U47" s="69">
        <f t="shared" si="76"/>
        <v>89.854943140000003</v>
      </c>
      <c r="V47" s="75">
        <f t="shared" si="77"/>
        <v>967.19860795896</v>
      </c>
      <c r="W47" s="75">
        <v>0</v>
      </c>
      <c r="X47" s="75">
        <f t="shared" si="78"/>
        <v>0</v>
      </c>
      <c r="Y47" s="75">
        <f t="shared" si="79"/>
        <v>0</v>
      </c>
      <c r="Z47" s="75">
        <f t="shared" si="80"/>
        <v>9.6444865360000058</v>
      </c>
      <c r="AA47" s="75">
        <f t="shared" si="81"/>
        <v>103.81325307350403</v>
      </c>
      <c r="AB47" s="75">
        <v>3362526.8309999998</v>
      </c>
      <c r="AC47" s="75">
        <f t="shared" si="82"/>
        <v>3.3625268309999998</v>
      </c>
      <c r="AD47" s="75">
        <f t="shared" si="83"/>
        <v>36.194238808883995</v>
      </c>
      <c r="AE47" s="75"/>
      <c r="AF47" s="75"/>
      <c r="AG47" s="75"/>
      <c r="AH47" s="75"/>
      <c r="AI47" s="75"/>
      <c r="AJ47" s="75"/>
      <c r="AK47" s="75">
        <f t="shared" si="32"/>
        <v>93.217469971</v>
      </c>
      <c r="AL47" s="75">
        <f t="shared" si="33"/>
        <v>1003.392846767844</v>
      </c>
      <c r="AM47" s="76">
        <f>'COMMON AREA'!$M$9</f>
        <v>0.30039146432372371</v>
      </c>
      <c r="AN47" s="75">
        <f t="shared" si="51"/>
        <v>28.001732305141434</v>
      </c>
      <c r="AO47" s="75">
        <f t="shared" si="52"/>
        <v>301.41064653254239</v>
      </c>
      <c r="AP47" s="76">
        <f>AMENITIES!$K$6</f>
        <v>0.17427518672958112</v>
      </c>
      <c r="AQ47" s="75">
        <f t="shared" si="36"/>
        <v>16.245491985655146</v>
      </c>
      <c r="AR47" s="75">
        <f t="shared" si="37"/>
        <v>174.86647573359198</v>
      </c>
      <c r="AS47" s="75">
        <f t="shared" si="38"/>
        <v>137.46469426179658</v>
      </c>
      <c r="AT47" s="75">
        <f t="shared" si="39"/>
        <v>1480</v>
      </c>
      <c r="AU47" s="23"/>
      <c r="AV47" s="23"/>
      <c r="AW47" s="33">
        <f t="shared" si="40"/>
        <v>6.264921389321723E-3</v>
      </c>
      <c r="AX47" s="26">
        <f t="shared" si="41"/>
        <v>62.386087194865716</v>
      </c>
      <c r="AY47" s="26">
        <f t="shared" si="42"/>
        <v>671.52384256553455</v>
      </c>
      <c r="AZ47" s="78">
        <f t="shared" si="43"/>
        <v>0.45383352816435651</v>
      </c>
      <c r="BA47" s="23">
        <v>1</v>
      </c>
      <c r="BB47" s="23"/>
      <c r="BC47" s="23">
        <f t="shared" si="44"/>
        <v>1</v>
      </c>
      <c r="BD47" s="33">
        <f t="shared" si="45"/>
        <v>0.51215776365716759</v>
      </c>
      <c r="BE47" s="33">
        <f t="shared" si="46"/>
        <v>7.1210719373545936E-2</v>
      </c>
      <c r="BF47" s="33">
        <f t="shared" si="47"/>
        <v>0.58336848303071354</v>
      </c>
      <c r="BG47" s="77">
        <f t="shared" si="48"/>
        <v>0.67796813970800274</v>
      </c>
    </row>
    <row r="48" spans="1:59" ht="25.05" customHeight="1" x14ac:dyDescent="0.3">
      <c r="A48" s="25">
        <f t="shared" si="49"/>
        <v>43</v>
      </c>
      <c r="B48" s="74" t="s">
        <v>201</v>
      </c>
      <c r="C48" s="22" t="s">
        <v>73</v>
      </c>
      <c r="D48" s="39" t="s">
        <v>245</v>
      </c>
      <c r="E48" s="39" t="str">
        <f t="shared" si="50"/>
        <v>A 408</v>
      </c>
      <c r="F48" s="39" t="s">
        <v>170</v>
      </c>
      <c r="G48" s="39" t="s">
        <v>29</v>
      </c>
      <c r="H48" s="75">
        <v>70419313.472000003</v>
      </c>
      <c r="I48" s="75">
        <f t="shared" si="68"/>
        <v>70.419313471999999</v>
      </c>
      <c r="J48" s="75">
        <f t="shared" si="69"/>
        <v>757.99349021260798</v>
      </c>
      <c r="K48" s="75">
        <v>6040988.4749999996</v>
      </c>
      <c r="L48" s="75">
        <f t="shared" si="70"/>
        <v>6.0409884749999989</v>
      </c>
      <c r="M48" s="75">
        <f t="shared" si="71"/>
        <v>65.025199944899981</v>
      </c>
      <c r="N48" s="75">
        <v>3750154.6570000001</v>
      </c>
      <c r="O48" s="75">
        <f t="shared" si="84"/>
        <v>3.7501546569999999</v>
      </c>
      <c r="P48" s="75">
        <f t="shared" si="72"/>
        <v>40.366664727947999</v>
      </c>
      <c r="Q48" s="75">
        <f t="shared" si="73"/>
        <v>9.7911431319999984</v>
      </c>
      <c r="R48" s="75">
        <f t="shared" si="74"/>
        <v>105.39186467284799</v>
      </c>
      <c r="S48" s="75">
        <f t="shared" si="75"/>
        <v>863.38535488545597</v>
      </c>
      <c r="T48" s="75">
        <v>89975525.876000002</v>
      </c>
      <c r="U48" s="69">
        <f t="shared" si="76"/>
        <v>89.975525875999992</v>
      </c>
      <c r="V48" s="75">
        <f t="shared" si="77"/>
        <v>968.49656052926389</v>
      </c>
      <c r="W48" s="75">
        <v>0</v>
      </c>
      <c r="X48" s="75">
        <f t="shared" si="78"/>
        <v>0</v>
      </c>
      <c r="Y48" s="75">
        <f t="shared" si="79"/>
        <v>0</v>
      </c>
      <c r="Z48" s="75">
        <f t="shared" si="80"/>
        <v>9.7650692719999945</v>
      </c>
      <c r="AA48" s="75">
        <f t="shared" si="81"/>
        <v>105.11120564380792</v>
      </c>
      <c r="AB48" s="75">
        <v>3242125.43</v>
      </c>
      <c r="AC48" s="75">
        <f t="shared" si="82"/>
        <v>3.2421254300000002</v>
      </c>
      <c r="AD48" s="75">
        <f t="shared" si="83"/>
        <v>34.898238128519999</v>
      </c>
      <c r="AE48" s="75"/>
      <c r="AF48" s="75"/>
      <c r="AG48" s="75"/>
      <c r="AH48" s="75"/>
      <c r="AI48" s="75"/>
      <c r="AJ48" s="75"/>
      <c r="AK48" s="75">
        <f t="shared" si="32"/>
        <v>93.217651305999993</v>
      </c>
      <c r="AL48" s="75">
        <f t="shared" si="33"/>
        <v>1003.3947986577839</v>
      </c>
      <c r="AM48" s="76">
        <f>'COMMON AREA'!$M$9</f>
        <v>0.30039146432372371</v>
      </c>
      <c r="AN48" s="75">
        <f t="shared" si="51"/>
        <v>28.001786776627615</v>
      </c>
      <c r="AO48" s="75">
        <f t="shared" si="52"/>
        <v>301.4112328636196</v>
      </c>
      <c r="AP48" s="76">
        <f>AMENITIES!$K$6</f>
        <v>0.17427518672958112</v>
      </c>
      <c r="AQ48" s="75">
        <f t="shared" si="36"/>
        <v>16.245523587846129</v>
      </c>
      <c r="AR48" s="75">
        <f t="shared" si="37"/>
        <v>174.86681589957573</v>
      </c>
      <c r="AS48" s="75">
        <f t="shared" si="38"/>
        <v>137.46496167047374</v>
      </c>
      <c r="AT48" s="75">
        <f t="shared" si="39"/>
        <v>1480</v>
      </c>
      <c r="AU48" s="23"/>
      <c r="AV48" s="23"/>
      <c r="AW48" s="33">
        <f t="shared" si="40"/>
        <v>6.2649335764098342E-3</v>
      </c>
      <c r="AX48" s="26">
        <f t="shared" si="41"/>
        <v>62.386208553889126</v>
      </c>
      <c r="AY48" s="26">
        <f t="shared" si="42"/>
        <v>671.52514887406255</v>
      </c>
      <c r="AZ48" s="78">
        <f t="shared" si="43"/>
        <v>0.45383352816435646</v>
      </c>
      <c r="BA48" s="23">
        <v>1</v>
      </c>
      <c r="BB48" s="23"/>
      <c r="BC48" s="23">
        <f t="shared" si="44"/>
        <v>1</v>
      </c>
      <c r="BD48" s="33">
        <f t="shared" si="45"/>
        <v>0.51215776365716759</v>
      </c>
      <c r="BE48" s="33">
        <f t="shared" si="46"/>
        <v>7.1210719373545936E-2</v>
      </c>
      <c r="BF48" s="33">
        <f t="shared" si="47"/>
        <v>0.58336848303071354</v>
      </c>
      <c r="BG48" s="77">
        <f t="shared" si="48"/>
        <v>0.67796945855255664</v>
      </c>
    </row>
    <row r="49" spans="1:59" ht="25.05" customHeight="1" x14ac:dyDescent="0.3">
      <c r="A49" s="25">
        <f t="shared" si="49"/>
        <v>44</v>
      </c>
      <c r="B49" s="74" t="s">
        <v>201</v>
      </c>
      <c r="C49" s="22" t="s">
        <v>73</v>
      </c>
      <c r="D49" s="39" t="s">
        <v>246</v>
      </c>
      <c r="E49" s="39" t="str">
        <f t="shared" si="50"/>
        <v>A 410</v>
      </c>
      <c r="F49" s="39" t="s">
        <v>170</v>
      </c>
      <c r="G49" s="39" t="s">
        <v>28</v>
      </c>
      <c r="H49" s="75">
        <v>75055462.616999999</v>
      </c>
      <c r="I49" s="75">
        <f t="shared" si="68"/>
        <v>75.055462616999989</v>
      </c>
      <c r="J49" s="75">
        <f t="shared" si="69"/>
        <v>807.89699960938788</v>
      </c>
      <c r="K49" s="75">
        <v>5708030.898</v>
      </c>
      <c r="L49" s="75">
        <f t="shared" si="70"/>
        <v>5.7080308979999996</v>
      </c>
      <c r="M49" s="75">
        <f t="shared" si="71"/>
        <v>61.441244586071996</v>
      </c>
      <c r="N49" s="75">
        <v>0</v>
      </c>
      <c r="O49" s="75">
        <f t="shared" si="84"/>
        <v>0</v>
      </c>
      <c r="P49" s="75">
        <f t="shared" si="72"/>
        <v>0</v>
      </c>
      <c r="Q49" s="75">
        <f t="shared" si="73"/>
        <v>5.7080308979999996</v>
      </c>
      <c r="R49" s="75">
        <f t="shared" si="74"/>
        <v>61.441244586071996</v>
      </c>
      <c r="S49" s="75">
        <f t="shared" si="75"/>
        <v>869.33824419545988</v>
      </c>
      <c r="T49" s="75">
        <v>90521459.844999999</v>
      </c>
      <c r="U49" s="69">
        <f t="shared" si="76"/>
        <v>90.521459844999995</v>
      </c>
      <c r="V49" s="75">
        <f t="shared" si="77"/>
        <v>974.3729937715799</v>
      </c>
      <c r="W49" s="75">
        <v>0</v>
      </c>
      <c r="X49" s="75">
        <f t="shared" si="78"/>
        <v>0</v>
      </c>
      <c r="Y49" s="75">
        <f t="shared" si="79"/>
        <v>0</v>
      </c>
      <c r="Z49" s="75">
        <f t="shared" si="80"/>
        <v>9.7579663300000057</v>
      </c>
      <c r="AA49" s="75">
        <f t="shared" si="81"/>
        <v>105.03474957612002</v>
      </c>
      <c r="AB49" s="75">
        <v>3720917.781</v>
      </c>
      <c r="AC49" s="75">
        <f t="shared" si="82"/>
        <v>3.7209177809999998</v>
      </c>
      <c r="AD49" s="75">
        <f t="shared" si="83"/>
        <v>40.051958994683993</v>
      </c>
      <c r="AE49" s="75"/>
      <c r="AF49" s="75"/>
      <c r="AG49" s="75"/>
      <c r="AH49" s="75"/>
      <c r="AI49" s="75"/>
      <c r="AJ49" s="75"/>
      <c r="AK49" s="75">
        <f t="shared" si="32"/>
        <v>94.242377625999993</v>
      </c>
      <c r="AL49" s="75">
        <f t="shared" si="33"/>
        <v>1014.4249527662639</v>
      </c>
      <c r="AM49" s="76">
        <f>'COMMON AREA'!$M$9</f>
        <v>0.30039146432372371</v>
      </c>
      <c r="AN49" s="75">
        <f t="shared" si="51"/>
        <v>28.309605816423474</v>
      </c>
      <c r="AO49" s="75">
        <f t="shared" si="52"/>
        <v>304.72459700798225</v>
      </c>
      <c r="AP49" s="76">
        <f>AMENITIES!$K$6</f>
        <v>0.17427518672958112</v>
      </c>
      <c r="AQ49" s="75">
        <f t="shared" si="36"/>
        <v>16.424107958610847</v>
      </c>
      <c r="AR49" s="75">
        <f t="shared" si="37"/>
        <v>176.78909806648716</v>
      </c>
      <c r="AS49" s="75">
        <f t="shared" si="38"/>
        <v>138.9760914010343</v>
      </c>
      <c r="AT49" s="75">
        <f t="shared" si="39"/>
        <v>1496</v>
      </c>
      <c r="AU49" s="23"/>
      <c r="AV49" s="23"/>
      <c r="AW49" s="33">
        <f t="shared" si="40"/>
        <v>6.3338029615408195E-3</v>
      </c>
      <c r="AX49" s="26">
        <f t="shared" si="41"/>
        <v>63.072009891023484</v>
      </c>
      <c r="AY49" s="26">
        <f t="shared" si="42"/>
        <v>678.90711446697674</v>
      </c>
      <c r="AZ49" s="78">
        <f t="shared" si="43"/>
        <v>0.45383352816435651</v>
      </c>
      <c r="BA49" s="23">
        <v>1</v>
      </c>
      <c r="BB49" s="23"/>
      <c r="BC49" s="23">
        <f t="shared" si="44"/>
        <v>1</v>
      </c>
      <c r="BD49" s="33">
        <f t="shared" si="45"/>
        <v>0.54003810134317376</v>
      </c>
      <c r="BE49" s="33">
        <f t="shared" si="46"/>
        <v>4.1070350659139034E-2</v>
      </c>
      <c r="BF49" s="33">
        <f t="shared" si="47"/>
        <v>0.58110845200231276</v>
      </c>
      <c r="BG49" s="77">
        <f t="shared" si="48"/>
        <v>0.67809154596675392</v>
      </c>
    </row>
    <row r="50" spans="1:59" ht="25.05" customHeight="1" x14ac:dyDescent="0.3">
      <c r="A50" s="25">
        <f t="shared" si="49"/>
        <v>45</v>
      </c>
      <c r="B50" s="74" t="s">
        <v>201</v>
      </c>
      <c r="C50" s="22" t="s">
        <v>73</v>
      </c>
      <c r="D50" s="39" t="s">
        <v>247</v>
      </c>
      <c r="E50" s="39" t="str">
        <f t="shared" si="50"/>
        <v>A 411</v>
      </c>
      <c r="F50" s="39" t="s">
        <v>170</v>
      </c>
      <c r="G50" s="39" t="s">
        <v>28</v>
      </c>
      <c r="H50" s="75">
        <v>75055462.616999999</v>
      </c>
      <c r="I50" s="75">
        <f t="shared" si="68"/>
        <v>75.055462616999989</v>
      </c>
      <c r="J50" s="75">
        <f t="shared" si="69"/>
        <v>807.89699960938788</v>
      </c>
      <c r="K50" s="75">
        <v>5708030.898</v>
      </c>
      <c r="L50" s="75">
        <f t="shared" si="70"/>
        <v>5.7080308979999996</v>
      </c>
      <c r="M50" s="75">
        <f t="shared" si="71"/>
        <v>61.441244586071996</v>
      </c>
      <c r="N50" s="75">
        <v>0</v>
      </c>
      <c r="O50" s="75">
        <f t="shared" si="84"/>
        <v>0</v>
      </c>
      <c r="P50" s="75">
        <f t="shared" si="72"/>
        <v>0</v>
      </c>
      <c r="Q50" s="75">
        <f t="shared" si="73"/>
        <v>5.7080308979999996</v>
      </c>
      <c r="R50" s="75">
        <f t="shared" si="74"/>
        <v>61.441244586071996</v>
      </c>
      <c r="S50" s="75">
        <f t="shared" si="75"/>
        <v>869.33824419545988</v>
      </c>
      <c r="T50" s="75">
        <v>90521459.844999999</v>
      </c>
      <c r="U50" s="69">
        <f t="shared" si="76"/>
        <v>90.521459844999995</v>
      </c>
      <c r="V50" s="75">
        <f t="shared" si="77"/>
        <v>974.3729937715799</v>
      </c>
      <c r="W50" s="75">
        <v>0</v>
      </c>
      <c r="X50" s="75">
        <f t="shared" si="78"/>
        <v>0</v>
      </c>
      <c r="Y50" s="75">
        <f t="shared" si="79"/>
        <v>0</v>
      </c>
      <c r="Z50" s="75">
        <f t="shared" si="80"/>
        <v>9.7579663300000057</v>
      </c>
      <c r="AA50" s="75">
        <f t="shared" si="81"/>
        <v>105.03474957612002</v>
      </c>
      <c r="AB50" s="75">
        <v>4800721.5120000001</v>
      </c>
      <c r="AC50" s="75">
        <f t="shared" si="82"/>
        <v>4.800721512</v>
      </c>
      <c r="AD50" s="75">
        <f t="shared" si="83"/>
        <v>51.674966355167996</v>
      </c>
      <c r="AE50" s="75"/>
      <c r="AF50" s="75"/>
      <c r="AG50" s="75"/>
      <c r="AH50" s="75"/>
      <c r="AI50" s="75"/>
      <c r="AJ50" s="75"/>
      <c r="AK50" s="75">
        <f t="shared" si="32"/>
        <v>95.322181356999991</v>
      </c>
      <c r="AL50" s="75">
        <f t="shared" si="33"/>
        <v>1026.047960126748</v>
      </c>
      <c r="AM50" s="76">
        <f>'COMMON AREA'!$M$9</f>
        <v>0.30039146432372371</v>
      </c>
      <c r="AN50" s="75">
        <f t="shared" si="51"/>
        <v>28.633969640360785</v>
      </c>
      <c r="AO50" s="75">
        <f t="shared" si="52"/>
        <v>308.21604920884351</v>
      </c>
      <c r="AP50" s="76">
        <f>AMENITIES!$K$6</f>
        <v>0.17427518672958112</v>
      </c>
      <c r="AQ50" s="75">
        <f t="shared" si="36"/>
        <v>16.612290955462168</v>
      </c>
      <c r="AR50" s="75">
        <f t="shared" si="37"/>
        <v>178.8146998445948</v>
      </c>
      <c r="AS50" s="75">
        <f t="shared" si="38"/>
        <v>140.56844195282295</v>
      </c>
      <c r="AT50" s="75">
        <f t="shared" si="39"/>
        <v>1513</v>
      </c>
      <c r="AU50" s="23"/>
      <c r="AV50" s="23"/>
      <c r="AW50" s="33">
        <f t="shared" si="40"/>
        <v>6.4063739666615971E-3</v>
      </c>
      <c r="AX50" s="26">
        <f t="shared" si="41"/>
        <v>63.794671960016181</v>
      </c>
      <c r="AY50" s="26">
        <f t="shared" si="42"/>
        <v>686.68584897761411</v>
      </c>
      <c r="AZ50" s="78">
        <f t="shared" si="43"/>
        <v>0.45383352816435646</v>
      </c>
      <c r="BA50" s="23">
        <v>1</v>
      </c>
      <c r="BB50" s="23"/>
      <c r="BC50" s="23">
        <f t="shared" si="44"/>
        <v>1</v>
      </c>
      <c r="BD50" s="33">
        <f t="shared" si="45"/>
        <v>0.5339702575078572</v>
      </c>
      <c r="BE50" s="33">
        <f t="shared" si="46"/>
        <v>4.0608886044991403E-2</v>
      </c>
      <c r="BF50" s="33">
        <f t="shared" si="47"/>
        <v>0.57457914355284856</v>
      </c>
      <c r="BG50" s="77">
        <f t="shared" si="48"/>
        <v>0.67815463326288694</v>
      </c>
    </row>
    <row r="51" spans="1:59" ht="25.05" customHeight="1" x14ac:dyDescent="0.3">
      <c r="A51" s="25">
        <f t="shared" si="49"/>
        <v>46</v>
      </c>
      <c r="B51" s="74" t="s">
        <v>201</v>
      </c>
      <c r="C51" s="22" t="s">
        <v>73</v>
      </c>
      <c r="D51" s="39" t="s">
        <v>248</v>
      </c>
      <c r="E51" s="39" t="str">
        <f t="shared" si="50"/>
        <v>A 412</v>
      </c>
      <c r="F51" s="39" t="s">
        <v>170</v>
      </c>
      <c r="G51" s="39" t="s">
        <v>28</v>
      </c>
      <c r="H51" s="75">
        <v>75055462.616999999</v>
      </c>
      <c r="I51" s="75">
        <f t="shared" si="68"/>
        <v>75.055462616999989</v>
      </c>
      <c r="J51" s="75">
        <f t="shared" si="69"/>
        <v>807.89699960938788</v>
      </c>
      <c r="K51" s="75">
        <v>5708030.898</v>
      </c>
      <c r="L51" s="75">
        <f t="shared" si="70"/>
        <v>5.7080308979999996</v>
      </c>
      <c r="M51" s="75">
        <f t="shared" si="71"/>
        <v>61.441244586071996</v>
      </c>
      <c r="N51" s="75">
        <v>0</v>
      </c>
      <c r="O51" s="75">
        <f t="shared" si="84"/>
        <v>0</v>
      </c>
      <c r="P51" s="75">
        <f t="shared" si="72"/>
        <v>0</v>
      </c>
      <c r="Q51" s="75">
        <f t="shared" si="73"/>
        <v>5.7080308979999996</v>
      </c>
      <c r="R51" s="75">
        <f t="shared" si="74"/>
        <v>61.441244586071996</v>
      </c>
      <c r="S51" s="75">
        <f t="shared" si="75"/>
        <v>869.33824419545988</v>
      </c>
      <c r="T51" s="75">
        <v>90521459.844999999</v>
      </c>
      <c r="U51" s="69">
        <f t="shared" si="76"/>
        <v>90.521459844999995</v>
      </c>
      <c r="V51" s="75">
        <f t="shared" si="77"/>
        <v>974.3729937715799</v>
      </c>
      <c r="W51" s="75">
        <v>0</v>
      </c>
      <c r="X51" s="75">
        <f t="shared" si="78"/>
        <v>0</v>
      </c>
      <c r="Y51" s="75">
        <f t="shared" si="79"/>
        <v>0</v>
      </c>
      <c r="Z51" s="75">
        <f t="shared" si="80"/>
        <v>9.7579663300000057</v>
      </c>
      <c r="AA51" s="75">
        <f t="shared" si="81"/>
        <v>105.03474957612002</v>
      </c>
      <c r="AB51" s="75">
        <v>4800721.5120000001</v>
      </c>
      <c r="AC51" s="75">
        <f t="shared" si="82"/>
        <v>4.800721512</v>
      </c>
      <c r="AD51" s="75">
        <f t="shared" si="83"/>
        <v>51.674966355167996</v>
      </c>
      <c r="AE51" s="75"/>
      <c r="AF51" s="75"/>
      <c r="AG51" s="75"/>
      <c r="AH51" s="75"/>
      <c r="AI51" s="75"/>
      <c r="AJ51" s="75"/>
      <c r="AK51" s="75">
        <f t="shared" si="32"/>
        <v>95.322181356999991</v>
      </c>
      <c r="AL51" s="75">
        <f t="shared" si="33"/>
        <v>1026.047960126748</v>
      </c>
      <c r="AM51" s="76">
        <f>'COMMON AREA'!$M$9</f>
        <v>0.30039146432372371</v>
      </c>
      <c r="AN51" s="75">
        <f t="shared" si="51"/>
        <v>28.633969640360785</v>
      </c>
      <c r="AO51" s="75">
        <f t="shared" si="52"/>
        <v>308.21604920884351</v>
      </c>
      <c r="AP51" s="76">
        <f>AMENITIES!$K$6</f>
        <v>0.17427518672958112</v>
      </c>
      <c r="AQ51" s="75">
        <f t="shared" si="36"/>
        <v>16.612290955462168</v>
      </c>
      <c r="AR51" s="75">
        <f t="shared" si="37"/>
        <v>178.8146998445948</v>
      </c>
      <c r="AS51" s="75">
        <f t="shared" si="38"/>
        <v>140.56844195282295</v>
      </c>
      <c r="AT51" s="75">
        <f t="shared" si="39"/>
        <v>1513</v>
      </c>
      <c r="AU51" s="23"/>
      <c r="AV51" s="23"/>
      <c r="AW51" s="33">
        <f t="shared" si="40"/>
        <v>6.4063739666615971E-3</v>
      </c>
      <c r="AX51" s="26">
        <f t="shared" si="41"/>
        <v>63.794671960016181</v>
      </c>
      <c r="AY51" s="26">
        <f t="shared" si="42"/>
        <v>686.68584897761411</v>
      </c>
      <c r="AZ51" s="78">
        <f t="shared" si="43"/>
        <v>0.45383352816435646</v>
      </c>
      <c r="BA51" s="23">
        <v>1</v>
      </c>
      <c r="BB51" s="23"/>
      <c r="BC51" s="23">
        <f t="shared" si="44"/>
        <v>1</v>
      </c>
      <c r="BD51" s="33">
        <f t="shared" si="45"/>
        <v>0.5339702575078572</v>
      </c>
      <c r="BE51" s="33">
        <f t="shared" si="46"/>
        <v>4.0608886044991403E-2</v>
      </c>
      <c r="BF51" s="33">
        <f t="shared" si="47"/>
        <v>0.57457914355284856</v>
      </c>
      <c r="BG51" s="77">
        <f t="shared" si="48"/>
        <v>0.67815463326288694</v>
      </c>
    </row>
    <row r="52" spans="1:59" ht="25.05" customHeight="1" x14ac:dyDescent="0.3">
      <c r="A52" s="25">
        <f t="shared" si="49"/>
        <v>47</v>
      </c>
      <c r="B52" s="74" t="s">
        <v>201</v>
      </c>
      <c r="C52" s="22" t="s">
        <v>73</v>
      </c>
      <c r="D52" s="39" t="s">
        <v>249</v>
      </c>
      <c r="E52" s="39" t="str">
        <f t="shared" si="50"/>
        <v>A 414</v>
      </c>
      <c r="F52" s="39" t="s">
        <v>170</v>
      </c>
      <c r="G52" s="39" t="s">
        <v>28</v>
      </c>
      <c r="H52" s="75">
        <v>70419313.472000003</v>
      </c>
      <c r="I52" s="75">
        <f t="shared" si="68"/>
        <v>70.419313471999999</v>
      </c>
      <c r="J52" s="75">
        <f t="shared" si="69"/>
        <v>757.99349021260798</v>
      </c>
      <c r="K52" s="75">
        <v>6040988.4749999996</v>
      </c>
      <c r="L52" s="75">
        <f t="shared" si="70"/>
        <v>6.0409884749999989</v>
      </c>
      <c r="M52" s="75">
        <f t="shared" si="71"/>
        <v>65.025199944899981</v>
      </c>
      <c r="N52" s="75">
        <v>3750154.6570000001</v>
      </c>
      <c r="O52" s="75">
        <f t="shared" si="84"/>
        <v>3.7501546569999999</v>
      </c>
      <c r="P52" s="75">
        <f t="shared" si="72"/>
        <v>40.366664727947999</v>
      </c>
      <c r="Q52" s="75">
        <f t="shared" si="73"/>
        <v>9.7911431319999984</v>
      </c>
      <c r="R52" s="75">
        <f t="shared" si="74"/>
        <v>105.39186467284799</v>
      </c>
      <c r="S52" s="75">
        <f t="shared" si="75"/>
        <v>863.38535488545597</v>
      </c>
      <c r="T52" s="75">
        <v>89975525.876000002</v>
      </c>
      <c r="U52" s="69">
        <f t="shared" si="76"/>
        <v>89.975525875999992</v>
      </c>
      <c r="V52" s="75">
        <f t="shared" si="77"/>
        <v>968.49656052926389</v>
      </c>
      <c r="W52" s="75">
        <v>0</v>
      </c>
      <c r="X52" s="75">
        <f t="shared" si="78"/>
        <v>0</v>
      </c>
      <c r="Y52" s="75">
        <f t="shared" si="79"/>
        <v>0</v>
      </c>
      <c r="Z52" s="75">
        <f t="shared" si="80"/>
        <v>9.7650692719999945</v>
      </c>
      <c r="AA52" s="75">
        <f t="shared" si="81"/>
        <v>105.11120564380792</v>
      </c>
      <c r="AB52" s="75">
        <v>3961457.9640000002</v>
      </c>
      <c r="AC52" s="75">
        <f t="shared" si="82"/>
        <v>3.9614579640000001</v>
      </c>
      <c r="AD52" s="75">
        <f t="shared" si="83"/>
        <v>42.641133524495999</v>
      </c>
      <c r="AE52" s="75"/>
      <c r="AF52" s="75"/>
      <c r="AG52" s="75"/>
      <c r="AH52" s="75"/>
      <c r="AI52" s="75"/>
      <c r="AJ52" s="75"/>
      <c r="AK52" s="75">
        <f t="shared" si="32"/>
        <v>93.936983839999996</v>
      </c>
      <c r="AL52" s="75">
        <f t="shared" si="33"/>
        <v>1011.1376940537599</v>
      </c>
      <c r="AM52" s="76">
        <f>'COMMON AREA'!$M$9</f>
        <v>0.30039146432372371</v>
      </c>
      <c r="AN52" s="75">
        <f t="shared" si="51"/>
        <v>28.217868129851571</v>
      </c>
      <c r="AO52" s="75">
        <f t="shared" si="52"/>
        <v>303.73713254972228</v>
      </c>
      <c r="AP52" s="76">
        <f>AMENITIES!$K$6</f>
        <v>0.17427518672958112</v>
      </c>
      <c r="AQ52" s="75">
        <f t="shared" si="36"/>
        <v>16.370885399529644</v>
      </c>
      <c r="AR52" s="75">
        <f t="shared" si="37"/>
        <v>176.21621044053705</v>
      </c>
      <c r="AS52" s="75">
        <f t="shared" si="38"/>
        <v>138.5257373693812</v>
      </c>
      <c r="AT52" s="75">
        <f t="shared" si="39"/>
        <v>1491</v>
      </c>
      <c r="AU52" s="23"/>
      <c r="AV52" s="23"/>
      <c r="AW52" s="33">
        <f t="shared" si="40"/>
        <v>6.3132781815540585E-3</v>
      </c>
      <c r="AX52" s="26">
        <f t="shared" si="41"/>
        <v>62.867624131915314</v>
      </c>
      <c r="AY52" s="26">
        <f t="shared" si="42"/>
        <v>676.70710615593634</v>
      </c>
      <c r="AZ52" s="78">
        <f t="shared" si="43"/>
        <v>0.45383352816435646</v>
      </c>
      <c r="BA52" s="23">
        <v>1</v>
      </c>
      <c r="BB52" s="23"/>
      <c r="BC52" s="23">
        <f t="shared" si="44"/>
        <v>1</v>
      </c>
      <c r="BD52" s="33">
        <f t="shared" si="45"/>
        <v>0.50837926908960962</v>
      </c>
      <c r="BE52" s="33">
        <f t="shared" si="46"/>
        <v>7.0685355246712267E-2</v>
      </c>
      <c r="BF52" s="33">
        <f t="shared" si="47"/>
        <v>0.57906462433632189</v>
      </c>
      <c r="BG52" s="77">
        <f t="shared" si="48"/>
        <v>0.67816076059943653</v>
      </c>
    </row>
    <row r="53" spans="1:59" ht="25.05" customHeight="1" x14ac:dyDescent="0.3">
      <c r="A53" s="25">
        <f t="shared" si="49"/>
        <v>48</v>
      </c>
      <c r="B53" s="74" t="s">
        <v>201</v>
      </c>
      <c r="C53" s="22" t="s">
        <v>73</v>
      </c>
      <c r="D53" s="39" t="s">
        <v>250</v>
      </c>
      <c r="E53" s="39" t="str">
        <f t="shared" si="50"/>
        <v>A 415</v>
      </c>
      <c r="F53" s="39" t="s">
        <v>170</v>
      </c>
      <c r="G53" s="39" t="s">
        <v>28</v>
      </c>
      <c r="H53" s="75">
        <v>70419313.472000003</v>
      </c>
      <c r="I53" s="75">
        <f t="shared" si="68"/>
        <v>70.419313471999999</v>
      </c>
      <c r="J53" s="75">
        <f t="shared" si="69"/>
        <v>757.99349021260798</v>
      </c>
      <c r="K53" s="75">
        <v>6040988.4749999996</v>
      </c>
      <c r="L53" s="75">
        <f t="shared" si="70"/>
        <v>6.0409884749999989</v>
      </c>
      <c r="M53" s="75">
        <f t="shared" si="71"/>
        <v>65.025199944899981</v>
      </c>
      <c r="N53" s="75">
        <v>3750154.6570000001</v>
      </c>
      <c r="O53" s="75">
        <f t="shared" si="84"/>
        <v>3.7501546569999999</v>
      </c>
      <c r="P53" s="75">
        <f t="shared" si="72"/>
        <v>40.366664727947999</v>
      </c>
      <c r="Q53" s="75">
        <f t="shared" si="73"/>
        <v>9.7911431319999984</v>
      </c>
      <c r="R53" s="75">
        <f t="shared" si="74"/>
        <v>105.39186467284799</v>
      </c>
      <c r="S53" s="75">
        <f t="shared" si="75"/>
        <v>863.38535488545597</v>
      </c>
      <c r="T53" s="75">
        <v>89975525.876000002</v>
      </c>
      <c r="U53" s="69">
        <f t="shared" si="76"/>
        <v>89.975525875999992</v>
      </c>
      <c r="V53" s="75">
        <f t="shared" si="77"/>
        <v>968.49656052926389</v>
      </c>
      <c r="W53" s="75">
        <v>0</v>
      </c>
      <c r="X53" s="75">
        <f t="shared" si="78"/>
        <v>0</v>
      </c>
      <c r="Y53" s="75">
        <f t="shared" si="79"/>
        <v>0</v>
      </c>
      <c r="Z53" s="75">
        <f t="shared" si="80"/>
        <v>9.7650692719999945</v>
      </c>
      <c r="AA53" s="75">
        <f t="shared" si="81"/>
        <v>105.11120564380792</v>
      </c>
      <c r="AB53" s="113">
        <v>3961457.9640000002</v>
      </c>
      <c r="AC53" s="75">
        <f t="shared" si="82"/>
        <v>3.9614579640000001</v>
      </c>
      <c r="AD53" s="75">
        <f t="shared" si="83"/>
        <v>42.641133524495999</v>
      </c>
      <c r="AE53" s="75"/>
      <c r="AF53" s="75"/>
      <c r="AG53" s="75"/>
      <c r="AH53" s="75"/>
      <c r="AI53" s="75"/>
      <c r="AJ53" s="75"/>
      <c r="AK53" s="75">
        <f t="shared" si="32"/>
        <v>93.936983839999996</v>
      </c>
      <c r="AL53" s="75">
        <f t="shared" si="33"/>
        <v>1011.1376940537599</v>
      </c>
      <c r="AM53" s="76">
        <f>'COMMON AREA'!$M$9</f>
        <v>0.30039146432372371</v>
      </c>
      <c r="AN53" s="75">
        <f t="shared" si="51"/>
        <v>28.217868129851571</v>
      </c>
      <c r="AO53" s="75">
        <f t="shared" si="52"/>
        <v>303.73713254972228</v>
      </c>
      <c r="AP53" s="76">
        <f>AMENITIES!$K$6</f>
        <v>0.17427518672958112</v>
      </c>
      <c r="AQ53" s="75">
        <f t="shared" si="36"/>
        <v>16.370885399529644</v>
      </c>
      <c r="AR53" s="75">
        <f t="shared" si="37"/>
        <v>176.21621044053705</v>
      </c>
      <c r="AS53" s="75">
        <f t="shared" si="38"/>
        <v>138.5257373693812</v>
      </c>
      <c r="AT53" s="75">
        <f t="shared" si="39"/>
        <v>1491</v>
      </c>
      <c r="AU53" s="23"/>
      <c r="AV53" s="23"/>
      <c r="AW53" s="33">
        <f t="shared" si="40"/>
        <v>6.3132781815540585E-3</v>
      </c>
      <c r="AX53" s="26">
        <f t="shared" si="41"/>
        <v>62.867624131915314</v>
      </c>
      <c r="AY53" s="26">
        <f t="shared" si="42"/>
        <v>676.70710615593634</v>
      </c>
      <c r="AZ53" s="78">
        <f t="shared" si="43"/>
        <v>0.45383352816435646</v>
      </c>
      <c r="BA53" s="23">
        <v>1</v>
      </c>
      <c r="BB53" s="23"/>
      <c r="BC53" s="23">
        <f t="shared" si="44"/>
        <v>1</v>
      </c>
      <c r="BD53" s="33">
        <f t="shared" si="45"/>
        <v>0.50837926908960962</v>
      </c>
      <c r="BE53" s="33">
        <f t="shared" si="46"/>
        <v>7.0685355246712267E-2</v>
      </c>
      <c r="BF53" s="33">
        <f t="shared" si="47"/>
        <v>0.57906462433632189</v>
      </c>
      <c r="BG53" s="77">
        <f t="shared" si="48"/>
        <v>0.67816076059943653</v>
      </c>
    </row>
    <row r="54" spans="1:59" ht="25.05" customHeight="1" x14ac:dyDescent="0.3">
      <c r="A54" s="25">
        <f t="shared" si="49"/>
        <v>49</v>
      </c>
      <c r="B54" s="74" t="s">
        <v>201</v>
      </c>
      <c r="C54" s="22" t="s">
        <v>74</v>
      </c>
      <c r="D54" s="39" t="s">
        <v>251</v>
      </c>
      <c r="E54" s="39" t="str">
        <f t="shared" si="50"/>
        <v>A 501</v>
      </c>
      <c r="F54" s="39" t="s">
        <v>170</v>
      </c>
      <c r="G54" s="39" t="s">
        <v>29</v>
      </c>
      <c r="H54" s="75">
        <v>75055462.616999999</v>
      </c>
      <c r="I54" s="75">
        <f t="shared" si="68"/>
        <v>75.055462616999989</v>
      </c>
      <c r="J54" s="75">
        <f t="shared" si="69"/>
        <v>807.89699960938788</v>
      </c>
      <c r="K54" s="75">
        <v>5690252.5839999998</v>
      </c>
      <c r="L54" s="75">
        <f t="shared" si="70"/>
        <v>5.6902525839999996</v>
      </c>
      <c r="M54" s="75">
        <f t="shared" si="71"/>
        <v>61.249878814175993</v>
      </c>
      <c r="N54" s="75">
        <v>0</v>
      </c>
      <c r="O54" s="75">
        <f t="shared" si="84"/>
        <v>0</v>
      </c>
      <c r="P54" s="75">
        <f t="shared" si="72"/>
        <v>0</v>
      </c>
      <c r="Q54" s="75">
        <f t="shared" si="73"/>
        <v>5.6902525839999996</v>
      </c>
      <c r="R54" s="75">
        <f t="shared" si="74"/>
        <v>61.249878814175993</v>
      </c>
      <c r="S54" s="75">
        <f t="shared" si="75"/>
        <v>869.14687842356386</v>
      </c>
      <c r="T54" s="75">
        <v>90530344.614999995</v>
      </c>
      <c r="U54" s="69">
        <f t="shared" si="76"/>
        <v>90.53034461499999</v>
      </c>
      <c r="V54" s="75">
        <f t="shared" si="77"/>
        <v>974.46862943585984</v>
      </c>
      <c r="W54" s="75">
        <v>0</v>
      </c>
      <c r="X54" s="75">
        <f t="shared" si="78"/>
        <v>0</v>
      </c>
      <c r="Y54" s="75">
        <f t="shared" si="79"/>
        <v>0</v>
      </c>
      <c r="Z54" s="75">
        <f t="shared" si="80"/>
        <v>9.7846294140000012</v>
      </c>
      <c r="AA54" s="75">
        <f t="shared" si="81"/>
        <v>105.32175101229598</v>
      </c>
      <c r="AB54" s="75">
        <v>3299635.0920000002</v>
      </c>
      <c r="AC54" s="75">
        <f t="shared" si="82"/>
        <v>3.2996350919999999</v>
      </c>
      <c r="AD54" s="75">
        <f t="shared" si="83"/>
        <v>35.517272130287999</v>
      </c>
      <c r="AE54" s="75"/>
      <c r="AF54" s="75"/>
      <c r="AG54" s="75"/>
      <c r="AH54" s="75"/>
      <c r="AI54" s="75"/>
      <c r="AJ54" s="75"/>
      <c r="AK54" s="75">
        <f t="shared" si="32"/>
        <v>93.829979706999993</v>
      </c>
      <c r="AL54" s="75">
        <f t="shared" si="33"/>
        <v>1009.9859015661478</v>
      </c>
      <c r="AM54" s="76">
        <f>'COMMON AREA'!$M$9</f>
        <v>0.30039146432372371</v>
      </c>
      <c r="AN54" s="75">
        <f t="shared" si="51"/>
        <v>28.185725001651008</v>
      </c>
      <c r="AO54" s="75">
        <f t="shared" si="52"/>
        <v>303.39114391777144</v>
      </c>
      <c r="AP54" s="76">
        <f>AMENITIES!$K$6</f>
        <v>0.17427518672958112</v>
      </c>
      <c r="AQ54" s="75">
        <f t="shared" si="36"/>
        <v>16.35223723427023</v>
      </c>
      <c r="AR54" s="75">
        <f t="shared" si="37"/>
        <v>176.01548158968475</v>
      </c>
      <c r="AS54" s="75">
        <f t="shared" si="38"/>
        <v>138.36794194292122</v>
      </c>
      <c r="AT54" s="75">
        <f t="shared" si="39"/>
        <v>1489</v>
      </c>
      <c r="AU54" s="23"/>
      <c r="AV54" s="23"/>
      <c r="AW54" s="33">
        <f t="shared" si="40"/>
        <v>6.3060866917851758E-3</v>
      </c>
      <c r="AX54" s="26">
        <f t="shared" si="41"/>
        <v>62.796011276796783</v>
      </c>
      <c r="AY54" s="26">
        <f t="shared" si="42"/>
        <v>675.93626538344051</v>
      </c>
      <c r="AZ54" s="78">
        <f t="shared" si="43"/>
        <v>0.45383352816435651</v>
      </c>
      <c r="BA54" s="23">
        <v>1</v>
      </c>
      <c r="BB54" s="23"/>
      <c r="BC54" s="23">
        <f t="shared" si="44"/>
        <v>1</v>
      </c>
      <c r="BD54" s="33">
        <f t="shared" si="45"/>
        <v>0.54257689698414224</v>
      </c>
      <c r="BE54" s="33">
        <f t="shared" si="46"/>
        <v>4.1134908538734714E-2</v>
      </c>
      <c r="BF54" s="33">
        <f t="shared" si="47"/>
        <v>0.58371180552287705</v>
      </c>
      <c r="BG54" s="77">
        <f t="shared" si="48"/>
        <v>0.67829812059512951</v>
      </c>
    </row>
    <row r="55" spans="1:59" ht="25.05" customHeight="1" x14ac:dyDescent="0.3">
      <c r="A55" s="25">
        <f t="shared" si="49"/>
        <v>50</v>
      </c>
      <c r="B55" s="74" t="s">
        <v>201</v>
      </c>
      <c r="C55" s="22" t="s">
        <v>74</v>
      </c>
      <c r="D55" s="39" t="s">
        <v>252</v>
      </c>
      <c r="E55" s="39" t="str">
        <f t="shared" si="50"/>
        <v>A 502</v>
      </c>
      <c r="F55" s="39" t="s">
        <v>170</v>
      </c>
      <c r="G55" s="39" t="s">
        <v>29</v>
      </c>
      <c r="H55" s="75">
        <v>75055462.616999999</v>
      </c>
      <c r="I55" s="75">
        <f t="shared" si="68"/>
        <v>75.055462616999989</v>
      </c>
      <c r="J55" s="75">
        <f t="shared" si="69"/>
        <v>807.89699960938788</v>
      </c>
      <c r="K55" s="75">
        <v>5690252.5839999998</v>
      </c>
      <c r="L55" s="75">
        <f t="shared" si="70"/>
        <v>5.6902525839999996</v>
      </c>
      <c r="M55" s="75">
        <f t="shared" si="71"/>
        <v>61.249878814175993</v>
      </c>
      <c r="N55" s="75">
        <v>0</v>
      </c>
      <c r="O55" s="75">
        <f t="shared" si="84"/>
        <v>0</v>
      </c>
      <c r="P55" s="75">
        <f t="shared" si="72"/>
        <v>0</v>
      </c>
      <c r="Q55" s="75">
        <f t="shared" si="73"/>
        <v>5.6902525839999996</v>
      </c>
      <c r="R55" s="75">
        <f t="shared" si="74"/>
        <v>61.249878814175993</v>
      </c>
      <c r="S55" s="75">
        <f t="shared" si="75"/>
        <v>869.14687842356386</v>
      </c>
      <c r="T55" s="75">
        <v>90530344.614999995</v>
      </c>
      <c r="U55" s="69">
        <f t="shared" si="76"/>
        <v>90.53034461499999</v>
      </c>
      <c r="V55" s="75">
        <f t="shared" si="77"/>
        <v>974.46862943585984</v>
      </c>
      <c r="W55" s="75">
        <v>0</v>
      </c>
      <c r="X55" s="75">
        <f t="shared" si="78"/>
        <v>0</v>
      </c>
      <c r="Y55" s="75">
        <f t="shared" si="79"/>
        <v>0</v>
      </c>
      <c r="Z55" s="75">
        <f t="shared" si="80"/>
        <v>9.7846294140000012</v>
      </c>
      <c r="AA55" s="75">
        <f t="shared" si="81"/>
        <v>105.32175101229598</v>
      </c>
      <c r="AB55" s="75">
        <v>3421492.1719999998</v>
      </c>
      <c r="AC55" s="75">
        <f t="shared" si="82"/>
        <v>3.4214921719999998</v>
      </c>
      <c r="AD55" s="75">
        <f t="shared" si="83"/>
        <v>36.828941739407995</v>
      </c>
      <c r="AE55" s="75"/>
      <c r="AF55" s="75"/>
      <c r="AG55" s="75"/>
      <c r="AH55" s="75"/>
      <c r="AI55" s="75"/>
      <c r="AJ55" s="75"/>
      <c r="AK55" s="75">
        <f t="shared" si="32"/>
        <v>93.951836786999991</v>
      </c>
      <c r="AL55" s="75">
        <f t="shared" si="33"/>
        <v>1011.2975711752679</v>
      </c>
      <c r="AM55" s="76">
        <f>'COMMON AREA'!$M$9</f>
        <v>0.30039146432372371</v>
      </c>
      <c r="AN55" s="75">
        <f t="shared" si="51"/>
        <v>28.222329828350421</v>
      </c>
      <c r="AO55" s="75">
        <f t="shared" si="52"/>
        <v>303.7851582723639</v>
      </c>
      <c r="AP55" s="76">
        <f>AMENITIES!$K$6</f>
        <v>0.17427518672958112</v>
      </c>
      <c r="AQ55" s="75">
        <f t="shared" si="36"/>
        <v>16.373473899641553</v>
      </c>
      <c r="AR55" s="75">
        <f t="shared" si="37"/>
        <v>176.24407305574167</v>
      </c>
      <c r="AS55" s="75">
        <f t="shared" si="38"/>
        <v>138.54764051499197</v>
      </c>
      <c r="AT55" s="75">
        <f t="shared" si="39"/>
        <v>1491</v>
      </c>
      <c r="AU55" s="23"/>
      <c r="AV55" s="23"/>
      <c r="AW55" s="33">
        <f t="shared" si="40"/>
        <v>6.3142764123082697E-3</v>
      </c>
      <c r="AX55" s="26">
        <f t="shared" si="41"/>
        <v>62.877564513765748</v>
      </c>
      <c r="AY55" s="26">
        <f t="shared" si="42"/>
        <v>676.81410442617448</v>
      </c>
      <c r="AZ55" s="78">
        <f t="shared" si="43"/>
        <v>0.45383352816435651</v>
      </c>
      <c r="BA55" s="23">
        <v>1</v>
      </c>
      <c r="BB55" s="23"/>
      <c r="BC55" s="23">
        <f t="shared" si="44"/>
        <v>1</v>
      </c>
      <c r="BD55" s="33">
        <f t="shared" si="45"/>
        <v>0.54184909430542449</v>
      </c>
      <c r="BE55" s="33">
        <f t="shared" si="46"/>
        <v>4.1079730928354118E-2</v>
      </c>
      <c r="BF55" s="33">
        <f t="shared" si="47"/>
        <v>0.58292882523377854</v>
      </c>
      <c r="BG55" s="77">
        <f t="shared" si="48"/>
        <v>0.67826798871580674</v>
      </c>
    </row>
    <row r="56" spans="1:59" ht="25.05" customHeight="1" x14ac:dyDescent="0.3">
      <c r="A56" s="25">
        <f t="shared" si="49"/>
        <v>51</v>
      </c>
      <c r="B56" s="74" t="s">
        <v>201</v>
      </c>
      <c r="C56" s="22" t="s">
        <v>74</v>
      </c>
      <c r="D56" s="39" t="s">
        <v>253</v>
      </c>
      <c r="E56" s="39" t="str">
        <f t="shared" si="50"/>
        <v>A 504</v>
      </c>
      <c r="F56" s="39" t="s">
        <v>170</v>
      </c>
      <c r="G56" s="39" t="s">
        <v>29</v>
      </c>
      <c r="H56" s="75">
        <v>75055462.616999999</v>
      </c>
      <c r="I56" s="75">
        <f t="shared" si="68"/>
        <v>75.055462616999989</v>
      </c>
      <c r="J56" s="75">
        <f t="shared" si="69"/>
        <v>807.89699960938788</v>
      </c>
      <c r="K56" s="75">
        <v>5690252.5839999998</v>
      </c>
      <c r="L56" s="75">
        <f t="shared" si="70"/>
        <v>5.6902525839999996</v>
      </c>
      <c r="M56" s="75">
        <f t="shared" si="71"/>
        <v>61.249878814175993</v>
      </c>
      <c r="N56" s="75">
        <v>0</v>
      </c>
      <c r="O56" s="75">
        <f t="shared" si="84"/>
        <v>0</v>
      </c>
      <c r="P56" s="75">
        <f t="shared" si="72"/>
        <v>0</v>
      </c>
      <c r="Q56" s="75">
        <f t="shared" si="73"/>
        <v>5.6902525839999996</v>
      </c>
      <c r="R56" s="75">
        <f t="shared" si="74"/>
        <v>61.249878814175993</v>
      </c>
      <c r="S56" s="75">
        <f t="shared" si="75"/>
        <v>869.14687842356386</v>
      </c>
      <c r="T56" s="75">
        <v>90651547.674999997</v>
      </c>
      <c r="U56" s="69">
        <f t="shared" si="76"/>
        <v>90.651547674999989</v>
      </c>
      <c r="V56" s="75">
        <f t="shared" si="77"/>
        <v>975.77325917369978</v>
      </c>
      <c r="W56" s="75">
        <v>0</v>
      </c>
      <c r="X56" s="75">
        <f t="shared" si="78"/>
        <v>0</v>
      </c>
      <c r="Y56" s="75">
        <f t="shared" si="79"/>
        <v>0</v>
      </c>
      <c r="Z56" s="75">
        <f t="shared" si="80"/>
        <v>9.9058324740000003</v>
      </c>
      <c r="AA56" s="75">
        <f t="shared" si="81"/>
        <v>106.62638075013592</v>
      </c>
      <c r="AB56" s="75">
        <v>3298394.5469999998</v>
      </c>
      <c r="AC56" s="75">
        <f t="shared" si="82"/>
        <v>3.2983945469999996</v>
      </c>
      <c r="AD56" s="75">
        <f t="shared" si="83"/>
        <v>35.503918903907994</v>
      </c>
      <c r="AE56" s="75"/>
      <c r="AF56" s="75"/>
      <c r="AG56" s="75"/>
      <c r="AH56" s="75"/>
      <c r="AI56" s="75"/>
      <c r="AJ56" s="75"/>
      <c r="AK56" s="75">
        <f t="shared" si="32"/>
        <v>93.94994222199999</v>
      </c>
      <c r="AL56" s="75">
        <f t="shared" si="33"/>
        <v>1011.2771780776078</v>
      </c>
      <c r="AM56" s="76">
        <f>'COMMON AREA'!$M$9</f>
        <v>0.30039146432372371</v>
      </c>
      <c r="AN56" s="75">
        <f t="shared" si="51"/>
        <v>28.221760717195814</v>
      </c>
      <c r="AO56" s="75">
        <f t="shared" si="52"/>
        <v>303.77903235989572</v>
      </c>
      <c r="AP56" s="76">
        <f>AMENITIES!$K$6</f>
        <v>0.17427518672958112</v>
      </c>
      <c r="AQ56" s="75">
        <f t="shared" si="36"/>
        <v>16.373143723972404</v>
      </c>
      <c r="AR56" s="75">
        <f t="shared" si="37"/>
        <v>176.24051904483895</v>
      </c>
      <c r="AS56" s="75">
        <f t="shared" si="38"/>
        <v>138.54484666316819</v>
      </c>
      <c r="AT56" s="75">
        <f t="shared" si="39"/>
        <v>1491</v>
      </c>
      <c r="AU56" s="23"/>
      <c r="AV56" s="23"/>
      <c r="AW56" s="33">
        <f t="shared" si="40"/>
        <v>6.3141490831628228E-3</v>
      </c>
      <c r="AX56" s="26">
        <f t="shared" si="41"/>
        <v>62.876296570135388</v>
      </c>
      <c r="AY56" s="26">
        <f t="shared" si="42"/>
        <v>676.80045628093728</v>
      </c>
      <c r="AZ56" s="78">
        <f t="shared" si="43"/>
        <v>0.45383352816435646</v>
      </c>
      <c r="BA56" s="23">
        <v>1</v>
      </c>
      <c r="BB56" s="23"/>
      <c r="BC56" s="23">
        <f t="shared" si="44"/>
        <v>1</v>
      </c>
      <c r="BD56" s="33">
        <f t="shared" si="45"/>
        <v>0.54184909430542449</v>
      </c>
      <c r="BE56" s="33">
        <f t="shared" si="46"/>
        <v>4.1079730928354118E-2</v>
      </c>
      <c r="BF56" s="33">
        <f t="shared" si="47"/>
        <v>0.58292882523377854</v>
      </c>
      <c r="BG56" s="77">
        <f t="shared" si="48"/>
        <v>0.67825431125258739</v>
      </c>
    </row>
    <row r="57" spans="1:59" ht="25.05" customHeight="1" x14ac:dyDescent="0.3">
      <c r="A57" s="25">
        <f t="shared" si="49"/>
        <v>52</v>
      </c>
      <c r="B57" s="74" t="s">
        <v>201</v>
      </c>
      <c r="C57" s="22" t="s">
        <v>74</v>
      </c>
      <c r="D57" s="39" t="s">
        <v>254</v>
      </c>
      <c r="E57" s="39" t="str">
        <f t="shared" si="50"/>
        <v>A 505</v>
      </c>
      <c r="F57" s="39" t="s">
        <v>171</v>
      </c>
      <c r="G57" s="39" t="s">
        <v>29</v>
      </c>
      <c r="H57" s="75">
        <v>104200877.81299999</v>
      </c>
      <c r="I57" s="75">
        <f t="shared" si="68"/>
        <v>104.20087781299999</v>
      </c>
      <c r="J57" s="75">
        <f t="shared" si="69"/>
        <v>1121.6182487791318</v>
      </c>
      <c r="K57" s="75">
        <v>4702600.807</v>
      </c>
      <c r="L57" s="75">
        <f t="shared" si="70"/>
        <v>4.7026008069999996</v>
      </c>
      <c r="M57" s="75">
        <f t="shared" si="71"/>
        <v>50.618795086547991</v>
      </c>
      <c r="N57" s="75">
        <v>0</v>
      </c>
      <c r="O57" s="75">
        <f t="shared" si="84"/>
        <v>0</v>
      </c>
      <c r="P57" s="75">
        <f t="shared" si="72"/>
        <v>0</v>
      </c>
      <c r="Q57" s="75">
        <f t="shared" si="73"/>
        <v>4.7026008069999996</v>
      </c>
      <c r="R57" s="75">
        <f t="shared" si="74"/>
        <v>50.618795086547991</v>
      </c>
      <c r="S57" s="75">
        <f t="shared" si="75"/>
        <v>1172.2370438656799</v>
      </c>
      <c r="T57" s="75">
        <v>120233856.318</v>
      </c>
      <c r="U57" s="69">
        <f t="shared" si="76"/>
        <v>120.23385631799999</v>
      </c>
      <c r="V57" s="75">
        <f t="shared" si="77"/>
        <v>1294.1972294069519</v>
      </c>
      <c r="W57" s="75">
        <v>0</v>
      </c>
      <c r="X57" s="75">
        <f t="shared" si="78"/>
        <v>0</v>
      </c>
      <c r="Y57" s="75">
        <f t="shared" si="79"/>
        <v>0</v>
      </c>
      <c r="Z57" s="75">
        <f t="shared" si="80"/>
        <v>11.330377698000003</v>
      </c>
      <c r="AA57" s="75">
        <f t="shared" si="81"/>
        <v>121.96018554127211</v>
      </c>
      <c r="AB57" s="75">
        <v>4888708.2479999997</v>
      </c>
      <c r="AC57" s="75">
        <f t="shared" si="82"/>
        <v>4.8887082479999995</v>
      </c>
      <c r="AD57" s="75">
        <f t="shared" si="83"/>
        <v>52.62205558147199</v>
      </c>
      <c r="AE57" s="75"/>
      <c r="AF57" s="75"/>
      <c r="AG57" s="75"/>
      <c r="AH57" s="75"/>
      <c r="AI57" s="75"/>
      <c r="AJ57" s="75"/>
      <c r="AK57" s="75">
        <f t="shared" si="32"/>
        <v>125.12256456599999</v>
      </c>
      <c r="AL57" s="75">
        <f t="shared" si="33"/>
        <v>1346.819284988424</v>
      </c>
      <c r="AM57" s="76">
        <f>'COMMON AREA'!$M$9</f>
        <v>0.30039146432372371</v>
      </c>
      <c r="AN57" s="75">
        <f t="shared" si="51"/>
        <v>37.585750389920406</v>
      </c>
      <c r="AO57" s="75">
        <f t="shared" si="52"/>
        <v>404.57301719710324</v>
      </c>
      <c r="AP57" s="76">
        <f>AMENITIES!$K$6</f>
        <v>0.17427518672958112</v>
      </c>
      <c r="AQ57" s="75">
        <f t="shared" si="36"/>
        <v>21.805758303823719</v>
      </c>
      <c r="AR57" s="75">
        <f t="shared" si="37"/>
        <v>234.71718238235852</v>
      </c>
      <c r="AS57" s="75">
        <f t="shared" si="38"/>
        <v>184.51407325974412</v>
      </c>
      <c r="AT57" s="75">
        <f t="shared" si="39"/>
        <v>1986</v>
      </c>
      <c r="AU57" s="23"/>
      <c r="AV57" s="23"/>
      <c r="AW57" s="33">
        <f t="shared" si="40"/>
        <v>8.4091858669859635E-3</v>
      </c>
      <c r="AX57" s="26">
        <f t="shared" si="41"/>
        <v>83.738672863446226</v>
      </c>
      <c r="AY57" s="26">
        <f t="shared" si="42"/>
        <v>901.36307470213512</v>
      </c>
      <c r="AZ57" s="78">
        <f t="shared" si="43"/>
        <v>0.45383352816435651</v>
      </c>
      <c r="BA57" s="23">
        <v>1</v>
      </c>
      <c r="BB57" s="23"/>
      <c r="BC57" s="23">
        <f t="shared" si="44"/>
        <v>1</v>
      </c>
      <c r="BD57" s="33">
        <f t="shared" si="45"/>
        <v>0.56476246162091226</v>
      </c>
      <c r="BE57" s="33">
        <f t="shared" si="46"/>
        <v>2.5487812228876128E-2</v>
      </c>
      <c r="BF57" s="33">
        <f t="shared" si="47"/>
        <v>0.59025027384978845</v>
      </c>
      <c r="BG57" s="77">
        <f t="shared" si="48"/>
        <v>0.67815673967191537</v>
      </c>
    </row>
    <row r="58" spans="1:59" ht="25.05" customHeight="1" x14ac:dyDescent="0.3">
      <c r="A58" s="25">
        <f t="shared" si="49"/>
        <v>53</v>
      </c>
      <c r="B58" s="74" t="s">
        <v>201</v>
      </c>
      <c r="C58" s="22" t="s">
        <v>74</v>
      </c>
      <c r="D58" s="39" t="s">
        <v>255</v>
      </c>
      <c r="E58" s="39" t="str">
        <f t="shared" si="50"/>
        <v>A 506</v>
      </c>
      <c r="F58" s="39" t="s">
        <v>170</v>
      </c>
      <c r="G58" s="39" t="s">
        <v>29</v>
      </c>
      <c r="H58" s="75">
        <v>70419313.472000003</v>
      </c>
      <c r="I58" s="75">
        <f t="shared" si="68"/>
        <v>70.419313471999999</v>
      </c>
      <c r="J58" s="75">
        <f t="shared" si="69"/>
        <v>757.99349021260798</v>
      </c>
      <c r="K58" s="75">
        <v>6040988.4749999996</v>
      </c>
      <c r="L58" s="75">
        <f t="shared" si="70"/>
        <v>6.0409884749999989</v>
      </c>
      <c r="M58" s="75">
        <f t="shared" si="71"/>
        <v>65.025199944899981</v>
      </c>
      <c r="N58" s="75">
        <v>3750154.6570000001</v>
      </c>
      <c r="O58" s="75">
        <f t="shared" si="84"/>
        <v>3.7501546569999999</v>
      </c>
      <c r="P58" s="75">
        <f t="shared" si="72"/>
        <v>40.366664727947999</v>
      </c>
      <c r="Q58" s="75">
        <f t="shared" si="73"/>
        <v>9.7911431319999984</v>
      </c>
      <c r="R58" s="75">
        <f t="shared" si="74"/>
        <v>105.39186467284799</v>
      </c>
      <c r="S58" s="75">
        <f t="shared" si="75"/>
        <v>863.38535488545597</v>
      </c>
      <c r="T58" s="75">
        <v>89854943.140000001</v>
      </c>
      <c r="U58" s="69">
        <f t="shared" si="76"/>
        <v>89.854943140000003</v>
      </c>
      <c r="V58" s="75">
        <f t="shared" si="77"/>
        <v>967.19860795896</v>
      </c>
      <c r="W58" s="75">
        <v>0</v>
      </c>
      <c r="X58" s="75">
        <f t="shared" si="78"/>
        <v>0</v>
      </c>
      <c r="Y58" s="75">
        <f t="shared" si="79"/>
        <v>0</v>
      </c>
      <c r="Z58" s="75">
        <f t="shared" si="80"/>
        <v>9.6444865360000058</v>
      </c>
      <c r="AA58" s="75">
        <f t="shared" si="81"/>
        <v>103.81325307350403</v>
      </c>
      <c r="AB58" s="75">
        <v>3362526.8309999998</v>
      </c>
      <c r="AC58" s="75">
        <f t="shared" si="82"/>
        <v>3.3625268309999998</v>
      </c>
      <c r="AD58" s="75">
        <f t="shared" si="83"/>
        <v>36.194238808883995</v>
      </c>
      <c r="AE58" s="75"/>
      <c r="AF58" s="75"/>
      <c r="AG58" s="75"/>
      <c r="AH58" s="75"/>
      <c r="AI58" s="75"/>
      <c r="AJ58" s="75"/>
      <c r="AK58" s="75">
        <f t="shared" si="32"/>
        <v>93.217469971</v>
      </c>
      <c r="AL58" s="75">
        <f t="shared" si="33"/>
        <v>1003.392846767844</v>
      </c>
      <c r="AM58" s="76">
        <f>'COMMON AREA'!$M$9</f>
        <v>0.30039146432372371</v>
      </c>
      <c r="AN58" s="75">
        <f t="shared" si="51"/>
        <v>28.001732305141434</v>
      </c>
      <c r="AO58" s="75">
        <f t="shared" si="52"/>
        <v>301.41064653254239</v>
      </c>
      <c r="AP58" s="76">
        <f>AMENITIES!$K$6</f>
        <v>0.17427518672958112</v>
      </c>
      <c r="AQ58" s="75">
        <f t="shared" si="36"/>
        <v>16.245491985655146</v>
      </c>
      <c r="AR58" s="75">
        <f t="shared" si="37"/>
        <v>174.86647573359198</v>
      </c>
      <c r="AS58" s="75">
        <f t="shared" si="38"/>
        <v>137.46469426179658</v>
      </c>
      <c r="AT58" s="75">
        <f t="shared" si="39"/>
        <v>1480</v>
      </c>
      <c r="AU58" s="23"/>
      <c r="AV58" s="23"/>
      <c r="AW58" s="33">
        <f t="shared" si="40"/>
        <v>6.264921389321723E-3</v>
      </c>
      <c r="AX58" s="26">
        <f t="shared" si="41"/>
        <v>62.386087194865716</v>
      </c>
      <c r="AY58" s="26">
        <f t="shared" si="42"/>
        <v>671.52384256553455</v>
      </c>
      <c r="AZ58" s="78">
        <f t="shared" si="43"/>
        <v>0.45383352816435651</v>
      </c>
      <c r="BA58" s="23">
        <v>1</v>
      </c>
      <c r="BB58" s="75"/>
      <c r="BC58" s="23">
        <f t="shared" si="44"/>
        <v>1</v>
      </c>
      <c r="BD58" s="33">
        <f t="shared" si="45"/>
        <v>0.51215776365716759</v>
      </c>
      <c r="BE58" s="33">
        <f t="shared" si="46"/>
        <v>7.1210719373545936E-2</v>
      </c>
      <c r="BF58" s="33">
        <f t="shared" si="47"/>
        <v>0.58336848303071354</v>
      </c>
      <c r="BG58" s="77">
        <f t="shared" si="48"/>
        <v>0.67796813970800274</v>
      </c>
    </row>
    <row r="59" spans="1:59" ht="25.05" customHeight="1" x14ac:dyDescent="0.3">
      <c r="A59" s="25">
        <f t="shared" si="49"/>
        <v>54</v>
      </c>
      <c r="B59" s="74" t="s">
        <v>201</v>
      </c>
      <c r="C59" s="22" t="s">
        <v>74</v>
      </c>
      <c r="D59" s="39" t="s">
        <v>256</v>
      </c>
      <c r="E59" s="39" t="str">
        <f t="shared" si="50"/>
        <v>A 507</v>
      </c>
      <c r="F59" s="39" t="s">
        <v>170</v>
      </c>
      <c r="G59" s="39" t="s">
        <v>29</v>
      </c>
      <c r="H59" s="75">
        <v>70419313.472000003</v>
      </c>
      <c r="I59" s="75">
        <f t="shared" si="68"/>
        <v>70.419313471999999</v>
      </c>
      <c r="J59" s="75">
        <f t="shared" si="69"/>
        <v>757.99349021260798</v>
      </c>
      <c r="K59" s="75">
        <v>6040988.4749999996</v>
      </c>
      <c r="L59" s="75">
        <f t="shared" si="70"/>
        <v>6.0409884749999989</v>
      </c>
      <c r="M59" s="75">
        <f t="shared" si="71"/>
        <v>65.025199944899981</v>
      </c>
      <c r="N59" s="75">
        <v>3750154.6570000001</v>
      </c>
      <c r="O59" s="75">
        <f t="shared" si="84"/>
        <v>3.7501546569999999</v>
      </c>
      <c r="P59" s="75">
        <f t="shared" si="72"/>
        <v>40.366664727947999</v>
      </c>
      <c r="Q59" s="75">
        <f t="shared" si="73"/>
        <v>9.7911431319999984</v>
      </c>
      <c r="R59" s="75">
        <f t="shared" si="74"/>
        <v>105.39186467284799</v>
      </c>
      <c r="S59" s="75">
        <f t="shared" si="75"/>
        <v>863.38535488545597</v>
      </c>
      <c r="T59" s="75">
        <v>89854943.140000001</v>
      </c>
      <c r="U59" s="69">
        <f t="shared" si="76"/>
        <v>89.854943140000003</v>
      </c>
      <c r="V59" s="75">
        <f t="shared" si="77"/>
        <v>967.19860795896</v>
      </c>
      <c r="W59" s="75">
        <v>0</v>
      </c>
      <c r="X59" s="75">
        <f t="shared" si="78"/>
        <v>0</v>
      </c>
      <c r="Y59" s="75">
        <f t="shared" si="79"/>
        <v>0</v>
      </c>
      <c r="Z59" s="75">
        <f t="shared" si="80"/>
        <v>9.6444865360000058</v>
      </c>
      <c r="AA59" s="75">
        <f t="shared" si="81"/>
        <v>103.81325307350403</v>
      </c>
      <c r="AB59" s="75">
        <v>3362526.8309999998</v>
      </c>
      <c r="AC59" s="75">
        <f t="shared" si="82"/>
        <v>3.3625268309999998</v>
      </c>
      <c r="AD59" s="75">
        <f t="shared" si="83"/>
        <v>36.194238808883995</v>
      </c>
      <c r="AE59" s="75"/>
      <c r="AF59" s="75"/>
      <c r="AG59" s="75"/>
      <c r="AH59" s="75"/>
      <c r="AI59" s="75"/>
      <c r="AJ59" s="75"/>
      <c r="AK59" s="75">
        <f t="shared" si="32"/>
        <v>93.217469971</v>
      </c>
      <c r="AL59" s="75">
        <f t="shared" si="33"/>
        <v>1003.392846767844</v>
      </c>
      <c r="AM59" s="76">
        <f>'COMMON AREA'!$M$9</f>
        <v>0.30039146432372371</v>
      </c>
      <c r="AN59" s="75">
        <f t="shared" si="51"/>
        <v>28.001732305141434</v>
      </c>
      <c r="AO59" s="75">
        <f t="shared" si="52"/>
        <v>301.41064653254239</v>
      </c>
      <c r="AP59" s="76">
        <f>AMENITIES!$K$6</f>
        <v>0.17427518672958112</v>
      </c>
      <c r="AQ59" s="75">
        <f t="shared" si="36"/>
        <v>16.245491985655146</v>
      </c>
      <c r="AR59" s="75">
        <f t="shared" si="37"/>
        <v>174.86647573359198</v>
      </c>
      <c r="AS59" s="75">
        <f t="shared" si="38"/>
        <v>137.46469426179658</v>
      </c>
      <c r="AT59" s="75">
        <f t="shared" si="39"/>
        <v>1480</v>
      </c>
      <c r="AU59" s="23"/>
      <c r="AV59" s="23"/>
      <c r="AW59" s="33">
        <f t="shared" si="40"/>
        <v>6.264921389321723E-3</v>
      </c>
      <c r="AX59" s="26">
        <f t="shared" si="41"/>
        <v>62.386087194865716</v>
      </c>
      <c r="AY59" s="26">
        <f t="shared" si="42"/>
        <v>671.52384256553455</v>
      </c>
      <c r="AZ59" s="78">
        <f t="shared" si="43"/>
        <v>0.45383352816435651</v>
      </c>
      <c r="BA59" s="23">
        <v>1</v>
      </c>
      <c r="BB59" s="23"/>
      <c r="BC59" s="23">
        <f t="shared" si="44"/>
        <v>1</v>
      </c>
      <c r="BD59" s="33">
        <f t="shared" si="45"/>
        <v>0.51215776365716759</v>
      </c>
      <c r="BE59" s="33">
        <f t="shared" si="46"/>
        <v>7.1210719373545936E-2</v>
      </c>
      <c r="BF59" s="33">
        <f t="shared" si="47"/>
        <v>0.58336848303071354</v>
      </c>
      <c r="BG59" s="77">
        <f t="shared" si="48"/>
        <v>0.67796813970800274</v>
      </c>
    </row>
    <row r="60" spans="1:59" ht="25.05" customHeight="1" x14ac:dyDescent="0.3">
      <c r="A60" s="25">
        <f t="shared" si="49"/>
        <v>55</v>
      </c>
      <c r="B60" s="74" t="s">
        <v>201</v>
      </c>
      <c r="C60" s="22" t="s">
        <v>74</v>
      </c>
      <c r="D60" s="39" t="s">
        <v>257</v>
      </c>
      <c r="E60" s="39" t="str">
        <f t="shared" si="50"/>
        <v>A 509</v>
      </c>
      <c r="F60" s="39" t="s">
        <v>170</v>
      </c>
      <c r="G60" s="39" t="s">
        <v>29</v>
      </c>
      <c r="H60" s="75">
        <v>70419313.472000003</v>
      </c>
      <c r="I60" s="75">
        <f t="shared" si="68"/>
        <v>70.419313471999999</v>
      </c>
      <c r="J60" s="75">
        <f t="shared" si="69"/>
        <v>757.99349021260798</v>
      </c>
      <c r="K60" s="75">
        <v>6040988.4749999996</v>
      </c>
      <c r="L60" s="75">
        <f t="shared" si="70"/>
        <v>6.0409884749999989</v>
      </c>
      <c r="M60" s="75">
        <f t="shared" si="71"/>
        <v>65.025199944899981</v>
      </c>
      <c r="N60" s="75">
        <v>3750154.6570000001</v>
      </c>
      <c r="O60" s="75">
        <f t="shared" si="84"/>
        <v>3.7501546569999999</v>
      </c>
      <c r="P60" s="75">
        <f t="shared" si="72"/>
        <v>40.366664727947999</v>
      </c>
      <c r="Q60" s="75">
        <f t="shared" si="73"/>
        <v>9.7911431319999984</v>
      </c>
      <c r="R60" s="75">
        <f t="shared" si="74"/>
        <v>105.39186467284799</v>
      </c>
      <c r="S60" s="75">
        <f t="shared" si="75"/>
        <v>863.38535488545597</v>
      </c>
      <c r="T60" s="75">
        <v>89975525.876000002</v>
      </c>
      <c r="U60" s="69">
        <f t="shared" si="76"/>
        <v>89.975525875999992</v>
      </c>
      <c r="V60" s="75">
        <f t="shared" si="77"/>
        <v>968.49656052926389</v>
      </c>
      <c r="W60" s="75">
        <v>0</v>
      </c>
      <c r="X60" s="75">
        <f t="shared" si="78"/>
        <v>0</v>
      </c>
      <c r="Y60" s="75">
        <f t="shared" si="79"/>
        <v>0</v>
      </c>
      <c r="Z60" s="75">
        <f t="shared" si="80"/>
        <v>9.7650692719999945</v>
      </c>
      <c r="AA60" s="75">
        <f t="shared" si="81"/>
        <v>105.11120564380792</v>
      </c>
      <c r="AB60" s="75">
        <v>3242125.43</v>
      </c>
      <c r="AC60" s="75">
        <f t="shared" si="82"/>
        <v>3.2421254300000002</v>
      </c>
      <c r="AD60" s="75">
        <f t="shared" si="83"/>
        <v>34.898238128519999</v>
      </c>
      <c r="AE60" s="75"/>
      <c r="AF60" s="75"/>
      <c r="AG60" s="75"/>
      <c r="AH60" s="75"/>
      <c r="AI60" s="75"/>
      <c r="AJ60" s="75"/>
      <c r="AK60" s="75">
        <f t="shared" si="32"/>
        <v>93.217651305999993</v>
      </c>
      <c r="AL60" s="75">
        <f t="shared" si="33"/>
        <v>1003.3947986577839</v>
      </c>
      <c r="AM60" s="76">
        <f>'COMMON AREA'!$M$9</f>
        <v>0.30039146432372371</v>
      </c>
      <c r="AN60" s="75">
        <f t="shared" si="51"/>
        <v>28.001786776627615</v>
      </c>
      <c r="AO60" s="75">
        <f t="shared" si="52"/>
        <v>301.4112328636196</v>
      </c>
      <c r="AP60" s="76">
        <f>AMENITIES!$K$6</f>
        <v>0.17427518672958112</v>
      </c>
      <c r="AQ60" s="75">
        <f t="shared" si="36"/>
        <v>16.245523587846129</v>
      </c>
      <c r="AR60" s="75">
        <f t="shared" si="37"/>
        <v>174.86681589957573</v>
      </c>
      <c r="AS60" s="75">
        <f t="shared" si="38"/>
        <v>137.46496167047374</v>
      </c>
      <c r="AT60" s="75">
        <f t="shared" si="39"/>
        <v>1480</v>
      </c>
      <c r="AU60" s="23"/>
      <c r="AV60" s="23"/>
      <c r="AW60" s="33">
        <f t="shared" si="40"/>
        <v>6.2649335764098342E-3</v>
      </c>
      <c r="AX60" s="26">
        <f t="shared" si="41"/>
        <v>62.386208553889126</v>
      </c>
      <c r="AY60" s="26">
        <f t="shared" si="42"/>
        <v>671.52514887406255</v>
      </c>
      <c r="AZ60" s="78">
        <f t="shared" si="43"/>
        <v>0.45383352816435646</v>
      </c>
      <c r="BA60" s="23">
        <v>1</v>
      </c>
      <c r="BB60" s="75"/>
      <c r="BC60" s="23">
        <f t="shared" si="44"/>
        <v>1</v>
      </c>
      <c r="BD60" s="33">
        <f t="shared" si="45"/>
        <v>0.51215776365716759</v>
      </c>
      <c r="BE60" s="33">
        <f t="shared" si="46"/>
        <v>7.1210719373545936E-2</v>
      </c>
      <c r="BF60" s="33">
        <f t="shared" si="47"/>
        <v>0.58336848303071354</v>
      </c>
      <c r="BG60" s="77">
        <f t="shared" si="48"/>
        <v>0.67796945855255664</v>
      </c>
    </row>
    <row r="61" spans="1:59" ht="25.05" customHeight="1" x14ac:dyDescent="0.3">
      <c r="A61" s="25">
        <f t="shared" si="49"/>
        <v>56</v>
      </c>
      <c r="B61" s="74" t="s">
        <v>201</v>
      </c>
      <c r="C61" s="22" t="s">
        <v>74</v>
      </c>
      <c r="D61" s="39" t="s">
        <v>258</v>
      </c>
      <c r="E61" s="39" t="str">
        <f t="shared" si="50"/>
        <v>A 510</v>
      </c>
      <c r="F61" s="39" t="s">
        <v>170</v>
      </c>
      <c r="G61" s="39" t="s">
        <v>28</v>
      </c>
      <c r="H61" s="75">
        <v>75055462.616999999</v>
      </c>
      <c r="I61" s="75">
        <f t="shared" si="68"/>
        <v>75.055462616999989</v>
      </c>
      <c r="J61" s="75">
        <f t="shared" si="69"/>
        <v>807.89699960938788</v>
      </c>
      <c r="K61" s="75">
        <v>5708030.898</v>
      </c>
      <c r="L61" s="75">
        <f t="shared" si="70"/>
        <v>5.7080308979999996</v>
      </c>
      <c r="M61" s="75">
        <f t="shared" si="71"/>
        <v>61.441244586071996</v>
      </c>
      <c r="N61" s="75">
        <v>0</v>
      </c>
      <c r="O61" s="75">
        <f t="shared" si="84"/>
        <v>0</v>
      </c>
      <c r="P61" s="75">
        <f t="shared" si="72"/>
        <v>0</v>
      </c>
      <c r="Q61" s="75">
        <f t="shared" si="73"/>
        <v>5.7080308979999996</v>
      </c>
      <c r="R61" s="75">
        <f t="shared" si="74"/>
        <v>61.441244586071996</v>
      </c>
      <c r="S61" s="75">
        <f t="shared" si="75"/>
        <v>869.33824419545988</v>
      </c>
      <c r="T61" s="75">
        <v>90521459.844999999</v>
      </c>
      <c r="U61" s="69">
        <f t="shared" si="76"/>
        <v>90.521459844999995</v>
      </c>
      <c r="V61" s="75">
        <f t="shared" si="77"/>
        <v>974.3729937715799</v>
      </c>
      <c r="W61" s="75">
        <v>0</v>
      </c>
      <c r="X61" s="75">
        <f t="shared" si="78"/>
        <v>0</v>
      </c>
      <c r="Y61" s="75">
        <f t="shared" si="79"/>
        <v>0</v>
      </c>
      <c r="Z61" s="75">
        <f t="shared" si="80"/>
        <v>9.7579663300000057</v>
      </c>
      <c r="AA61" s="75">
        <f t="shared" si="81"/>
        <v>105.03474957612002</v>
      </c>
      <c r="AB61" s="75">
        <v>3720917.781</v>
      </c>
      <c r="AC61" s="75">
        <f t="shared" si="82"/>
        <v>3.7209177809999998</v>
      </c>
      <c r="AD61" s="75">
        <f t="shared" si="83"/>
        <v>40.051958994683993</v>
      </c>
      <c r="AE61" s="75"/>
      <c r="AF61" s="75"/>
      <c r="AG61" s="75"/>
      <c r="AH61" s="75"/>
      <c r="AI61" s="75"/>
      <c r="AJ61" s="75"/>
      <c r="AK61" s="75">
        <f t="shared" si="32"/>
        <v>94.242377625999993</v>
      </c>
      <c r="AL61" s="75">
        <f t="shared" si="33"/>
        <v>1014.4249527662639</v>
      </c>
      <c r="AM61" s="76">
        <f>'COMMON AREA'!$M$9</f>
        <v>0.30039146432372371</v>
      </c>
      <c r="AN61" s="75">
        <f t="shared" si="51"/>
        <v>28.309605816423474</v>
      </c>
      <c r="AO61" s="75">
        <f t="shared" si="52"/>
        <v>304.72459700798225</v>
      </c>
      <c r="AP61" s="76">
        <f>AMENITIES!$K$6</f>
        <v>0.17427518672958112</v>
      </c>
      <c r="AQ61" s="75">
        <f t="shared" si="36"/>
        <v>16.424107958610847</v>
      </c>
      <c r="AR61" s="75">
        <f t="shared" si="37"/>
        <v>176.78909806648716</v>
      </c>
      <c r="AS61" s="75">
        <f t="shared" si="38"/>
        <v>138.9760914010343</v>
      </c>
      <c r="AT61" s="75">
        <f t="shared" si="39"/>
        <v>1496</v>
      </c>
      <c r="AU61" s="23"/>
      <c r="AV61" s="23"/>
      <c r="AW61" s="33">
        <f t="shared" si="40"/>
        <v>6.3338029615408195E-3</v>
      </c>
      <c r="AX61" s="26">
        <f t="shared" si="41"/>
        <v>63.072009891023484</v>
      </c>
      <c r="AY61" s="26">
        <f t="shared" si="42"/>
        <v>678.90711446697674</v>
      </c>
      <c r="AZ61" s="78">
        <f t="shared" si="43"/>
        <v>0.45383352816435651</v>
      </c>
      <c r="BA61" s="23">
        <v>1</v>
      </c>
      <c r="BB61" s="23"/>
      <c r="BC61" s="23">
        <f t="shared" si="44"/>
        <v>1</v>
      </c>
      <c r="BD61" s="33">
        <f t="shared" si="45"/>
        <v>0.54003810134317376</v>
      </c>
      <c r="BE61" s="33">
        <f t="shared" si="46"/>
        <v>4.1070350659139034E-2</v>
      </c>
      <c r="BF61" s="33">
        <f t="shared" si="47"/>
        <v>0.58110845200231276</v>
      </c>
      <c r="BG61" s="77">
        <f t="shared" si="48"/>
        <v>0.67809154596675392</v>
      </c>
    </row>
    <row r="62" spans="1:59" ht="25.05" customHeight="1" x14ac:dyDescent="0.3">
      <c r="A62" s="25">
        <f t="shared" si="49"/>
        <v>57</v>
      </c>
      <c r="B62" s="74" t="s">
        <v>201</v>
      </c>
      <c r="C62" s="22" t="s">
        <v>74</v>
      </c>
      <c r="D62" s="39" t="s">
        <v>259</v>
      </c>
      <c r="E62" s="39" t="str">
        <f t="shared" si="50"/>
        <v>A 511</v>
      </c>
      <c r="F62" s="39" t="s">
        <v>170</v>
      </c>
      <c r="G62" s="39" t="s">
        <v>28</v>
      </c>
      <c r="H62" s="75">
        <v>75055462.616999999</v>
      </c>
      <c r="I62" s="75">
        <f t="shared" si="68"/>
        <v>75.055462616999989</v>
      </c>
      <c r="J62" s="75">
        <f t="shared" si="69"/>
        <v>807.89699960938788</v>
      </c>
      <c r="K62" s="75">
        <v>5708030.898</v>
      </c>
      <c r="L62" s="75">
        <f t="shared" si="70"/>
        <v>5.7080308979999996</v>
      </c>
      <c r="M62" s="75">
        <f t="shared" si="71"/>
        <v>61.441244586071996</v>
      </c>
      <c r="N62" s="75">
        <v>0</v>
      </c>
      <c r="O62" s="75">
        <f t="shared" si="84"/>
        <v>0</v>
      </c>
      <c r="P62" s="75">
        <f t="shared" si="72"/>
        <v>0</v>
      </c>
      <c r="Q62" s="75">
        <f t="shared" si="73"/>
        <v>5.7080308979999996</v>
      </c>
      <c r="R62" s="75">
        <f t="shared" si="74"/>
        <v>61.441244586071996</v>
      </c>
      <c r="S62" s="75">
        <f t="shared" si="75"/>
        <v>869.33824419545988</v>
      </c>
      <c r="T62" s="75">
        <v>90521459.844999999</v>
      </c>
      <c r="U62" s="69">
        <f t="shared" si="76"/>
        <v>90.521459844999995</v>
      </c>
      <c r="V62" s="75">
        <f t="shared" si="77"/>
        <v>974.3729937715799</v>
      </c>
      <c r="W62" s="75">
        <v>0</v>
      </c>
      <c r="X62" s="75">
        <f t="shared" si="78"/>
        <v>0</v>
      </c>
      <c r="Y62" s="75">
        <f t="shared" si="79"/>
        <v>0</v>
      </c>
      <c r="Z62" s="75">
        <f t="shared" si="80"/>
        <v>9.7579663300000057</v>
      </c>
      <c r="AA62" s="75">
        <f t="shared" si="81"/>
        <v>105.03474957612002</v>
      </c>
      <c r="AB62" s="75">
        <v>4800721.5120000001</v>
      </c>
      <c r="AC62" s="75">
        <f t="shared" si="82"/>
        <v>4.800721512</v>
      </c>
      <c r="AD62" s="75">
        <f t="shared" si="83"/>
        <v>51.674966355167996</v>
      </c>
      <c r="AE62" s="75"/>
      <c r="AF62" s="75"/>
      <c r="AG62" s="75"/>
      <c r="AH62" s="75"/>
      <c r="AI62" s="75"/>
      <c r="AJ62" s="75"/>
      <c r="AK62" s="75">
        <f t="shared" si="32"/>
        <v>95.322181356999991</v>
      </c>
      <c r="AL62" s="75">
        <f t="shared" si="33"/>
        <v>1026.047960126748</v>
      </c>
      <c r="AM62" s="76">
        <f>'COMMON AREA'!$M$9</f>
        <v>0.30039146432372371</v>
      </c>
      <c r="AN62" s="75">
        <f t="shared" si="51"/>
        <v>28.633969640360785</v>
      </c>
      <c r="AO62" s="75">
        <f t="shared" si="52"/>
        <v>308.21604920884351</v>
      </c>
      <c r="AP62" s="76">
        <f>AMENITIES!$K$6</f>
        <v>0.17427518672958112</v>
      </c>
      <c r="AQ62" s="75">
        <f t="shared" si="36"/>
        <v>16.612290955462168</v>
      </c>
      <c r="AR62" s="75">
        <f t="shared" si="37"/>
        <v>178.8146998445948</v>
      </c>
      <c r="AS62" s="75">
        <f t="shared" si="38"/>
        <v>140.56844195282295</v>
      </c>
      <c r="AT62" s="75">
        <f t="shared" si="39"/>
        <v>1513</v>
      </c>
      <c r="AU62" s="23"/>
      <c r="AV62" s="23"/>
      <c r="AW62" s="33">
        <f t="shared" si="40"/>
        <v>6.4063739666615971E-3</v>
      </c>
      <c r="AX62" s="26">
        <f t="shared" si="41"/>
        <v>63.794671960016181</v>
      </c>
      <c r="AY62" s="26">
        <f t="shared" si="42"/>
        <v>686.68584897761411</v>
      </c>
      <c r="AZ62" s="78">
        <f t="shared" si="43"/>
        <v>0.45383352816435646</v>
      </c>
      <c r="BA62" s="23">
        <v>1</v>
      </c>
      <c r="BB62" s="75"/>
      <c r="BC62" s="23">
        <f t="shared" si="44"/>
        <v>1</v>
      </c>
      <c r="BD62" s="33">
        <f t="shared" si="45"/>
        <v>0.5339702575078572</v>
      </c>
      <c r="BE62" s="33">
        <f t="shared" si="46"/>
        <v>4.0608886044991403E-2</v>
      </c>
      <c r="BF62" s="33">
        <f t="shared" si="47"/>
        <v>0.57457914355284856</v>
      </c>
      <c r="BG62" s="77">
        <f t="shared" si="48"/>
        <v>0.67815463326288694</v>
      </c>
    </row>
    <row r="63" spans="1:59" ht="25.05" customHeight="1" x14ac:dyDescent="0.3">
      <c r="A63" s="25">
        <f t="shared" si="49"/>
        <v>58</v>
      </c>
      <c r="B63" s="74" t="s">
        <v>201</v>
      </c>
      <c r="C63" s="22" t="s">
        <v>74</v>
      </c>
      <c r="D63" s="39" t="s">
        <v>260</v>
      </c>
      <c r="E63" s="39" t="str">
        <f t="shared" si="50"/>
        <v>A 513</v>
      </c>
      <c r="F63" s="39" t="s">
        <v>170</v>
      </c>
      <c r="G63" s="39" t="s">
        <v>28</v>
      </c>
      <c r="H63" s="75">
        <v>75055462.616999999</v>
      </c>
      <c r="I63" s="75">
        <f t="shared" si="68"/>
        <v>75.055462616999989</v>
      </c>
      <c r="J63" s="75">
        <f t="shared" si="69"/>
        <v>807.89699960938788</v>
      </c>
      <c r="K63" s="75">
        <v>5708030.898</v>
      </c>
      <c r="L63" s="75">
        <f t="shared" si="70"/>
        <v>5.7080308979999996</v>
      </c>
      <c r="M63" s="75">
        <f t="shared" si="71"/>
        <v>61.441244586071996</v>
      </c>
      <c r="N63" s="75">
        <v>0</v>
      </c>
      <c r="O63" s="75">
        <f t="shared" si="84"/>
        <v>0</v>
      </c>
      <c r="P63" s="75">
        <f t="shared" si="72"/>
        <v>0</v>
      </c>
      <c r="Q63" s="75">
        <f t="shared" si="73"/>
        <v>5.7080308979999996</v>
      </c>
      <c r="R63" s="75">
        <f t="shared" si="74"/>
        <v>61.441244586071996</v>
      </c>
      <c r="S63" s="75">
        <f t="shared" si="75"/>
        <v>869.33824419545988</v>
      </c>
      <c r="T63" s="75">
        <v>90521459.844999999</v>
      </c>
      <c r="U63" s="69">
        <f t="shared" si="76"/>
        <v>90.521459844999995</v>
      </c>
      <c r="V63" s="75">
        <f t="shared" si="77"/>
        <v>974.3729937715799</v>
      </c>
      <c r="W63" s="75">
        <v>0</v>
      </c>
      <c r="X63" s="75">
        <f t="shared" si="78"/>
        <v>0</v>
      </c>
      <c r="Y63" s="75">
        <f t="shared" si="79"/>
        <v>0</v>
      </c>
      <c r="Z63" s="75">
        <f t="shared" si="80"/>
        <v>9.7579663300000057</v>
      </c>
      <c r="AA63" s="75">
        <f t="shared" si="81"/>
        <v>105.03474957612002</v>
      </c>
      <c r="AB63" s="75">
        <v>4800721.5120000001</v>
      </c>
      <c r="AC63" s="75">
        <f t="shared" si="82"/>
        <v>4.800721512</v>
      </c>
      <c r="AD63" s="75">
        <f t="shared" si="83"/>
        <v>51.674966355167996</v>
      </c>
      <c r="AE63" s="75"/>
      <c r="AF63" s="75"/>
      <c r="AG63" s="75"/>
      <c r="AH63" s="75"/>
      <c r="AI63" s="75"/>
      <c r="AJ63" s="75"/>
      <c r="AK63" s="75">
        <f t="shared" si="32"/>
        <v>95.322181356999991</v>
      </c>
      <c r="AL63" s="75">
        <f t="shared" si="33"/>
        <v>1026.047960126748</v>
      </c>
      <c r="AM63" s="76">
        <f>'COMMON AREA'!$M$9</f>
        <v>0.30039146432372371</v>
      </c>
      <c r="AN63" s="75">
        <f t="shared" si="51"/>
        <v>28.633969640360785</v>
      </c>
      <c r="AO63" s="75">
        <f t="shared" si="52"/>
        <v>308.21604920884351</v>
      </c>
      <c r="AP63" s="76">
        <f>AMENITIES!$K$6</f>
        <v>0.17427518672958112</v>
      </c>
      <c r="AQ63" s="75">
        <f t="shared" si="36"/>
        <v>16.612290955462168</v>
      </c>
      <c r="AR63" s="75">
        <f t="shared" si="37"/>
        <v>178.8146998445948</v>
      </c>
      <c r="AS63" s="75">
        <f t="shared" si="38"/>
        <v>140.56844195282295</v>
      </c>
      <c r="AT63" s="75">
        <f t="shared" si="39"/>
        <v>1513</v>
      </c>
      <c r="AU63" s="23"/>
      <c r="AV63" s="23"/>
      <c r="AW63" s="33">
        <f t="shared" si="40"/>
        <v>6.4063739666615971E-3</v>
      </c>
      <c r="AX63" s="26">
        <f t="shared" si="41"/>
        <v>63.794671960016181</v>
      </c>
      <c r="AY63" s="26">
        <f t="shared" si="42"/>
        <v>686.68584897761411</v>
      </c>
      <c r="AZ63" s="78">
        <f t="shared" si="43"/>
        <v>0.45383352816435646</v>
      </c>
      <c r="BA63" s="23">
        <v>1</v>
      </c>
      <c r="BB63" s="23"/>
      <c r="BC63" s="23">
        <f t="shared" si="44"/>
        <v>1</v>
      </c>
      <c r="BD63" s="33">
        <f t="shared" si="45"/>
        <v>0.5339702575078572</v>
      </c>
      <c r="BE63" s="33">
        <f t="shared" si="46"/>
        <v>4.0608886044991403E-2</v>
      </c>
      <c r="BF63" s="33">
        <f t="shared" si="47"/>
        <v>0.57457914355284856</v>
      </c>
      <c r="BG63" s="77">
        <f t="shared" si="48"/>
        <v>0.67815463326288694</v>
      </c>
    </row>
    <row r="64" spans="1:59" ht="25.05" customHeight="1" x14ac:dyDescent="0.3">
      <c r="A64" s="25">
        <f t="shared" si="49"/>
        <v>59</v>
      </c>
      <c r="B64" s="74" t="s">
        <v>201</v>
      </c>
      <c r="C64" s="22" t="s">
        <v>74</v>
      </c>
      <c r="D64" s="39" t="s">
        <v>261</v>
      </c>
      <c r="E64" s="39" t="str">
        <f t="shared" si="50"/>
        <v>A 514</v>
      </c>
      <c r="F64" s="39" t="s">
        <v>170</v>
      </c>
      <c r="G64" s="39" t="s">
        <v>28</v>
      </c>
      <c r="H64" s="75">
        <v>70419313.472000003</v>
      </c>
      <c r="I64" s="75">
        <f t="shared" si="68"/>
        <v>70.419313471999999</v>
      </c>
      <c r="J64" s="75">
        <f t="shared" si="69"/>
        <v>757.99349021260798</v>
      </c>
      <c r="K64" s="75">
        <v>6040988.4749999996</v>
      </c>
      <c r="L64" s="75">
        <f t="shared" si="70"/>
        <v>6.0409884749999989</v>
      </c>
      <c r="M64" s="75">
        <f t="shared" si="71"/>
        <v>65.025199944899981</v>
      </c>
      <c r="N64" s="75">
        <v>3750154.6570000001</v>
      </c>
      <c r="O64" s="75">
        <f t="shared" si="84"/>
        <v>3.7501546569999999</v>
      </c>
      <c r="P64" s="75">
        <f t="shared" si="72"/>
        <v>40.366664727947999</v>
      </c>
      <c r="Q64" s="75">
        <f t="shared" si="73"/>
        <v>9.7911431319999984</v>
      </c>
      <c r="R64" s="75">
        <f t="shared" si="74"/>
        <v>105.39186467284799</v>
      </c>
      <c r="S64" s="75">
        <f t="shared" si="75"/>
        <v>863.38535488545597</v>
      </c>
      <c r="T64" s="75">
        <v>89975525.876000002</v>
      </c>
      <c r="U64" s="69">
        <f t="shared" si="76"/>
        <v>89.975525875999992</v>
      </c>
      <c r="V64" s="75">
        <f t="shared" si="77"/>
        <v>968.49656052926389</v>
      </c>
      <c r="W64" s="75">
        <v>0</v>
      </c>
      <c r="X64" s="75">
        <f t="shared" si="78"/>
        <v>0</v>
      </c>
      <c r="Y64" s="75">
        <f t="shared" si="79"/>
        <v>0</v>
      </c>
      <c r="Z64" s="75">
        <f t="shared" si="80"/>
        <v>9.7650692719999945</v>
      </c>
      <c r="AA64" s="75">
        <f t="shared" si="81"/>
        <v>105.11120564380792</v>
      </c>
      <c r="AB64" s="75">
        <v>3961457.9640000002</v>
      </c>
      <c r="AC64" s="75">
        <f t="shared" si="82"/>
        <v>3.9614579640000001</v>
      </c>
      <c r="AD64" s="75">
        <f t="shared" si="83"/>
        <v>42.641133524495999</v>
      </c>
      <c r="AE64" s="75"/>
      <c r="AF64" s="75"/>
      <c r="AG64" s="75"/>
      <c r="AH64" s="75"/>
      <c r="AI64" s="75"/>
      <c r="AJ64" s="75"/>
      <c r="AK64" s="75">
        <f t="shared" si="32"/>
        <v>93.936983839999996</v>
      </c>
      <c r="AL64" s="75">
        <f t="shared" si="33"/>
        <v>1011.1376940537599</v>
      </c>
      <c r="AM64" s="76">
        <f>'COMMON AREA'!$M$9</f>
        <v>0.30039146432372371</v>
      </c>
      <c r="AN64" s="75">
        <f t="shared" si="51"/>
        <v>28.217868129851571</v>
      </c>
      <c r="AO64" s="75">
        <f t="shared" si="52"/>
        <v>303.73713254972228</v>
      </c>
      <c r="AP64" s="76">
        <f>AMENITIES!$K$6</f>
        <v>0.17427518672958112</v>
      </c>
      <c r="AQ64" s="75">
        <f t="shared" si="36"/>
        <v>16.370885399529644</v>
      </c>
      <c r="AR64" s="75">
        <f t="shared" si="37"/>
        <v>176.21621044053705</v>
      </c>
      <c r="AS64" s="75">
        <f t="shared" si="38"/>
        <v>138.5257373693812</v>
      </c>
      <c r="AT64" s="75">
        <f t="shared" si="39"/>
        <v>1491</v>
      </c>
      <c r="AU64" s="23"/>
      <c r="AV64" s="23"/>
      <c r="AW64" s="33">
        <f t="shared" si="40"/>
        <v>6.3132781815540585E-3</v>
      </c>
      <c r="AX64" s="26">
        <f t="shared" si="41"/>
        <v>62.867624131915314</v>
      </c>
      <c r="AY64" s="26">
        <f t="shared" si="42"/>
        <v>676.70710615593634</v>
      </c>
      <c r="AZ64" s="78">
        <f t="shared" si="43"/>
        <v>0.45383352816435646</v>
      </c>
      <c r="BA64" s="23">
        <v>1</v>
      </c>
      <c r="BB64" s="75"/>
      <c r="BC64" s="23">
        <f t="shared" si="44"/>
        <v>1</v>
      </c>
      <c r="BD64" s="33">
        <f t="shared" si="45"/>
        <v>0.50837926908960962</v>
      </c>
      <c r="BE64" s="33">
        <f t="shared" si="46"/>
        <v>7.0685355246712267E-2</v>
      </c>
      <c r="BF64" s="33">
        <f t="shared" si="47"/>
        <v>0.57906462433632189</v>
      </c>
      <c r="BG64" s="77">
        <f t="shared" si="48"/>
        <v>0.67816076059943653</v>
      </c>
    </row>
    <row r="65" spans="1:59" ht="25.05" customHeight="1" x14ac:dyDescent="0.3">
      <c r="A65" s="25">
        <f t="shared" si="49"/>
        <v>60</v>
      </c>
      <c r="B65" s="74" t="s">
        <v>201</v>
      </c>
      <c r="C65" s="22" t="s">
        <v>74</v>
      </c>
      <c r="D65" s="39" t="s">
        <v>262</v>
      </c>
      <c r="E65" s="39" t="str">
        <f t="shared" si="50"/>
        <v>A 515</v>
      </c>
      <c r="F65" s="39" t="s">
        <v>170</v>
      </c>
      <c r="G65" s="39" t="s">
        <v>28</v>
      </c>
      <c r="H65" s="75">
        <v>70419313.472000003</v>
      </c>
      <c r="I65" s="75">
        <f t="shared" si="68"/>
        <v>70.419313471999999</v>
      </c>
      <c r="J65" s="75">
        <f t="shared" si="69"/>
        <v>757.99349021260798</v>
      </c>
      <c r="K65" s="75">
        <v>6040988.4749999996</v>
      </c>
      <c r="L65" s="75">
        <f t="shared" si="70"/>
        <v>6.0409884749999989</v>
      </c>
      <c r="M65" s="75">
        <f t="shared" si="71"/>
        <v>65.025199944899981</v>
      </c>
      <c r="N65" s="75">
        <v>3750154.6570000001</v>
      </c>
      <c r="O65" s="75">
        <f t="shared" si="84"/>
        <v>3.7501546569999999</v>
      </c>
      <c r="P65" s="75">
        <f t="shared" si="72"/>
        <v>40.366664727947999</v>
      </c>
      <c r="Q65" s="75">
        <f t="shared" si="73"/>
        <v>9.7911431319999984</v>
      </c>
      <c r="R65" s="75">
        <f t="shared" si="74"/>
        <v>105.39186467284799</v>
      </c>
      <c r="S65" s="75">
        <f t="shared" si="75"/>
        <v>863.38535488545597</v>
      </c>
      <c r="T65" s="75">
        <v>89975525.876000002</v>
      </c>
      <c r="U65" s="69">
        <f t="shared" si="76"/>
        <v>89.975525875999992</v>
      </c>
      <c r="V65" s="75">
        <f t="shared" si="77"/>
        <v>968.49656052926389</v>
      </c>
      <c r="W65" s="75">
        <v>0</v>
      </c>
      <c r="X65" s="75">
        <f t="shared" si="78"/>
        <v>0</v>
      </c>
      <c r="Y65" s="75">
        <f t="shared" si="79"/>
        <v>0</v>
      </c>
      <c r="Z65" s="75">
        <f t="shared" si="80"/>
        <v>9.7650692719999945</v>
      </c>
      <c r="AA65" s="75">
        <f t="shared" si="81"/>
        <v>105.11120564380792</v>
      </c>
      <c r="AB65" s="113">
        <v>3961457.9640000002</v>
      </c>
      <c r="AC65" s="75">
        <f t="shared" si="82"/>
        <v>3.9614579640000001</v>
      </c>
      <c r="AD65" s="75">
        <f t="shared" si="83"/>
        <v>42.641133524495999</v>
      </c>
      <c r="AE65" s="75"/>
      <c r="AF65" s="75"/>
      <c r="AG65" s="75"/>
      <c r="AH65" s="75"/>
      <c r="AI65" s="75"/>
      <c r="AJ65" s="75"/>
      <c r="AK65" s="75">
        <f t="shared" si="32"/>
        <v>93.936983839999996</v>
      </c>
      <c r="AL65" s="75">
        <f t="shared" si="33"/>
        <v>1011.1376940537599</v>
      </c>
      <c r="AM65" s="76">
        <f>'COMMON AREA'!$M$9</f>
        <v>0.30039146432372371</v>
      </c>
      <c r="AN65" s="75">
        <f t="shared" si="51"/>
        <v>28.217868129851571</v>
      </c>
      <c r="AO65" s="75">
        <f t="shared" si="52"/>
        <v>303.73713254972228</v>
      </c>
      <c r="AP65" s="76">
        <f>AMENITIES!$K$6</f>
        <v>0.17427518672958112</v>
      </c>
      <c r="AQ65" s="75">
        <f t="shared" si="36"/>
        <v>16.370885399529644</v>
      </c>
      <c r="AR65" s="75">
        <f t="shared" si="37"/>
        <v>176.21621044053705</v>
      </c>
      <c r="AS65" s="75">
        <f t="shared" si="38"/>
        <v>138.5257373693812</v>
      </c>
      <c r="AT65" s="75">
        <f t="shared" si="39"/>
        <v>1491</v>
      </c>
      <c r="AU65" s="23"/>
      <c r="AV65" s="23"/>
      <c r="AW65" s="33">
        <f t="shared" si="40"/>
        <v>6.3132781815540585E-3</v>
      </c>
      <c r="AX65" s="26">
        <f t="shared" si="41"/>
        <v>62.867624131915314</v>
      </c>
      <c r="AY65" s="26">
        <f t="shared" si="42"/>
        <v>676.70710615593634</v>
      </c>
      <c r="AZ65" s="78">
        <f t="shared" si="43"/>
        <v>0.45383352816435646</v>
      </c>
      <c r="BA65" s="23">
        <v>1</v>
      </c>
      <c r="BB65" s="23"/>
      <c r="BC65" s="23">
        <f t="shared" si="44"/>
        <v>1</v>
      </c>
      <c r="BD65" s="33">
        <f t="shared" si="45"/>
        <v>0.50837926908960962</v>
      </c>
      <c r="BE65" s="33">
        <f t="shared" si="46"/>
        <v>7.0685355246712267E-2</v>
      </c>
      <c r="BF65" s="33">
        <f t="shared" si="47"/>
        <v>0.57906462433632189</v>
      </c>
      <c r="BG65" s="77">
        <f t="shared" si="48"/>
        <v>0.67816076059943653</v>
      </c>
    </row>
    <row r="66" spans="1:59" ht="25.05" customHeight="1" x14ac:dyDescent="0.3">
      <c r="A66" s="25">
        <f t="shared" si="49"/>
        <v>61</v>
      </c>
      <c r="B66" s="74" t="s">
        <v>201</v>
      </c>
      <c r="C66" s="22" t="s">
        <v>75</v>
      </c>
      <c r="D66" s="39" t="s">
        <v>263</v>
      </c>
      <c r="E66" s="39" t="str">
        <f t="shared" si="50"/>
        <v>A 601</v>
      </c>
      <c r="F66" s="39" t="s">
        <v>170</v>
      </c>
      <c r="G66" s="39" t="s">
        <v>29</v>
      </c>
      <c r="H66" s="75">
        <v>75055462.616999999</v>
      </c>
      <c r="I66" s="75">
        <f t="shared" si="68"/>
        <v>75.055462616999989</v>
      </c>
      <c r="J66" s="75">
        <f t="shared" si="69"/>
        <v>807.89699960938788</v>
      </c>
      <c r="K66" s="75">
        <v>5690252.5839999998</v>
      </c>
      <c r="L66" s="75">
        <f t="shared" si="70"/>
        <v>5.6902525839999996</v>
      </c>
      <c r="M66" s="75">
        <f t="shared" si="71"/>
        <v>61.249878814175993</v>
      </c>
      <c r="N66" s="75">
        <v>0</v>
      </c>
      <c r="O66" s="75">
        <f t="shared" si="84"/>
        <v>0</v>
      </c>
      <c r="P66" s="75">
        <f t="shared" si="72"/>
        <v>0</v>
      </c>
      <c r="Q66" s="75">
        <f t="shared" si="73"/>
        <v>5.6902525839999996</v>
      </c>
      <c r="R66" s="75">
        <f t="shared" si="74"/>
        <v>61.249878814175993</v>
      </c>
      <c r="S66" s="75">
        <f t="shared" si="75"/>
        <v>869.14687842356386</v>
      </c>
      <c r="T66" s="75">
        <v>90530344.614999995</v>
      </c>
      <c r="U66" s="69">
        <f t="shared" si="76"/>
        <v>90.53034461499999</v>
      </c>
      <c r="V66" s="75">
        <f t="shared" si="77"/>
        <v>974.46862943585984</v>
      </c>
      <c r="W66" s="75">
        <v>0</v>
      </c>
      <c r="X66" s="75">
        <f t="shared" si="78"/>
        <v>0</v>
      </c>
      <c r="Y66" s="75">
        <f t="shared" si="79"/>
        <v>0</v>
      </c>
      <c r="Z66" s="75">
        <f t="shared" si="80"/>
        <v>9.7846294140000012</v>
      </c>
      <c r="AA66" s="75">
        <f t="shared" si="81"/>
        <v>105.32175101229598</v>
      </c>
      <c r="AB66" s="75">
        <v>3299635.0920000002</v>
      </c>
      <c r="AC66" s="75">
        <f t="shared" si="82"/>
        <v>3.2996350919999999</v>
      </c>
      <c r="AD66" s="75">
        <f t="shared" si="83"/>
        <v>35.517272130287999</v>
      </c>
      <c r="AE66" s="75"/>
      <c r="AF66" s="75"/>
      <c r="AG66" s="75"/>
      <c r="AH66" s="75"/>
      <c r="AI66" s="75"/>
      <c r="AJ66" s="75"/>
      <c r="AK66" s="75">
        <f t="shared" si="32"/>
        <v>93.829979706999993</v>
      </c>
      <c r="AL66" s="75">
        <f t="shared" si="33"/>
        <v>1009.9859015661478</v>
      </c>
      <c r="AM66" s="76">
        <f>'COMMON AREA'!$M$9</f>
        <v>0.30039146432372371</v>
      </c>
      <c r="AN66" s="75">
        <f t="shared" si="51"/>
        <v>28.185725001651008</v>
      </c>
      <c r="AO66" s="75">
        <f t="shared" si="52"/>
        <v>303.39114391777144</v>
      </c>
      <c r="AP66" s="76">
        <f>AMENITIES!$K$6</f>
        <v>0.17427518672958112</v>
      </c>
      <c r="AQ66" s="75">
        <f t="shared" si="36"/>
        <v>16.35223723427023</v>
      </c>
      <c r="AR66" s="75">
        <f t="shared" si="37"/>
        <v>176.01548158968475</v>
      </c>
      <c r="AS66" s="75">
        <f t="shared" si="38"/>
        <v>138.36794194292122</v>
      </c>
      <c r="AT66" s="75">
        <f t="shared" si="39"/>
        <v>1489</v>
      </c>
      <c r="AU66" s="23"/>
      <c r="AV66" s="23"/>
      <c r="AW66" s="33">
        <f t="shared" si="40"/>
        <v>6.3060866917851758E-3</v>
      </c>
      <c r="AX66" s="26">
        <f t="shared" si="41"/>
        <v>62.796011276796783</v>
      </c>
      <c r="AY66" s="26">
        <f t="shared" si="42"/>
        <v>675.93626538344051</v>
      </c>
      <c r="AZ66" s="78">
        <f t="shared" si="43"/>
        <v>0.45383352816435651</v>
      </c>
      <c r="BA66" s="23">
        <v>1</v>
      </c>
      <c r="BB66" s="23"/>
      <c r="BC66" s="23">
        <f t="shared" si="44"/>
        <v>1</v>
      </c>
      <c r="BD66" s="33">
        <f t="shared" si="45"/>
        <v>0.54257689698414224</v>
      </c>
      <c r="BE66" s="33">
        <f t="shared" si="46"/>
        <v>4.1134908538734714E-2</v>
      </c>
      <c r="BF66" s="33">
        <f t="shared" si="47"/>
        <v>0.58371180552287705</v>
      </c>
      <c r="BG66" s="77">
        <f t="shared" si="48"/>
        <v>0.67829812059512951</v>
      </c>
    </row>
    <row r="67" spans="1:59" ht="25.05" customHeight="1" x14ac:dyDescent="0.3">
      <c r="A67" s="25">
        <f t="shared" si="49"/>
        <v>62</v>
      </c>
      <c r="B67" s="74" t="s">
        <v>201</v>
      </c>
      <c r="C67" s="22" t="s">
        <v>75</v>
      </c>
      <c r="D67" s="39" t="s">
        <v>264</v>
      </c>
      <c r="E67" s="39" t="str">
        <f t="shared" si="50"/>
        <v>A 603</v>
      </c>
      <c r="F67" s="39" t="s">
        <v>170</v>
      </c>
      <c r="G67" s="39" t="s">
        <v>29</v>
      </c>
      <c r="H67" s="75">
        <v>75055462.616999999</v>
      </c>
      <c r="I67" s="75">
        <f t="shared" si="68"/>
        <v>75.055462616999989</v>
      </c>
      <c r="J67" s="75">
        <f t="shared" si="69"/>
        <v>807.89699960938788</v>
      </c>
      <c r="K67" s="75">
        <v>5690252.5839999998</v>
      </c>
      <c r="L67" s="75">
        <f t="shared" si="70"/>
        <v>5.6902525839999996</v>
      </c>
      <c r="M67" s="75">
        <f t="shared" si="71"/>
        <v>61.249878814175993</v>
      </c>
      <c r="N67" s="75">
        <v>0</v>
      </c>
      <c r="O67" s="75">
        <f t="shared" si="84"/>
        <v>0</v>
      </c>
      <c r="P67" s="75">
        <f t="shared" si="72"/>
        <v>0</v>
      </c>
      <c r="Q67" s="75">
        <f t="shared" si="73"/>
        <v>5.6902525839999996</v>
      </c>
      <c r="R67" s="75">
        <f t="shared" si="74"/>
        <v>61.249878814175993</v>
      </c>
      <c r="S67" s="75">
        <f t="shared" si="75"/>
        <v>869.14687842356386</v>
      </c>
      <c r="T67" s="75">
        <v>90530344.614999995</v>
      </c>
      <c r="U67" s="69">
        <f t="shared" si="76"/>
        <v>90.53034461499999</v>
      </c>
      <c r="V67" s="75">
        <f t="shared" si="77"/>
        <v>974.46862943585984</v>
      </c>
      <c r="W67" s="75">
        <v>0</v>
      </c>
      <c r="X67" s="75">
        <f t="shared" si="78"/>
        <v>0</v>
      </c>
      <c r="Y67" s="75">
        <f t="shared" si="79"/>
        <v>0</v>
      </c>
      <c r="Z67" s="75">
        <f t="shared" si="80"/>
        <v>9.7846294140000012</v>
      </c>
      <c r="AA67" s="75">
        <f t="shared" si="81"/>
        <v>105.32175101229598</v>
      </c>
      <c r="AB67" s="75">
        <v>3421492.1719999998</v>
      </c>
      <c r="AC67" s="75">
        <f t="shared" si="82"/>
        <v>3.4214921719999998</v>
      </c>
      <c r="AD67" s="75">
        <f t="shared" si="83"/>
        <v>36.828941739407995</v>
      </c>
      <c r="AE67" s="75"/>
      <c r="AF67" s="75"/>
      <c r="AG67" s="75"/>
      <c r="AH67" s="75"/>
      <c r="AI67" s="75"/>
      <c r="AJ67" s="75"/>
      <c r="AK67" s="75">
        <f t="shared" si="32"/>
        <v>93.951836786999991</v>
      </c>
      <c r="AL67" s="75">
        <f t="shared" si="33"/>
        <v>1011.2975711752679</v>
      </c>
      <c r="AM67" s="76">
        <f>'COMMON AREA'!$M$9</f>
        <v>0.30039146432372371</v>
      </c>
      <c r="AN67" s="75">
        <f t="shared" si="51"/>
        <v>28.222329828350421</v>
      </c>
      <c r="AO67" s="75">
        <f t="shared" si="52"/>
        <v>303.7851582723639</v>
      </c>
      <c r="AP67" s="76">
        <f>AMENITIES!$K$6</f>
        <v>0.17427518672958112</v>
      </c>
      <c r="AQ67" s="75">
        <f t="shared" si="36"/>
        <v>16.373473899641553</v>
      </c>
      <c r="AR67" s="75">
        <f t="shared" si="37"/>
        <v>176.24407305574167</v>
      </c>
      <c r="AS67" s="75">
        <f t="shared" si="38"/>
        <v>138.54764051499197</v>
      </c>
      <c r="AT67" s="75">
        <f t="shared" si="39"/>
        <v>1491</v>
      </c>
      <c r="AU67" s="23"/>
      <c r="AV67" s="23"/>
      <c r="AW67" s="33">
        <f t="shared" si="40"/>
        <v>6.3142764123082697E-3</v>
      </c>
      <c r="AX67" s="26">
        <f t="shared" si="41"/>
        <v>62.877564513765748</v>
      </c>
      <c r="AY67" s="26">
        <f t="shared" si="42"/>
        <v>676.81410442617448</v>
      </c>
      <c r="AZ67" s="78">
        <f t="shared" si="43"/>
        <v>0.45383352816435651</v>
      </c>
      <c r="BA67" s="23">
        <v>1</v>
      </c>
      <c r="BB67" s="75"/>
      <c r="BC67" s="23">
        <f t="shared" si="44"/>
        <v>1</v>
      </c>
      <c r="BD67" s="33">
        <f t="shared" si="45"/>
        <v>0.54184909430542449</v>
      </c>
      <c r="BE67" s="33">
        <f t="shared" si="46"/>
        <v>4.1079730928354118E-2</v>
      </c>
      <c r="BF67" s="33">
        <f t="shared" si="47"/>
        <v>0.58292882523377854</v>
      </c>
      <c r="BG67" s="77">
        <f t="shared" si="48"/>
        <v>0.67826798871580674</v>
      </c>
    </row>
    <row r="68" spans="1:59" ht="25.05" customHeight="1" x14ac:dyDescent="0.3">
      <c r="A68" s="25">
        <f t="shared" si="49"/>
        <v>63</v>
      </c>
      <c r="B68" s="74" t="s">
        <v>201</v>
      </c>
      <c r="C68" s="22" t="s">
        <v>75</v>
      </c>
      <c r="D68" s="39" t="s">
        <v>265</v>
      </c>
      <c r="E68" s="39" t="str">
        <f t="shared" si="50"/>
        <v>A 604</v>
      </c>
      <c r="F68" s="39" t="s">
        <v>170</v>
      </c>
      <c r="G68" s="39" t="s">
        <v>29</v>
      </c>
      <c r="H68" s="75">
        <v>75055462.616999999</v>
      </c>
      <c r="I68" s="75">
        <f t="shared" si="68"/>
        <v>75.055462616999989</v>
      </c>
      <c r="J68" s="75">
        <f t="shared" si="69"/>
        <v>807.89699960938788</v>
      </c>
      <c r="K68" s="75">
        <v>5690252.5839999998</v>
      </c>
      <c r="L68" s="75">
        <f t="shared" si="70"/>
        <v>5.6902525839999996</v>
      </c>
      <c r="M68" s="75">
        <f t="shared" si="71"/>
        <v>61.249878814175993</v>
      </c>
      <c r="N68" s="75">
        <v>0</v>
      </c>
      <c r="O68" s="75">
        <f t="shared" si="84"/>
        <v>0</v>
      </c>
      <c r="P68" s="75">
        <f t="shared" si="72"/>
        <v>0</v>
      </c>
      <c r="Q68" s="75">
        <f t="shared" si="73"/>
        <v>5.6902525839999996</v>
      </c>
      <c r="R68" s="75">
        <f t="shared" si="74"/>
        <v>61.249878814175993</v>
      </c>
      <c r="S68" s="75">
        <f t="shared" si="75"/>
        <v>869.14687842356386</v>
      </c>
      <c r="T68" s="75">
        <v>90651547.674999997</v>
      </c>
      <c r="U68" s="69">
        <f t="shared" si="76"/>
        <v>90.651547674999989</v>
      </c>
      <c r="V68" s="75">
        <f t="shared" si="77"/>
        <v>975.77325917369978</v>
      </c>
      <c r="W68" s="75">
        <v>0</v>
      </c>
      <c r="X68" s="75">
        <f t="shared" si="78"/>
        <v>0</v>
      </c>
      <c r="Y68" s="75">
        <f t="shared" si="79"/>
        <v>0</v>
      </c>
      <c r="Z68" s="75">
        <f t="shared" si="80"/>
        <v>9.9058324740000003</v>
      </c>
      <c r="AA68" s="75">
        <f t="shared" si="81"/>
        <v>106.62638075013592</v>
      </c>
      <c r="AB68" s="75">
        <v>3298394.5469999998</v>
      </c>
      <c r="AC68" s="75">
        <f t="shared" si="82"/>
        <v>3.2983945469999996</v>
      </c>
      <c r="AD68" s="75">
        <f t="shared" si="83"/>
        <v>35.503918903907994</v>
      </c>
      <c r="AE68" s="75"/>
      <c r="AF68" s="75"/>
      <c r="AG68" s="75"/>
      <c r="AH68" s="75"/>
      <c r="AI68" s="75"/>
      <c r="AJ68" s="75"/>
      <c r="AK68" s="75">
        <f t="shared" si="32"/>
        <v>93.94994222199999</v>
      </c>
      <c r="AL68" s="75">
        <f t="shared" si="33"/>
        <v>1011.2771780776078</v>
      </c>
      <c r="AM68" s="76">
        <f>'COMMON AREA'!$M$9</f>
        <v>0.30039146432372371</v>
      </c>
      <c r="AN68" s="75">
        <f t="shared" si="51"/>
        <v>28.221760717195814</v>
      </c>
      <c r="AO68" s="75">
        <f t="shared" si="52"/>
        <v>303.77903235989572</v>
      </c>
      <c r="AP68" s="76">
        <f>AMENITIES!$K$6</f>
        <v>0.17427518672958112</v>
      </c>
      <c r="AQ68" s="75">
        <f t="shared" si="36"/>
        <v>16.373143723972404</v>
      </c>
      <c r="AR68" s="75">
        <f t="shared" si="37"/>
        <v>176.24051904483895</v>
      </c>
      <c r="AS68" s="75">
        <f t="shared" si="38"/>
        <v>138.54484666316819</v>
      </c>
      <c r="AT68" s="75">
        <f t="shared" si="39"/>
        <v>1491</v>
      </c>
      <c r="AU68" s="23"/>
      <c r="AV68" s="23"/>
      <c r="AW68" s="33">
        <f t="shared" si="40"/>
        <v>6.3141490831628228E-3</v>
      </c>
      <c r="AX68" s="26">
        <f t="shared" si="41"/>
        <v>62.876296570135388</v>
      </c>
      <c r="AY68" s="26">
        <f t="shared" si="42"/>
        <v>676.80045628093728</v>
      </c>
      <c r="AZ68" s="78">
        <f t="shared" si="43"/>
        <v>0.45383352816435646</v>
      </c>
      <c r="BA68" s="23">
        <v>1</v>
      </c>
      <c r="BB68" s="75"/>
      <c r="BC68" s="23">
        <f t="shared" si="44"/>
        <v>1</v>
      </c>
      <c r="BD68" s="33">
        <f t="shared" si="45"/>
        <v>0.54184909430542449</v>
      </c>
      <c r="BE68" s="33">
        <f t="shared" si="46"/>
        <v>4.1079730928354118E-2</v>
      </c>
      <c r="BF68" s="33">
        <f t="shared" si="47"/>
        <v>0.58292882523377854</v>
      </c>
      <c r="BG68" s="77">
        <f t="shared" si="48"/>
        <v>0.67825431125258739</v>
      </c>
    </row>
    <row r="69" spans="1:59" ht="25.05" customHeight="1" x14ac:dyDescent="0.3">
      <c r="A69" s="25">
        <f t="shared" si="49"/>
        <v>64</v>
      </c>
      <c r="B69" s="74" t="s">
        <v>201</v>
      </c>
      <c r="C69" s="22" t="s">
        <v>75</v>
      </c>
      <c r="D69" s="39" t="s">
        <v>266</v>
      </c>
      <c r="E69" s="39" t="str">
        <f t="shared" si="50"/>
        <v>A 605</v>
      </c>
      <c r="F69" s="39" t="s">
        <v>171</v>
      </c>
      <c r="G69" s="39" t="s">
        <v>29</v>
      </c>
      <c r="H69" s="75">
        <v>104200877.81299999</v>
      </c>
      <c r="I69" s="75">
        <f t="shared" si="68"/>
        <v>104.20087781299999</v>
      </c>
      <c r="J69" s="75">
        <f t="shared" si="69"/>
        <v>1121.6182487791318</v>
      </c>
      <c r="K69" s="75">
        <v>4702600.807</v>
      </c>
      <c r="L69" s="75">
        <f t="shared" si="70"/>
        <v>4.7026008069999996</v>
      </c>
      <c r="M69" s="75">
        <f t="shared" si="71"/>
        <v>50.618795086547991</v>
      </c>
      <c r="N69" s="75">
        <v>0</v>
      </c>
      <c r="O69" s="75">
        <f t="shared" si="84"/>
        <v>0</v>
      </c>
      <c r="P69" s="75">
        <f t="shared" si="72"/>
        <v>0</v>
      </c>
      <c r="Q69" s="75">
        <f t="shared" si="73"/>
        <v>4.7026008069999996</v>
      </c>
      <c r="R69" s="75">
        <f t="shared" si="74"/>
        <v>50.618795086547991</v>
      </c>
      <c r="S69" s="75">
        <f t="shared" si="75"/>
        <v>1172.2370438656799</v>
      </c>
      <c r="T69" s="75">
        <v>120233856.318</v>
      </c>
      <c r="U69" s="69">
        <f t="shared" si="76"/>
        <v>120.23385631799999</v>
      </c>
      <c r="V69" s="75">
        <f t="shared" si="77"/>
        <v>1294.1972294069519</v>
      </c>
      <c r="W69" s="75">
        <v>0</v>
      </c>
      <c r="X69" s="75">
        <f t="shared" si="78"/>
        <v>0</v>
      </c>
      <c r="Y69" s="75">
        <f t="shared" si="79"/>
        <v>0</v>
      </c>
      <c r="Z69" s="75">
        <f t="shared" si="80"/>
        <v>11.330377698000003</v>
      </c>
      <c r="AA69" s="75">
        <f t="shared" si="81"/>
        <v>121.96018554127211</v>
      </c>
      <c r="AB69" s="75">
        <v>4888708.2479999997</v>
      </c>
      <c r="AC69" s="75">
        <f t="shared" si="82"/>
        <v>4.8887082479999995</v>
      </c>
      <c r="AD69" s="75">
        <f t="shared" si="83"/>
        <v>52.62205558147199</v>
      </c>
      <c r="AE69" s="75"/>
      <c r="AF69" s="75"/>
      <c r="AG69" s="75"/>
      <c r="AH69" s="75"/>
      <c r="AI69" s="75"/>
      <c r="AJ69" s="75"/>
      <c r="AK69" s="75">
        <f t="shared" si="32"/>
        <v>125.12256456599999</v>
      </c>
      <c r="AL69" s="75">
        <f t="shared" si="33"/>
        <v>1346.819284988424</v>
      </c>
      <c r="AM69" s="76">
        <f>'COMMON AREA'!$M$9</f>
        <v>0.30039146432372371</v>
      </c>
      <c r="AN69" s="75">
        <f t="shared" si="51"/>
        <v>37.585750389920406</v>
      </c>
      <c r="AO69" s="75">
        <f t="shared" si="52"/>
        <v>404.57301719710324</v>
      </c>
      <c r="AP69" s="76">
        <f>AMENITIES!$K$6</f>
        <v>0.17427518672958112</v>
      </c>
      <c r="AQ69" s="75">
        <f t="shared" si="36"/>
        <v>21.805758303823719</v>
      </c>
      <c r="AR69" s="75">
        <f t="shared" si="37"/>
        <v>234.71718238235852</v>
      </c>
      <c r="AS69" s="75">
        <f t="shared" si="38"/>
        <v>184.51407325974412</v>
      </c>
      <c r="AT69" s="75">
        <f t="shared" si="39"/>
        <v>1986</v>
      </c>
      <c r="AU69" s="23"/>
      <c r="AV69" s="23"/>
      <c r="AW69" s="33">
        <f t="shared" si="40"/>
        <v>8.4091858669859635E-3</v>
      </c>
      <c r="AX69" s="26">
        <f t="shared" si="41"/>
        <v>83.738672863446226</v>
      </c>
      <c r="AY69" s="26">
        <f t="shared" si="42"/>
        <v>901.36307470213512</v>
      </c>
      <c r="AZ69" s="78">
        <f t="shared" si="43"/>
        <v>0.45383352816435651</v>
      </c>
      <c r="BA69" s="23">
        <v>1</v>
      </c>
      <c r="BB69" s="23"/>
      <c r="BC69" s="23">
        <f t="shared" si="44"/>
        <v>1</v>
      </c>
      <c r="BD69" s="33">
        <f t="shared" si="45"/>
        <v>0.56476246162091226</v>
      </c>
      <c r="BE69" s="33">
        <f t="shared" si="46"/>
        <v>2.5487812228876128E-2</v>
      </c>
      <c r="BF69" s="33">
        <f t="shared" si="47"/>
        <v>0.59025027384978845</v>
      </c>
      <c r="BG69" s="77">
        <f t="shared" si="48"/>
        <v>0.67815673967191537</v>
      </c>
    </row>
    <row r="70" spans="1:59" ht="25.05" customHeight="1" x14ac:dyDescent="0.3">
      <c r="A70" s="25">
        <f t="shared" si="49"/>
        <v>65</v>
      </c>
      <c r="B70" s="74" t="s">
        <v>201</v>
      </c>
      <c r="C70" s="22" t="s">
        <v>75</v>
      </c>
      <c r="D70" s="39" t="s">
        <v>267</v>
      </c>
      <c r="E70" s="39" t="str">
        <f t="shared" si="50"/>
        <v>A 606</v>
      </c>
      <c r="F70" s="39" t="s">
        <v>170</v>
      </c>
      <c r="G70" s="39" t="s">
        <v>29</v>
      </c>
      <c r="H70" s="75">
        <v>70419313.472000003</v>
      </c>
      <c r="I70" s="75">
        <f t="shared" si="68"/>
        <v>70.419313471999999</v>
      </c>
      <c r="J70" s="75">
        <f t="shared" si="69"/>
        <v>757.99349021260798</v>
      </c>
      <c r="K70" s="75">
        <v>6040988.4749999996</v>
      </c>
      <c r="L70" s="75">
        <f t="shared" si="70"/>
        <v>6.0409884749999989</v>
      </c>
      <c r="M70" s="75">
        <f t="shared" si="71"/>
        <v>65.025199944899981</v>
      </c>
      <c r="N70" s="75">
        <v>3750154.6570000001</v>
      </c>
      <c r="O70" s="75">
        <f t="shared" si="84"/>
        <v>3.7501546569999999</v>
      </c>
      <c r="P70" s="75">
        <f t="shared" si="72"/>
        <v>40.366664727947999</v>
      </c>
      <c r="Q70" s="75">
        <f t="shared" si="73"/>
        <v>9.7911431319999984</v>
      </c>
      <c r="R70" s="75">
        <f t="shared" si="74"/>
        <v>105.39186467284799</v>
      </c>
      <c r="S70" s="75">
        <f t="shared" si="75"/>
        <v>863.38535488545597</v>
      </c>
      <c r="T70" s="75">
        <v>89854943.140000001</v>
      </c>
      <c r="U70" s="69">
        <f t="shared" si="76"/>
        <v>89.854943140000003</v>
      </c>
      <c r="V70" s="75">
        <f t="shared" si="77"/>
        <v>967.19860795896</v>
      </c>
      <c r="W70" s="75">
        <v>0</v>
      </c>
      <c r="X70" s="75">
        <f t="shared" si="78"/>
        <v>0</v>
      </c>
      <c r="Y70" s="75">
        <f t="shared" si="79"/>
        <v>0</v>
      </c>
      <c r="Z70" s="75">
        <f t="shared" si="80"/>
        <v>9.6444865360000058</v>
      </c>
      <c r="AA70" s="75">
        <f t="shared" si="81"/>
        <v>103.81325307350403</v>
      </c>
      <c r="AB70" s="75">
        <v>3362526.8309999998</v>
      </c>
      <c r="AC70" s="75">
        <f t="shared" si="82"/>
        <v>3.3625268309999998</v>
      </c>
      <c r="AD70" s="75">
        <f t="shared" si="83"/>
        <v>36.194238808883995</v>
      </c>
      <c r="AE70" s="75"/>
      <c r="AF70" s="75"/>
      <c r="AG70" s="75"/>
      <c r="AH70" s="75"/>
      <c r="AI70" s="75"/>
      <c r="AJ70" s="75"/>
      <c r="AK70" s="75">
        <f t="shared" si="32"/>
        <v>93.217469971</v>
      </c>
      <c r="AL70" s="75">
        <f t="shared" si="33"/>
        <v>1003.392846767844</v>
      </c>
      <c r="AM70" s="76">
        <f>'COMMON AREA'!$M$9</f>
        <v>0.30039146432372371</v>
      </c>
      <c r="AN70" s="75">
        <f t="shared" si="51"/>
        <v>28.001732305141434</v>
      </c>
      <c r="AO70" s="75">
        <f t="shared" si="52"/>
        <v>301.41064653254239</v>
      </c>
      <c r="AP70" s="76">
        <f>AMENITIES!$K$6</f>
        <v>0.17427518672958112</v>
      </c>
      <c r="AQ70" s="75">
        <f t="shared" si="36"/>
        <v>16.245491985655146</v>
      </c>
      <c r="AR70" s="75">
        <f t="shared" si="37"/>
        <v>174.86647573359198</v>
      </c>
      <c r="AS70" s="75">
        <f t="shared" si="38"/>
        <v>137.46469426179658</v>
      </c>
      <c r="AT70" s="75">
        <f t="shared" si="39"/>
        <v>1480</v>
      </c>
      <c r="AU70" s="23"/>
      <c r="AV70" s="23"/>
      <c r="AW70" s="33">
        <f t="shared" si="40"/>
        <v>6.264921389321723E-3</v>
      </c>
      <c r="AX70" s="26">
        <f t="shared" si="41"/>
        <v>62.386087194865716</v>
      </c>
      <c r="AY70" s="26">
        <f t="shared" si="42"/>
        <v>671.52384256553455</v>
      </c>
      <c r="AZ70" s="78">
        <f t="shared" si="43"/>
        <v>0.45383352816435651</v>
      </c>
      <c r="BA70" s="23">
        <v>1</v>
      </c>
      <c r="BB70" s="75"/>
      <c r="BC70" s="23">
        <f t="shared" si="44"/>
        <v>1</v>
      </c>
      <c r="BD70" s="33">
        <f t="shared" si="45"/>
        <v>0.51215776365716759</v>
      </c>
      <c r="BE70" s="33">
        <f t="shared" si="46"/>
        <v>7.1210719373545936E-2</v>
      </c>
      <c r="BF70" s="33">
        <f t="shared" si="47"/>
        <v>0.58336848303071354</v>
      </c>
      <c r="BG70" s="77">
        <f t="shared" si="48"/>
        <v>0.67796813970800274</v>
      </c>
    </row>
    <row r="71" spans="1:59" ht="25.05" customHeight="1" x14ac:dyDescent="0.3">
      <c r="A71" s="25">
        <f t="shared" si="49"/>
        <v>66</v>
      </c>
      <c r="B71" s="74" t="s">
        <v>201</v>
      </c>
      <c r="C71" s="22" t="s">
        <v>75</v>
      </c>
      <c r="D71" s="39" t="s">
        <v>268</v>
      </c>
      <c r="E71" s="39" t="str">
        <f t="shared" si="50"/>
        <v>A 608</v>
      </c>
      <c r="F71" s="39" t="s">
        <v>170</v>
      </c>
      <c r="G71" s="39" t="s">
        <v>29</v>
      </c>
      <c r="H71" s="75">
        <v>70419313.472000003</v>
      </c>
      <c r="I71" s="75">
        <f t="shared" si="68"/>
        <v>70.419313471999999</v>
      </c>
      <c r="J71" s="75">
        <f t="shared" si="69"/>
        <v>757.99349021260798</v>
      </c>
      <c r="K71" s="75">
        <v>6040988.4749999996</v>
      </c>
      <c r="L71" s="75">
        <f t="shared" si="70"/>
        <v>6.0409884749999989</v>
      </c>
      <c r="M71" s="75">
        <f t="shared" si="71"/>
        <v>65.025199944899981</v>
      </c>
      <c r="N71" s="75">
        <v>3750154.6570000001</v>
      </c>
      <c r="O71" s="75">
        <f t="shared" si="84"/>
        <v>3.7501546569999999</v>
      </c>
      <c r="P71" s="75">
        <f t="shared" si="72"/>
        <v>40.366664727947999</v>
      </c>
      <c r="Q71" s="75">
        <f t="shared" si="73"/>
        <v>9.7911431319999984</v>
      </c>
      <c r="R71" s="75">
        <f t="shared" si="74"/>
        <v>105.39186467284799</v>
      </c>
      <c r="S71" s="75">
        <f t="shared" si="75"/>
        <v>863.38535488545597</v>
      </c>
      <c r="T71" s="75">
        <v>89854943.140000001</v>
      </c>
      <c r="U71" s="69">
        <f t="shared" si="76"/>
        <v>89.854943140000003</v>
      </c>
      <c r="V71" s="75">
        <f t="shared" si="77"/>
        <v>967.19860795896</v>
      </c>
      <c r="W71" s="75">
        <v>0</v>
      </c>
      <c r="X71" s="75">
        <f t="shared" si="78"/>
        <v>0</v>
      </c>
      <c r="Y71" s="75">
        <f t="shared" si="79"/>
        <v>0</v>
      </c>
      <c r="Z71" s="75">
        <f t="shared" si="80"/>
        <v>9.6444865360000058</v>
      </c>
      <c r="AA71" s="75">
        <f t="shared" si="81"/>
        <v>103.81325307350403</v>
      </c>
      <c r="AB71" s="75">
        <v>3362526.8309999998</v>
      </c>
      <c r="AC71" s="75">
        <f t="shared" si="82"/>
        <v>3.3625268309999998</v>
      </c>
      <c r="AD71" s="75">
        <f t="shared" si="83"/>
        <v>36.194238808883995</v>
      </c>
      <c r="AE71" s="75"/>
      <c r="AF71" s="75"/>
      <c r="AG71" s="75"/>
      <c r="AH71" s="75"/>
      <c r="AI71" s="75"/>
      <c r="AJ71" s="75"/>
      <c r="AK71" s="75">
        <f t="shared" ref="AK71:AK77" si="85">U71+AC71-X71</f>
        <v>93.217469971</v>
      </c>
      <c r="AL71" s="75">
        <f t="shared" ref="AL71:AL77" si="86">V71+AD71-Y71</f>
        <v>1003.392846767844</v>
      </c>
      <c r="AM71" s="76">
        <f>'COMMON AREA'!$M$9</f>
        <v>0.30039146432372371</v>
      </c>
      <c r="AN71" s="75">
        <f t="shared" si="51"/>
        <v>28.001732305141434</v>
      </c>
      <c r="AO71" s="75">
        <f t="shared" si="52"/>
        <v>301.41064653254239</v>
      </c>
      <c r="AP71" s="76">
        <f>AMENITIES!$K$6</f>
        <v>0.17427518672958112</v>
      </c>
      <c r="AQ71" s="75">
        <f t="shared" ref="AQ71:AQ77" si="87">AK71*AP71</f>
        <v>16.245491985655146</v>
      </c>
      <c r="AR71" s="75">
        <f t="shared" ref="AR71:AR77" si="88">AL71*AP71</f>
        <v>174.86647573359198</v>
      </c>
      <c r="AS71" s="75">
        <f t="shared" ref="AS71:AS77" si="89">AK71+AN71+AQ71</f>
        <v>137.46469426179658</v>
      </c>
      <c r="AT71" s="75">
        <f t="shared" ref="AT71:AT77" si="90">ROUND(AS71*10.764,0)</f>
        <v>1480</v>
      </c>
      <c r="AU71" s="23"/>
      <c r="AV71" s="23"/>
      <c r="AW71" s="33">
        <f t="shared" ref="AW71:AW134" si="91">AS71/$AS$4</f>
        <v>6.264921389321723E-3</v>
      </c>
      <c r="AX71" s="26">
        <f t="shared" ref="AX71:AX134" si="92">AW71*$AX$4</f>
        <v>62.386087194865716</v>
      </c>
      <c r="AY71" s="26">
        <f t="shared" ref="AY71:AY134" si="93">AX71*10.764</f>
        <v>671.52384256553455</v>
      </c>
      <c r="AZ71" s="78">
        <f t="shared" ref="AZ71:AZ77" si="94">AX71/AS71</f>
        <v>0.45383352816435651</v>
      </c>
      <c r="BA71" s="23">
        <v>1</v>
      </c>
      <c r="BB71" s="23"/>
      <c r="BC71" s="23">
        <f t="shared" ref="BC71:BC134" si="95">BA71+BB71</f>
        <v>1</v>
      </c>
      <c r="BD71" s="33">
        <f t="shared" ref="BD71:BD77" si="96">J71/AT71</f>
        <v>0.51215776365716759</v>
      </c>
      <c r="BE71" s="33">
        <f t="shared" ref="BE71:BE77" si="97">R71/AT71</f>
        <v>7.1210719373545936E-2</v>
      </c>
      <c r="BF71" s="33">
        <f t="shared" ref="BF71:BF77" si="98">S71/AT71</f>
        <v>0.58336848303071354</v>
      </c>
      <c r="BG71" s="77">
        <f t="shared" ref="BG71:BG77" si="99">AL71/AT71</f>
        <v>0.67796813970800274</v>
      </c>
    </row>
    <row r="72" spans="1:59" ht="25.05" customHeight="1" x14ac:dyDescent="0.3">
      <c r="A72" s="25">
        <f t="shared" ref="A72:A151" si="100">A71+1</f>
        <v>67</v>
      </c>
      <c r="B72" s="74" t="s">
        <v>201</v>
      </c>
      <c r="C72" s="22" t="s">
        <v>75</v>
      </c>
      <c r="D72" s="39" t="s">
        <v>269</v>
      </c>
      <c r="E72" s="39" t="str">
        <f t="shared" ref="E72:E114" si="101">D72</f>
        <v>A 609</v>
      </c>
      <c r="F72" s="39" t="s">
        <v>170</v>
      </c>
      <c r="G72" s="39" t="s">
        <v>29</v>
      </c>
      <c r="H72" s="75">
        <v>70419313.472000003</v>
      </c>
      <c r="I72" s="75">
        <f t="shared" si="68"/>
        <v>70.419313471999999</v>
      </c>
      <c r="J72" s="75">
        <f t="shared" si="69"/>
        <v>757.99349021260798</v>
      </c>
      <c r="K72" s="75">
        <v>6040988.4749999996</v>
      </c>
      <c r="L72" s="75">
        <f t="shared" si="70"/>
        <v>6.0409884749999989</v>
      </c>
      <c r="M72" s="75">
        <f t="shared" si="71"/>
        <v>65.025199944899981</v>
      </c>
      <c r="N72" s="75">
        <v>3750154.6570000001</v>
      </c>
      <c r="O72" s="75">
        <f t="shared" si="84"/>
        <v>3.7501546569999999</v>
      </c>
      <c r="P72" s="75">
        <f t="shared" si="72"/>
        <v>40.366664727947999</v>
      </c>
      <c r="Q72" s="75">
        <f t="shared" si="73"/>
        <v>9.7911431319999984</v>
      </c>
      <c r="R72" s="75">
        <f t="shared" si="74"/>
        <v>105.39186467284799</v>
      </c>
      <c r="S72" s="75">
        <f t="shared" si="75"/>
        <v>863.38535488545597</v>
      </c>
      <c r="T72" s="75">
        <v>89975525.876000002</v>
      </c>
      <c r="U72" s="69">
        <f t="shared" si="76"/>
        <v>89.975525875999992</v>
      </c>
      <c r="V72" s="75">
        <f t="shared" si="77"/>
        <v>968.49656052926389</v>
      </c>
      <c r="W72" s="75">
        <v>0</v>
      </c>
      <c r="X72" s="75">
        <f t="shared" si="78"/>
        <v>0</v>
      </c>
      <c r="Y72" s="75">
        <f t="shared" si="79"/>
        <v>0</v>
      </c>
      <c r="Z72" s="75">
        <f t="shared" si="80"/>
        <v>9.7650692719999945</v>
      </c>
      <c r="AA72" s="75">
        <f t="shared" si="81"/>
        <v>105.11120564380792</v>
      </c>
      <c r="AB72" s="75">
        <v>3242125.43</v>
      </c>
      <c r="AC72" s="75">
        <f t="shared" si="82"/>
        <v>3.2421254300000002</v>
      </c>
      <c r="AD72" s="75">
        <f t="shared" si="83"/>
        <v>34.898238128519999</v>
      </c>
      <c r="AE72" s="75"/>
      <c r="AF72" s="75"/>
      <c r="AG72" s="75"/>
      <c r="AH72" s="75"/>
      <c r="AI72" s="75"/>
      <c r="AJ72" s="75"/>
      <c r="AK72" s="75">
        <f t="shared" si="85"/>
        <v>93.217651305999993</v>
      </c>
      <c r="AL72" s="75">
        <f t="shared" si="86"/>
        <v>1003.3947986577839</v>
      </c>
      <c r="AM72" s="76">
        <f>'COMMON AREA'!$M$9</f>
        <v>0.30039146432372371</v>
      </c>
      <c r="AN72" s="75">
        <f t="shared" si="51"/>
        <v>28.001786776627615</v>
      </c>
      <c r="AO72" s="75">
        <f t="shared" si="52"/>
        <v>301.4112328636196</v>
      </c>
      <c r="AP72" s="76">
        <f>AMENITIES!$K$6</f>
        <v>0.17427518672958112</v>
      </c>
      <c r="AQ72" s="75">
        <f t="shared" si="87"/>
        <v>16.245523587846129</v>
      </c>
      <c r="AR72" s="75">
        <f t="shared" si="88"/>
        <v>174.86681589957573</v>
      </c>
      <c r="AS72" s="75">
        <f t="shared" si="89"/>
        <v>137.46496167047374</v>
      </c>
      <c r="AT72" s="75">
        <f t="shared" si="90"/>
        <v>1480</v>
      </c>
      <c r="AU72" s="23"/>
      <c r="AV72" s="23"/>
      <c r="AW72" s="33">
        <f t="shared" si="91"/>
        <v>6.2649335764098342E-3</v>
      </c>
      <c r="AX72" s="26">
        <f t="shared" si="92"/>
        <v>62.386208553889126</v>
      </c>
      <c r="AY72" s="26">
        <f t="shared" si="93"/>
        <v>671.52514887406255</v>
      </c>
      <c r="AZ72" s="78">
        <f t="shared" si="94"/>
        <v>0.45383352816435646</v>
      </c>
      <c r="BA72" s="23">
        <v>1</v>
      </c>
      <c r="BB72" s="75"/>
      <c r="BC72" s="23">
        <f t="shared" si="95"/>
        <v>1</v>
      </c>
      <c r="BD72" s="33">
        <f t="shared" si="96"/>
        <v>0.51215776365716759</v>
      </c>
      <c r="BE72" s="33">
        <f t="shared" si="97"/>
        <v>7.1210719373545936E-2</v>
      </c>
      <c r="BF72" s="33">
        <f t="shared" si="98"/>
        <v>0.58336848303071354</v>
      </c>
      <c r="BG72" s="77">
        <f t="shared" si="99"/>
        <v>0.67796945855255664</v>
      </c>
    </row>
    <row r="73" spans="1:59" ht="25.05" customHeight="1" x14ac:dyDescent="0.3">
      <c r="A73" s="25">
        <f t="shared" si="100"/>
        <v>68</v>
      </c>
      <c r="B73" s="74" t="s">
        <v>201</v>
      </c>
      <c r="C73" s="22" t="s">
        <v>75</v>
      </c>
      <c r="D73" s="39" t="s">
        <v>270</v>
      </c>
      <c r="E73" s="39" t="str">
        <f t="shared" si="101"/>
        <v>A 610</v>
      </c>
      <c r="F73" s="39" t="s">
        <v>170</v>
      </c>
      <c r="G73" s="39" t="s">
        <v>28</v>
      </c>
      <c r="H73" s="75">
        <v>75055462.616999999</v>
      </c>
      <c r="I73" s="75">
        <f t="shared" si="68"/>
        <v>75.055462616999989</v>
      </c>
      <c r="J73" s="75">
        <f t="shared" si="69"/>
        <v>807.89699960938788</v>
      </c>
      <c r="K73" s="75">
        <v>5708030.898</v>
      </c>
      <c r="L73" s="75">
        <f t="shared" si="70"/>
        <v>5.7080308979999996</v>
      </c>
      <c r="M73" s="75">
        <f t="shared" si="71"/>
        <v>61.441244586071996</v>
      </c>
      <c r="N73" s="75">
        <v>0</v>
      </c>
      <c r="O73" s="75">
        <f t="shared" si="84"/>
        <v>0</v>
      </c>
      <c r="P73" s="75">
        <f t="shared" si="72"/>
        <v>0</v>
      </c>
      <c r="Q73" s="75">
        <f t="shared" si="73"/>
        <v>5.7080308979999996</v>
      </c>
      <c r="R73" s="75">
        <f t="shared" si="74"/>
        <v>61.441244586071996</v>
      </c>
      <c r="S73" s="75">
        <f t="shared" si="75"/>
        <v>869.33824419545988</v>
      </c>
      <c r="T73" s="75">
        <v>90521459.844999999</v>
      </c>
      <c r="U73" s="69">
        <f t="shared" si="76"/>
        <v>90.521459844999995</v>
      </c>
      <c r="V73" s="75">
        <f t="shared" si="77"/>
        <v>974.3729937715799</v>
      </c>
      <c r="W73" s="75">
        <v>0</v>
      </c>
      <c r="X73" s="75">
        <f t="shared" si="78"/>
        <v>0</v>
      </c>
      <c r="Y73" s="75">
        <f t="shared" si="79"/>
        <v>0</v>
      </c>
      <c r="Z73" s="75">
        <f t="shared" si="80"/>
        <v>9.7579663300000057</v>
      </c>
      <c r="AA73" s="75">
        <f t="shared" si="81"/>
        <v>105.03474957612002</v>
      </c>
      <c r="AB73" s="75">
        <v>3720917.781</v>
      </c>
      <c r="AC73" s="75">
        <f t="shared" si="82"/>
        <v>3.7209177809999998</v>
      </c>
      <c r="AD73" s="75">
        <f t="shared" si="83"/>
        <v>40.051958994683993</v>
      </c>
      <c r="AE73" s="75"/>
      <c r="AF73" s="75"/>
      <c r="AG73" s="75"/>
      <c r="AH73" s="75"/>
      <c r="AI73" s="75"/>
      <c r="AJ73" s="75"/>
      <c r="AK73" s="75">
        <f t="shared" si="85"/>
        <v>94.242377625999993</v>
      </c>
      <c r="AL73" s="75">
        <f t="shared" si="86"/>
        <v>1014.4249527662639</v>
      </c>
      <c r="AM73" s="76">
        <f>'COMMON AREA'!$M$9</f>
        <v>0.30039146432372371</v>
      </c>
      <c r="AN73" s="75">
        <f t="shared" si="51"/>
        <v>28.309605816423474</v>
      </c>
      <c r="AO73" s="75">
        <f t="shared" si="52"/>
        <v>304.72459700798225</v>
      </c>
      <c r="AP73" s="76">
        <f>AMENITIES!$K$6</f>
        <v>0.17427518672958112</v>
      </c>
      <c r="AQ73" s="75">
        <f t="shared" si="87"/>
        <v>16.424107958610847</v>
      </c>
      <c r="AR73" s="75">
        <f t="shared" si="88"/>
        <v>176.78909806648716</v>
      </c>
      <c r="AS73" s="75">
        <f t="shared" si="89"/>
        <v>138.9760914010343</v>
      </c>
      <c r="AT73" s="75">
        <f t="shared" si="90"/>
        <v>1496</v>
      </c>
      <c r="AU73" s="23"/>
      <c r="AV73" s="23"/>
      <c r="AW73" s="33">
        <f t="shared" si="91"/>
        <v>6.3338029615408195E-3</v>
      </c>
      <c r="AX73" s="26">
        <f t="shared" si="92"/>
        <v>63.072009891023484</v>
      </c>
      <c r="AY73" s="26">
        <f t="shared" si="93"/>
        <v>678.90711446697674</v>
      </c>
      <c r="AZ73" s="78">
        <f t="shared" si="94"/>
        <v>0.45383352816435651</v>
      </c>
      <c r="BA73" s="23">
        <v>1</v>
      </c>
      <c r="BB73" s="23"/>
      <c r="BC73" s="23">
        <f t="shared" si="95"/>
        <v>1</v>
      </c>
      <c r="BD73" s="33">
        <f t="shared" si="96"/>
        <v>0.54003810134317376</v>
      </c>
      <c r="BE73" s="33">
        <f t="shared" si="97"/>
        <v>4.1070350659139034E-2</v>
      </c>
      <c r="BF73" s="33">
        <f t="shared" si="98"/>
        <v>0.58110845200231276</v>
      </c>
      <c r="BG73" s="77">
        <f t="shared" si="99"/>
        <v>0.67809154596675392</v>
      </c>
    </row>
    <row r="74" spans="1:59" ht="25.05" customHeight="1" x14ac:dyDescent="0.3">
      <c r="A74" s="25">
        <f t="shared" si="100"/>
        <v>69</v>
      </c>
      <c r="B74" s="74" t="s">
        <v>201</v>
      </c>
      <c r="C74" s="22" t="s">
        <v>75</v>
      </c>
      <c r="D74" s="39" t="s">
        <v>271</v>
      </c>
      <c r="E74" s="39" t="str">
        <f t="shared" si="101"/>
        <v>A 612</v>
      </c>
      <c r="F74" s="39" t="s">
        <v>170</v>
      </c>
      <c r="G74" s="39" t="s">
        <v>28</v>
      </c>
      <c r="H74" s="75">
        <v>75055462.616999999</v>
      </c>
      <c r="I74" s="75">
        <f t="shared" si="68"/>
        <v>75.055462616999989</v>
      </c>
      <c r="J74" s="75">
        <f t="shared" si="69"/>
        <v>807.89699960938788</v>
      </c>
      <c r="K74" s="75">
        <v>5708030.898</v>
      </c>
      <c r="L74" s="75">
        <f t="shared" si="70"/>
        <v>5.7080308979999996</v>
      </c>
      <c r="M74" s="75">
        <f t="shared" si="71"/>
        <v>61.441244586071996</v>
      </c>
      <c r="N74" s="75">
        <v>0</v>
      </c>
      <c r="O74" s="75">
        <f t="shared" si="84"/>
        <v>0</v>
      </c>
      <c r="P74" s="75">
        <f t="shared" si="72"/>
        <v>0</v>
      </c>
      <c r="Q74" s="75">
        <f t="shared" si="73"/>
        <v>5.7080308979999996</v>
      </c>
      <c r="R74" s="75">
        <f t="shared" si="74"/>
        <v>61.441244586071996</v>
      </c>
      <c r="S74" s="75">
        <f t="shared" si="75"/>
        <v>869.33824419545988</v>
      </c>
      <c r="T74" s="75">
        <v>90521459.844999999</v>
      </c>
      <c r="U74" s="69">
        <f t="shared" si="76"/>
        <v>90.521459844999995</v>
      </c>
      <c r="V74" s="75">
        <f t="shared" si="77"/>
        <v>974.3729937715799</v>
      </c>
      <c r="W74" s="75">
        <v>0</v>
      </c>
      <c r="X74" s="75">
        <f t="shared" si="78"/>
        <v>0</v>
      </c>
      <c r="Y74" s="75">
        <f t="shared" si="79"/>
        <v>0</v>
      </c>
      <c r="Z74" s="75">
        <f t="shared" si="80"/>
        <v>9.7579663300000057</v>
      </c>
      <c r="AA74" s="75">
        <f t="shared" si="81"/>
        <v>105.03474957612002</v>
      </c>
      <c r="AB74" s="75">
        <v>4800721.5120000001</v>
      </c>
      <c r="AC74" s="75">
        <f t="shared" si="82"/>
        <v>4.800721512</v>
      </c>
      <c r="AD74" s="75">
        <f t="shared" si="83"/>
        <v>51.674966355167996</v>
      </c>
      <c r="AE74" s="75"/>
      <c r="AF74" s="75"/>
      <c r="AG74" s="75"/>
      <c r="AH74" s="75"/>
      <c r="AI74" s="75"/>
      <c r="AJ74" s="75"/>
      <c r="AK74" s="75">
        <f t="shared" si="85"/>
        <v>95.322181356999991</v>
      </c>
      <c r="AL74" s="75">
        <f t="shared" si="86"/>
        <v>1026.047960126748</v>
      </c>
      <c r="AM74" s="76">
        <f>'COMMON AREA'!$M$9</f>
        <v>0.30039146432372371</v>
      </c>
      <c r="AN74" s="75">
        <f t="shared" ref="AN74:AN77" si="102">AK74*AM74</f>
        <v>28.633969640360785</v>
      </c>
      <c r="AO74" s="75">
        <f t="shared" ref="AO74:AO77" si="103">AL74*AM74</f>
        <v>308.21604920884351</v>
      </c>
      <c r="AP74" s="76">
        <f>AMENITIES!$K$6</f>
        <v>0.17427518672958112</v>
      </c>
      <c r="AQ74" s="75">
        <f t="shared" si="87"/>
        <v>16.612290955462168</v>
      </c>
      <c r="AR74" s="75">
        <f t="shared" si="88"/>
        <v>178.8146998445948</v>
      </c>
      <c r="AS74" s="75">
        <f t="shared" si="89"/>
        <v>140.56844195282295</v>
      </c>
      <c r="AT74" s="75">
        <f t="shared" si="90"/>
        <v>1513</v>
      </c>
      <c r="AU74" s="23"/>
      <c r="AV74" s="23"/>
      <c r="AW74" s="33">
        <f t="shared" si="91"/>
        <v>6.4063739666615971E-3</v>
      </c>
      <c r="AX74" s="26">
        <f t="shared" si="92"/>
        <v>63.794671960016181</v>
      </c>
      <c r="AY74" s="26">
        <f t="shared" si="93"/>
        <v>686.68584897761411</v>
      </c>
      <c r="AZ74" s="78">
        <f t="shared" si="94"/>
        <v>0.45383352816435646</v>
      </c>
      <c r="BA74" s="23">
        <v>1</v>
      </c>
      <c r="BB74" s="23"/>
      <c r="BC74" s="23">
        <f t="shared" si="95"/>
        <v>1</v>
      </c>
      <c r="BD74" s="33">
        <f t="shared" si="96"/>
        <v>0.5339702575078572</v>
      </c>
      <c r="BE74" s="33">
        <f t="shared" si="97"/>
        <v>4.0608886044991403E-2</v>
      </c>
      <c r="BF74" s="33">
        <f t="shared" si="98"/>
        <v>0.57457914355284856</v>
      </c>
      <c r="BG74" s="77">
        <f t="shared" si="99"/>
        <v>0.67815463326288694</v>
      </c>
    </row>
    <row r="75" spans="1:59" ht="25.05" customHeight="1" x14ac:dyDescent="0.3">
      <c r="A75" s="25">
        <f t="shared" si="100"/>
        <v>70</v>
      </c>
      <c r="B75" s="74" t="s">
        <v>201</v>
      </c>
      <c r="C75" s="22" t="s">
        <v>75</v>
      </c>
      <c r="D75" s="39" t="s">
        <v>272</v>
      </c>
      <c r="E75" s="39" t="str">
        <f t="shared" si="101"/>
        <v>A 613</v>
      </c>
      <c r="F75" s="39" t="s">
        <v>170</v>
      </c>
      <c r="G75" s="39" t="s">
        <v>28</v>
      </c>
      <c r="H75" s="75">
        <v>75055462.616999999</v>
      </c>
      <c r="I75" s="75">
        <f t="shared" si="68"/>
        <v>75.055462616999989</v>
      </c>
      <c r="J75" s="75">
        <f t="shared" si="69"/>
        <v>807.89699960938788</v>
      </c>
      <c r="K75" s="75">
        <v>5708030.898</v>
      </c>
      <c r="L75" s="75">
        <f t="shared" si="70"/>
        <v>5.7080308979999996</v>
      </c>
      <c r="M75" s="75">
        <f t="shared" si="71"/>
        <v>61.441244586071996</v>
      </c>
      <c r="N75" s="75">
        <v>0</v>
      </c>
      <c r="O75" s="75">
        <f t="shared" si="84"/>
        <v>0</v>
      </c>
      <c r="P75" s="75">
        <f t="shared" si="72"/>
        <v>0</v>
      </c>
      <c r="Q75" s="75">
        <f t="shared" si="73"/>
        <v>5.7080308979999996</v>
      </c>
      <c r="R75" s="75">
        <f t="shared" si="74"/>
        <v>61.441244586071996</v>
      </c>
      <c r="S75" s="75">
        <f t="shared" si="75"/>
        <v>869.33824419545988</v>
      </c>
      <c r="T75" s="75">
        <v>90521459.844999999</v>
      </c>
      <c r="U75" s="69">
        <f t="shared" si="76"/>
        <v>90.521459844999995</v>
      </c>
      <c r="V75" s="75">
        <f t="shared" si="77"/>
        <v>974.3729937715799</v>
      </c>
      <c r="W75" s="75">
        <v>0</v>
      </c>
      <c r="X75" s="75">
        <f t="shared" si="78"/>
        <v>0</v>
      </c>
      <c r="Y75" s="75">
        <f t="shared" si="79"/>
        <v>0</v>
      </c>
      <c r="Z75" s="75">
        <f t="shared" si="80"/>
        <v>9.7579663300000057</v>
      </c>
      <c r="AA75" s="75">
        <f t="shared" si="81"/>
        <v>105.03474957612002</v>
      </c>
      <c r="AB75" s="75">
        <v>4800721.5120000001</v>
      </c>
      <c r="AC75" s="75">
        <f t="shared" si="82"/>
        <v>4.800721512</v>
      </c>
      <c r="AD75" s="75">
        <f t="shared" si="83"/>
        <v>51.674966355167996</v>
      </c>
      <c r="AE75" s="75"/>
      <c r="AF75" s="75"/>
      <c r="AG75" s="75"/>
      <c r="AH75" s="75"/>
      <c r="AI75" s="75"/>
      <c r="AJ75" s="75"/>
      <c r="AK75" s="75">
        <f t="shared" si="85"/>
        <v>95.322181356999991</v>
      </c>
      <c r="AL75" s="75">
        <f t="shared" si="86"/>
        <v>1026.047960126748</v>
      </c>
      <c r="AM75" s="76">
        <f>'COMMON AREA'!$M$9</f>
        <v>0.30039146432372371</v>
      </c>
      <c r="AN75" s="75">
        <f t="shared" si="102"/>
        <v>28.633969640360785</v>
      </c>
      <c r="AO75" s="75">
        <f t="shared" si="103"/>
        <v>308.21604920884351</v>
      </c>
      <c r="AP75" s="76">
        <f>AMENITIES!$K$6</f>
        <v>0.17427518672958112</v>
      </c>
      <c r="AQ75" s="75">
        <f t="shared" si="87"/>
        <v>16.612290955462168</v>
      </c>
      <c r="AR75" s="75">
        <f t="shared" si="88"/>
        <v>178.8146998445948</v>
      </c>
      <c r="AS75" s="75">
        <f t="shared" si="89"/>
        <v>140.56844195282295</v>
      </c>
      <c r="AT75" s="75">
        <f t="shared" si="90"/>
        <v>1513</v>
      </c>
      <c r="AU75" s="23"/>
      <c r="AV75" s="23"/>
      <c r="AW75" s="33">
        <f t="shared" si="91"/>
        <v>6.4063739666615971E-3</v>
      </c>
      <c r="AX75" s="26">
        <f t="shared" si="92"/>
        <v>63.794671960016181</v>
      </c>
      <c r="AY75" s="26">
        <f t="shared" si="93"/>
        <v>686.68584897761411</v>
      </c>
      <c r="AZ75" s="78">
        <f t="shared" si="94"/>
        <v>0.45383352816435646</v>
      </c>
      <c r="BA75" s="23">
        <v>1</v>
      </c>
      <c r="BB75" s="75"/>
      <c r="BC75" s="23">
        <f t="shared" si="95"/>
        <v>1</v>
      </c>
      <c r="BD75" s="33">
        <f t="shared" si="96"/>
        <v>0.5339702575078572</v>
      </c>
      <c r="BE75" s="33">
        <f t="shared" si="97"/>
        <v>4.0608886044991403E-2</v>
      </c>
      <c r="BF75" s="33">
        <f t="shared" si="98"/>
        <v>0.57457914355284856</v>
      </c>
      <c r="BG75" s="77">
        <f t="shared" si="99"/>
        <v>0.67815463326288694</v>
      </c>
    </row>
    <row r="76" spans="1:59" ht="25.05" customHeight="1" x14ac:dyDescent="0.3">
      <c r="A76" s="25">
        <f t="shared" si="100"/>
        <v>71</v>
      </c>
      <c r="B76" s="74" t="s">
        <v>201</v>
      </c>
      <c r="C76" s="22" t="s">
        <v>75</v>
      </c>
      <c r="D76" s="39" t="s">
        <v>273</v>
      </c>
      <c r="E76" s="39" t="str">
        <f t="shared" si="101"/>
        <v>A 614</v>
      </c>
      <c r="F76" s="39" t="s">
        <v>170</v>
      </c>
      <c r="G76" s="39" t="s">
        <v>28</v>
      </c>
      <c r="H76" s="75">
        <v>70419313.472000003</v>
      </c>
      <c r="I76" s="75">
        <f t="shared" si="68"/>
        <v>70.419313471999999</v>
      </c>
      <c r="J76" s="75">
        <f t="shared" si="69"/>
        <v>757.99349021260798</v>
      </c>
      <c r="K76" s="75">
        <v>6040988.4749999996</v>
      </c>
      <c r="L76" s="75">
        <f t="shared" si="70"/>
        <v>6.0409884749999989</v>
      </c>
      <c r="M76" s="75">
        <f t="shared" si="71"/>
        <v>65.025199944899981</v>
      </c>
      <c r="N76" s="75">
        <v>3750154.6570000001</v>
      </c>
      <c r="O76" s="75">
        <f t="shared" si="84"/>
        <v>3.7501546569999999</v>
      </c>
      <c r="P76" s="75">
        <f t="shared" si="72"/>
        <v>40.366664727947999</v>
      </c>
      <c r="Q76" s="75">
        <f t="shared" si="73"/>
        <v>9.7911431319999984</v>
      </c>
      <c r="R76" s="75">
        <f t="shared" si="74"/>
        <v>105.39186467284799</v>
      </c>
      <c r="S76" s="75">
        <f t="shared" si="75"/>
        <v>863.38535488545597</v>
      </c>
      <c r="T76" s="75">
        <v>89975525.876000002</v>
      </c>
      <c r="U76" s="69">
        <f t="shared" si="76"/>
        <v>89.975525875999992</v>
      </c>
      <c r="V76" s="75">
        <f t="shared" si="77"/>
        <v>968.49656052926389</v>
      </c>
      <c r="W76" s="75">
        <v>0</v>
      </c>
      <c r="X76" s="75">
        <f t="shared" si="78"/>
        <v>0</v>
      </c>
      <c r="Y76" s="75">
        <f t="shared" si="79"/>
        <v>0</v>
      </c>
      <c r="Z76" s="75">
        <f t="shared" si="80"/>
        <v>9.7650692719999945</v>
      </c>
      <c r="AA76" s="75">
        <f t="shared" si="81"/>
        <v>105.11120564380792</v>
      </c>
      <c r="AB76" s="75">
        <v>3961457.9640000002</v>
      </c>
      <c r="AC76" s="75">
        <f t="shared" si="82"/>
        <v>3.9614579640000001</v>
      </c>
      <c r="AD76" s="75">
        <f t="shared" si="83"/>
        <v>42.641133524495999</v>
      </c>
      <c r="AE76" s="75"/>
      <c r="AF76" s="75"/>
      <c r="AG76" s="75"/>
      <c r="AH76" s="75"/>
      <c r="AI76" s="75"/>
      <c r="AJ76" s="75"/>
      <c r="AK76" s="75">
        <f t="shared" si="85"/>
        <v>93.936983839999996</v>
      </c>
      <c r="AL76" s="75">
        <f t="shared" si="86"/>
        <v>1011.1376940537599</v>
      </c>
      <c r="AM76" s="76">
        <f>'COMMON AREA'!$M$9</f>
        <v>0.30039146432372371</v>
      </c>
      <c r="AN76" s="75">
        <f t="shared" si="102"/>
        <v>28.217868129851571</v>
      </c>
      <c r="AO76" s="75">
        <f t="shared" si="103"/>
        <v>303.73713254972228</v>
      </c>
      <c r="AP76" s="76">
        <f>AMENITIES!$K$6</f>
        <v>0.17427518672958112</v>
      </c>
      <c r="AQ76" s="75">
        <f t="shared" si="87"/>
        <v>16.370885399529644</v>
      </c>
      <c r="AR76" s="75">
        <f t="shared" si="88"/>
        <v>176.21621044053705</v>
      </c>
      <c r="AS76" s="75">
        <f t="shared" si="89"/>
        <v>138.5257373693812</v>
      </c>
      <c r="AT76" s="75">
        <f t="shared" si="90"/>
        <v>1491</v>
      </c>
      <c r="AU76" s="23"/>
      <c r="AV76" s="23"/>
      <c r="AW76" s="33">
        <f t="shared" si="91"/>
        <v>6.3132781815540585E-3</v>
      </c>
      <c r="AX76" s="26">
        <f t="shared" si="92"/>
        <v>62.867624131915314</v>
      </c>
      <c r="AY76" s="26">
        <f t="shared" si="93"/>
        <v>676.70710615593634</v>
      </c>
      <c r="AZ76" s="78">
        <f t="shared" si="94"/>
        <v>0.45383352816435646</v>
      </c>
      <c r="BA76" s="23">
        <v>1</v>
      </c>
      <c r="BB76" s="23"/>
      <c r="BC76" s="23">
        <f t="shared" si="95"/>
        <v>1</v>
      </c>
      <c r="BD76" s="33">
        <f t="shared" si="96"/>
        <v>0.50837926908960962</v>
      </c>
      <c r="BE76" s="33">
        <f t="shared" si="97"/>
        <v>7.0685355246712267E-2</v>
      </c>
      <c r="BF76" s="33">
        <f t="shared" si="98"/>
        <v>0.57906462433632189</v>
      </c>
      <c r="BG76" s="77">
        <f t="shared" si="99"/>
        <v>0.67816076059943653</v>
      </c>
    </row>
    <row r="77" spans="1:59" ht="25.05" customHeight="1" x14ac:dyDescent="0.3">
      <c r="A77" s="25">
        <f t="shared" si="100"/>
        <v>72</v>
      </c>
      <c r="B77" s="74" t="s">
        <v>201</v>
      </c>
      <c r="C77" s="22" t="s">
        <v>75</v>
      </c>
      <c r="D77" s="39" t="s">
        <v>274</v>
      </c>
      <c r="E77" s="39" t="str">
        <f t="shared" si="101"/>
        <v>A 615</v>
      </c>
      <c r="F77" s="39" t="s">
        <v>170</v>
      </c>
      <c r="G77" s="39" t="s">
        <v>28</v>
      </c>
      <c r="H77" s="75">
        <v>70419313.472000003</v>
      </c>
      <c r="I77" s="75">
        <f t="shared" si="68"/>
        <v>70.419313471999999</v>
      </c>
      <c r="J77" s="75">
        <f t="shared" si="69"/>
        <v>757.99349021260798</v>
      </c>
      <c r="K77" s="75">
        <v>6040988.4749999996</v>
      </c>
      <c r="L77" s="75">
        <f t="shared" si="70"/>
        <v>6.0409884749999989</v>
      </c>
      <c r="M77" s="75">
        <f t="shared" si="71"/>
        <v>65.025199944899981</v>
      </c>
      <c r="N77" s="75">
        <v>3750154.6570000001</v>
      </c>
      <c r="O77" s="75">
        <f t="shared" si="84"/>
        <v>3.7501546569999999</v>
      </c>
      <c r="P77" s="75">
        <f t="shared" si="72"/>
        <v>40.366664727947999</v>
      </c>
      <c r="Q77" s="75">
        <f t="shared" si="73"/>
        <v>9.7911431319999984</v>
      </c>
      <c r="R77" s="75">
        <f t="shared" si="74"/>
        <v>105.39186467284799</v>
      </c>
      <c r="S77" s="75">
        <f t="shared" si="75"/>
        <v>863.38535488545597</v>
      </c>
      <c r="T77" s="75">
        <v>89975525.876000002</v>
      </c>
      <c r="U77" s="69">
        <f t="shared" si="76"/>
        <v>89.975525875999992</v>
      </c>
      <c r="V77" s="75">
        <f t="shared" si="77"/>
        <v>968.49656052926389</v>
      </c>
      <c r="W77" s="75">
        <v>0</v>
      </c>
      <c r="X77" s="75">
        <f t="shared" si="78"/>
        <v>0</v>
      </c>
      <c r="Y77" s="75">
        <f t="shared" si="79"/>
        <v>0</v>
      </c>
      <c r="Z77" s="75">
        <f t="shared" si="80"/>
        <v>9.7650692719999945</v>
      </c>
      <c r="AA77" s="75">
        <f t="shared" si="81"/>
        <v>105.11120564380792</v>
      </c>
      <c r="AB77" s="113">
        <v>3961457.9640000002</v>
      </c>
      <c r="AC77" s="75">
        <f t="shared" si="82"/>
        <v>3.9614579640000001</v>
      </c>
      <c r="AD77" s="75">
        <f t="shared" si="83"/>
        <v>42.641133524495999</v>
      </c>
      <c r="AE77" s="75"/>
      <c r="AF77" s="75"/>
      <c r="AG77" s="75"/>
      <c r="AH77" s="75"/>
      <c r="AI77" s="75"/>
      <c r="AJ77" s="75"/>
      <c r="AK77" s="75">
        <f t="shared" si="85"/>
        <v>93.936983839999996</v>
      </c>
      <c r="AL77" s="75">
        <f t="shared" si="86"/>
        <v>1011.1376940537599</v>
      </c>
      <c r="AM77" s="76">
        <f>'COMMON AREA'!$M$9</f>
        <v>0.30039146432372371</v>
      </c>
      <c r="AN77" s="75">
        <f t="shared" si="102"/>
        <v>28.217868129851571</v>
      </c>
      <c r="AO77" s="75">
        <f t="shared" si="103"/>
        <v>303.73713254972228</v>
      </c>
      <c r="AP77" s="76">
        <f>AMENITIES!$K$6</f>
        <v>0.17427518672958112</v>
      </c>
      <c r="AQ77" s="75">
        <f t="shared" si="87"/>
        <v>16.370885399529644</v>
      </c>
      <c r="AR77" s="75">
        <f t="shared" si="88"/>
        <v>176.21621044053705</v>
      </c>
      <c r="AS77" s="75">
        <f t="shared" si="89"/>
        <v>138.5257373693812</v>
      </c>
      <c r="AT77" s="75">
        <f t="shared" si="90"/>
        <v>1491</v>
      </c>
      <c r="AU77" s="23"/>
      <c r="AV77" s="23"/>
      <c r="AW77" s="33">
        <f t="shared" si="91"/>
        <v>6.3132781815540585E-3</v>
      </c>
      <c r="AX77" s="26">
        <f t="shared" si="92"/>
        <v>62.867624131915314</v>
      </c>
      <c r="AY77" s="26">
        <f t="shared" si="93"/>
        <v>676.70710615593634</v>
      </c>
      <c r="AZ77" s="78">
        <f t="shared" si="94"/>
        <v>0.45383352816435646</v>
      </c>
      <c r="BA77" s="23">
        <v>1</v>
      </c>
      <c r="BB77" s="75"/>
      <c r="BC77" s="23">
        <f t="shared" si="95"/>
        <v>1</v>
      </c>
      <c r="BD77" s="33">
        <f t="shared" si="96"/>
        <v>0.50837926908960962</v>
      </c>
      <c r="BE77" s="33">
        <f t="shared" si="97"/>
        <v>7.0685355246712267E-2</v>
      </c>
      <c r="BF77" s="33">
        <f t="shared" si="98"/>
        <v>0.57906462433632189</v>
      </c>
      <c r="BG77" s="77">
        <f t="shared" si="99"/>
        <v>0.67816076059943653</v>
      </c>
    </row>
    <row r="78" spans="1:59" s="73" customFormat="1" ht="30" customHeight="1" x14ac:dyDescent="0.3">
      <c r="A78" s="130" t="s">
        <v>275</v>
      </c>
      <c r="B78" s="131"/>
      <c r="C78" s="70"/>
      <c r="D78" s="71">
        <f>COUNTA(D79:D114)</f>
        <v>36</v>
      </c>
      <c r="E78" s="71">
        <f>COUNTA(E79:E114)</f>
        <v>36</v>
      </c>
      <c r="F78" s="70"/>
      <c r="G78" s="70"/>
      <c r="H78" s="71">
        <f>SUBTOTAL(9,H79:H114)</f>
        <v>2946730648.0560012</v>
      </c>
      <c r="I78" s="71">
        <f t="shared" ref="I78:AQ78" si="104">SUBTOTAL(9,I79:I114)</f>
        <v>2946.7306480559992</v>
      </c>
      <c r="J78" s="71">
        <f t="shared" si="104"/>
        <v>31718.608695674771</v>
      </c>
      <c r="K78" s="71">
        <f t="shared" si="104"/>
        <v>210435313.09299991</v>
      </c>
      <c r="L78" s="71">
        <f t="shared" si="104"/>
        <v>210.43531309300008</v>
      </c>
      <c r="M78" s="71">
        <f t="shared" si="104"/>
        <v>2265.1257101330521</v>
      </c>
      <c r="N78" s="71">
        <f t="shared" si="104"/>
        <v>66000991.402999997</v>
      </c>
      <c r="O78" s="71">
        <f t="shared" si="104"/>
        <v>66.000991403000015</v>
      </c>
      <c r="P78" s="71">
        <f t="shared" si="104"/>
        <v>710.43467146189175</v>
      </c>
      <c r="Q78" s="71">
        <f t="shared" si="104"/>
        <v>276.43630449600005</v>
      </c>
      <c r="R78" s="71">
        <f t="shared" si="104"/>
        <v>2975.5603815949448</v>
      </c>
      <c r="S78" s="71">
        <f t="shared" si="104"/>
        <v>34694.169077269718</v>
      </c>
      <c r="T78" s="71">
        <f t="shared" si="104"/>
        <v>3592528580.6230006</v>
      </c>
      <c r="U78" s="71">
        <f t="shared" si="104"/>
        <v>3592.528580622999</v>
      </c>
      <c r="V78" s="71">
        <f t="shared" si="104"/>
        <v>38669.977641825972</v>
      </c>
      <c r="W78" s="71">
        <f t="shared" si="104"/>
        <v>0</v>
      </c>
      <c r="X78" s="71">
        <f t="shared" si="104"/>
        <v>0</v>
      </c>
      <c r="Y78" s="71">
        <f t="shared" si="104"/>
        <v>0</v>
      </c>
      <c r="Z78" s="71">
        <f t="shared" si="104"/>
        <v>369.36162807100004</v>
      </c>
      <c r="AA78" s="71">
        <f t="shared" si="104"/>
        <v>3975.8085645562414</v>
      </c>
      <c r="AB78" s="71">
        <f t="shared" si="104"/>
        <v>126198335.33100003</v>
      </c>
      <c r="AC78" s="71">
        <f t="shared" si="104"/>
        <v>126.19833533100001</v>
      </c>
      <c r="AD78" s="71">
        <f t="shared" si="104"/>
        <v>1358.398881502884</v>
      </c>
      <c r="AE78" s="71">
        <f t="shared" si="104"/>
        <v>0</v>
      </c>
      <c r="AF78" s="71">
        <f t="shared" si="104"/>
        <v>0</v>
      </c>
      <c r="AG78" s="71">
        <f t="shared" si="104"/>
        <v>0</v>
      </c>
      <c r="AH78" s="71">
        <f t="shared" si="104"/>
        <v>0</v>
      </c>
      <c r="AI78" s="71">
        <f t="shared" si="104"/>
        <v>0</v>
      </c>
      <c r="AJ78" s="71">
        <f t="shared" si="104"/>
        <v>0</v>
      </c>
      <c r="AK78" s="71">
        <f t="shared" si="104"/>
        <v>3718.7269159539997</v>
      </c>
      <c r="AL78" s="71">
        <f t="shared" si="104"/>
        <v>40028.376523328858</v>
      </c>
      <c r="AM78" s="71"/>
      <c r="AN78" s="71">
        <f t="shared" si="104"/>
        <v>929.83947149496294</v>
      </c>
      <c r="AO78" s="71">
        <f t="shared" si="104"/>
        <v>10008.792071171778</v>
      </c>
      <c r="AP78" s="71"/>
      <c r="AQ78" s="71">
        <f t="shared" si="104"/>
        <v>648.0818276742026</v>
      </c>
      <c r="AR78" s="71">
        <f t="shared" ref="AR78" si="105">SUBTOTAL(9,AR79:AR114)</f>
        <v>6975.9527930851173</v>
      </c>
      <c r="AS78" s="71">
        <f t="shared" ref="AS78" si="106">SUBTOTAL(9,AS79:AS114)</f>
        <v>5296.6482151231639</v>
      </c>
      <c r="AT78" s="71">
        <f t="shared" ref="AT78" si="107">SUBTOTAL(9,AT79:AT114)</f>
        <v>57007</v>
      </c>
      <c r="AU78" s="71">
        <f t="shared" ref="AU78" si="108">SUBTOTAL(9,AU79:AU114)</f>
        <v>0</v>
      </c>
      <c r="AV78" s="71">
        <f t="shared" ref="AV78" si="109">SUBTOTAL(9,AV79:AV114)</f>
        <v>0</v>
      </c>
      <c r="AW78" s="71"/>
      <c r="AX78" s="71">
        <f t="shared" ref="AX78:BA78" si="110">SUBTOTAL(9,AX79:AX114)</f>
        <v>2403.7965469147875</v>
      </c>
      <c r="AY78" s="71">
        <f t="shared" si="110"/>
        <v>25874.466030990767</v>
      </c>
      <c r="AZ78" s="62"/>
      <c r="BA78" s="71">
        <f t="shared" si="110"/>
        <v>32</v>
      </c>
      <c r="BB78" s="71">
        <f t="shared" ref="BB78" si="111">SUBTOTAL(9,BB79:BB114)</f>
        <v>0</v>
      </c>
      <c r="BC78" s="71">
        <f t="shared" ref="BC78" si="112">SUBTOTAL(9,BC79:BC114)</f>
        <v>32</v>
      </c>
      <c r="BD78" s="72">
        <f>MEDIAN(BD79:BD114)</f>
        <v>0.5586213241788327</v>
      </c>
      <c r="BE78" s="72">
        <f t="shared" ref="BE78:BG78" si="113">MEDIAN(BE79:BE114)</f>
        <v>5.0724207258476803E-2</v>
      </c>
      <c r="BF78" s="72">
        <f t="shared" si="113"/>
        <v>0.60418849187225754</v>
      </c>
      <c r="BG78" s="72">
        <f t="shared" si="113"/>
        <v>0.70216864551644365</v>
      </c>
    </row>
    <row r="79" spans="1:59" ht="25.05" customHeight="1" x14ac:dyDescent="0.3">
      <c r="A79" s="25">
        <f>A77+1</f>
        <v>73</v>
      </c>
      <c r="B79" s="74" t="s">
        <v>275</v>
      </c>
      <c r="C79" s="22" t="s">
        <v>212</v>
      </c>
      <c r="D79" s="39" t="s">
        <v>276</v>
      </c>
      <c r="E79" s="39" t="str">
        <f t="shared" si="101"/>
        <v>B 101</v>
      </c>
      <c r="F79" s="39" t="s">
        <v>170</v>
      </c>
      <c r="G79" s="39" t="s">
        <v>29</v>
      </c>
      <c r="H79" s="75">
        <v>75055462.616999999</v>
      </c>
      <c r="I79" s="75">
        <f t="shared" ref="I79" si="114">H79*0.000001</f>
        <v>75.055462616999989</v>
      </c>
      <c r="J79" s="75">
        <f t="shared" ref="J79" si="115">I79*10.764</f>
        <v>807.89699960938788</v>
      </c>
      <c r="K79" s="75">
        <v>5690252.5839999998</v>
      </c>
      <c r="L79" s="75">
        <f t="shared" ref="L79" si="116">K79*0.000001</f>
        <v>5.6902525839999996</v>
      </c>
      <c r="M79" s="75">
        <f t="shared" ref="M79" si="117">L79*10.764</f>
        <v>61.249878814175993</v>
      </c>
      <c r="N79" s="75">
        <v>0</v>
      </c>
      <c r="O79" s="75">
        <f t="shared" ref="O79" si="118">N79*0.000001</f>
        <v>0</v>
      </c>
      <c r="P79" s="75">
        <f t="shared" ref="P79" si="119">O79*10.764</f>
        <v>0</v>
      </c>
      <c r="Q79" s="75">
        <f t="shared" ref="Q79" si="120">L79+O79</f>
        <v>5.6902525839999996</v>
      </c>
      <c r="R79" s="75">
        <f t="shared" ref="R79" si="121">M79+P79</f>
        <v>61.249878814175993</v>
      </c>
      <c r="S79" s="75">
        <f t="shared" ref="S79:S90" si="122">J79+R79</f>
        <v>869.14687842356386</v>
      </c>
      <c r="T79" s="75">
        <v>90225416.591000006</v>
      </c>
      <c r="U79" s="69">
        <f t="shared" ref="U79" si="123">T79*0.000001</f>
        <v>90.225416590999998</v>
      </c>
      <c r="V79" s="75">
        <f t="shared" ref="V79" si="124">U79*10.764</f>
        <v>971.18638418552393</v>
      </c>
      <c r="W79" s="75">
        <v>0</v>
      </c>
      <c r="X79" s="75">
        <f t="shared" ref="X79:X90" si="125">W79*0.000001</f>
        <v>0</v>
      </c>
      <c r="Y79" s="75">
        <f t="shared" ref="Y79:Y90" si="126">X79*10.764</f>
        <v>0</v>
      </c>
      <c r="Z79" s="75">
        <f t="shared" ref="Z79" si="127">U79-I79-X79-Q79</f>
        <v>9.4797013900000096</v>
      </c>
      <c r="AA79" s="75">
        <f t="shared" ref="AA79" si="128">V79-J79-Y79-R79</f>
        <v>102.03950576196007</v>
      </c>
      <c r="AB79" s="75">
        <v>3419997.6630000002</v>
      </c>
      <c r="AC79" s="75">
        <f t="shared" ref="AC79" si="129">AB79*0.000001</f>
        <v>3.4199976630000002</v>
      </c>
      <c r="AD79" s="75">
        <f t="shared" ref="AD79" si="130">AC79*10.764</f>
        <v>36.812854844531998</v>
      </c>
      <c r="AE79" s="75"/>
      <c r="AF79" s="75"/>
      <c r="AG79" s="75"/>
      <c r="AH79" s="75"/>
      <c r="AI79" s="75"/>
      <c r="AJ79" s="75"/>
      <c r="AK79" s="75">
        <f t="shared" ref="AK79" si="131">U79+AC79-X79</f>
        <v>93.645414254000002</v>
      </c>
      <c r="AL79" s="75">
        <f t="shared" ref="AL79" si="132">V79+AD79-Y79</f>
        <v>1007.9992390300559</v>
      </c>
      <c r="AM79" s="76">
        <f>'COMMON AREA'!$M$10</f>
        <v>0.25004241841630975</v>
      </c>
      <c r="AN79" s="75">
        <f t="shared" ref="AN79" si="133">AK79*AM79</f>
        <v>23.415325853667326</v>
      </c>
      <c r="AO79" s="75">
        <f t="shared" ref="AO79" si="134">AL79*AM79</f>
        <v>252.04256748887508</v>
      </c>
      <c r="AP79" s="76">
        <f>AMENITIES!$K$6</f>
        <v>0.17427518672958112</v>
      </c>
      <c r="AQ79" s="75">
        <f t="shared" ref="AQ79:AQ114" si="135">AK79*AP79</f>
        <v>16.320072055484829</v>
      </c>
      <c r="AR79" s="75">
        <f t="shared" ref="AR79:AR114" si="136">AL79*AP79</f>
        <v>175.66925560523867</v>
      </c>
      <c r="AS79" s="75">
        <f t="shared" ref="AS79" si="137">AK79+AN79+AQ79</f>
        <v>133.38081216315214</v>
      </c>
      <c r="AT79" s="75">
        <f t="shared" ref="AT79" si="138">ROUND(AS79*10.764,0)</f>
        <v>1436</v>
      </c>
      <c r="AU79" s="23"/>
      <c r="AV79" s="23"/>
      <c r="AW79" s="33">
        <f t="shared" si="91"/>
        <v>6.0787994148855844E-3</v>
      </c>
      <c r="AX79" s="26">
        <f t="shared" si="92"/>
        <v>60.53268457343065</v>
      </c>
      <c r="AY79" s="26">
        <f t="shared" si="93"/>
        <v>651.57381674840747</v>
      </c>
      <c r="AZ79" s="78">
        <f t="shared" ref="AZ79:AZ134" si="139">AX79/AS79</f>
        <v>0.45383352816435646</v>
      </c>
      <c r="BA79" s="23"/>
      <c r="BB79" s="75"/>
      <c r="BC79" s="23">
        <f t="shared" si="95"/>
        <v>0</v>
      </c>
      <c r="BD79" s="33">
        <f t="shared" ref="BD79:BD114" si="140">J79/AT79</f>
        <v>0.56260236741600822</v>
      </c>
      <c r="BE79" s="33">
        <f t="shared" ref="BE79:BE114" si="141">R79/AT79</f>
        <v>4.2653118951376037E-2</v>
      </c>
      <c r="BF79" s="33">
        <f t="shared" ref="BF79:BF114" si="142">S79/AT79</f>
        <v>0.60525548636738435</v>
      </c>
      <c r="BG79" s="77">
        <f t="shared" ref="BG79:BG114" si="143">AL79/AT79</f>
        <v>0.70194933080087463</v>
      </c>
    </row>
    <row r="80" spans="1:59" ht="25.05" customHeight="1" x14ac:dyDescent="0.3">
      <c r="A80" s="25">
        <f>A79+1</f>
        <v>74</v>
      </c>
      <c r="B80" s="74" t="s">
        <v>275</v>
      </c>
      <c r="C80" s="22" t="s">
        <v>212</v>
      </c>
      <c r="D80" s="39" t="s">
        <v>277</v>
      </c>
      <c r="E80" s="39" t="str">
        <f t="shared" si="101"/>
        <v>B 102</v>
      </c>
      <c r="F80" s="39" t="s">
        <v>170</v>
      </c>
      <c r="G80" s="39" t="s">
        <v>29</v>
      </c>
      <c r="H80" s="75">
        <v>75055462.616999999</v>
      </c>
      <c r="I80" s="75">
        <f t="shared" ref="I80:I90" si="144">H80*0.000001</f>
        <v>75.055462616999989</v>
      </c>
      <c r="J80" s="75">
        <f t="shared" ref="J80:J90" si="145">I80*10.764</f>
        <v>807.89699960938788</v>
      </c>
      <c r="K80" s="75">
        <v>5690252.5839999998</v>
      </c>
      <c r="L80" s="75">
        <f t="shared" ref="L80:L90" si="146">K80*0.000001</f>
        <v>5.6902525839999996</v>
      </c>
      <c r="M80" s="75">
        <f t="shared" ref="M80:M90" si="147">L80*10.764</f>
        <v>61.249878814175993</v>
      </c>
      <c r="N80" s="75">
        <v>0</v>
      </c>
      <c r="O80" s="75">
        <f t="shared" ref="O80:O90" si="148">N80*0.000001</f>
        <v>0</v>
      </c>
      <c r="P80" s="75">
        <f t="shared" ref="P80:P90" si="149">O80*10.764</f>
        <v>0</v>
      </c>
      <c r="Q80" s="75">
        <f t="shared" ref="Q80:Q90" si="150">L80+O80</f>
        <v>5.6902525839999996</v>
      </c>
      <c r="R80" s="75">
        <f t="shared" ref="R80:R90" si="151">M80+P80</f>
        <v>61.249878814175993</v>
      </c>
      <c r="S80" s="75">
        <f t="shared" si="122"/>
        <v>869.14687842356386</v>
      </c>
      <c r="T80" s="75">
        <v>90285020.435000002</v>
      </c>
      <c r="U80" s="69">
        <f t="shared" ref="U80:U90" si="152">T80*0.000001</f>
        <v>90.285020434999993</v>
      </c>
      <c r="V80" s="75">
        <f t="shared" ref="V80:V90" si="153">U80*10.764</f>
        <v>971.82795996233983</v>
      </c>
      <c r="W80" s="75">
        <v>0</v>
      </c>
      <c r="X80" s="75">
        <f t="shared" si="125"/>
        <v>0</v>
      </c>
      <c r="Y80" s="75">
        <f t="shared" si="126"/>
        <v>0</v>
      </c>
      <c r="Z80" s="75">
        <f t="shared" ref="Z80:Z90" si="154">U80-I80-X80-Q80</f>
        <v>9.539305234000004</v>
      </c>
      <c r="AA80" s="75">
        <f t="shared" ref="AA80:AA90" si="155">V80-J80-Y80-R80</f>
        <v>102.68108153877597</v>
      </c>
      <c r="AB80" s="75">
        <v>3419997.6630000002</v>
      </c>
      <c r="AC80" s="75">
        <f t="shared" ref="AC80:AC90" si="156">AB80*0.000001</f>
        <v>3.4199976630000002</v>
      </c>
      <c r="AD80" s="75">
        <f t="shared" ref="AD80:AD90" si="157">AC80*10.764</f>
        <v>36.812854844531998</v>
      </c>
      <c r="AE80" s="75"/>
      <c r="AF80" s="75"/>
      <c r="AG80" s="75"/>
      <c r="AH80" s="75"/>
      <c r="AI80" s="75"/>
      <c r="AJ80" s="75"/>
      <c r="AK80" s="75">
        <f t="shared" ref="AK80:AK114" si="158">U80+AC80-X80</f>
        <v>93.705018097999996</v>
      </c>
      <c r="AL80" s="75">
        <f t="shared" ref="AL80:AL114" si="159">V80+AD80-Y80</f>
        <v>1008.6408148068718</v>
      </c>
      <c r="AM80" s="76">
        <f>'COMMON AREA'!$M$10</f>
        <v>0.25004241841630975</v>
      </c>
      <c r="AN80" s="75">
        <f t="shared" ref="AN80:AN114" si="160">AK80*AM80</f>
        <v>23.430229342967994</v>
      </c>
      <c r="AO80" s="75">
        <f t="shared" ref="AO80:AO114" si="161">AL80*AM80</f>
        <v>252.20298864770746</v>
      </c>
      <c r="AP80" s="76">
        <f>AMENITIES!$K$6</f>
        <v>0.17427518672958112</v>
      </c>
      <c r="AQ80" s="75">
        <f t="shared" si="135"/>
        <v>16.330459526527726</v>
      </c>
      <c r="AR80" s="75">
        <f t="shared" si="136"/>
        <v>175.78106634354444</v>
      </c>
      <c r="AS80" s="75">
        <f t="shared" ref="AS80:AS114" si="162">AK80+AN80+AQ80</f>
        <v>133.46570696749572</v>
      </c>
      <c r="AT80" s="75">
        <f t="shared" ref="AT80:AT114" si="163">ROUND(AS80*10.764,0)</f>
        <v>1437</v>
      </c>
      <c r="AU80" s="23"/>
      <c r="AV80" s="23"/>
      <c r="AW80" s="33">
        <f t="shared" si="91"/>
        <v>6.0826684757992284E-3</v>
      </c>
      <c r="AX80" s="26">
        <f t="shared" si="92"/>
        <v>60.571212682008714</v>
      </c>
      <c r="AY80" s="26">
        <f t="shared" si="93"/>
        <v>651.98853330914176</v>
      </c>
      <c r="AZ80" s="78">
        <f t="shared" si="139"/>
        <v>0.45383352816435646</v>
      </c>
      <c r="BA80" s="23"/>
      <c r="BB80" s="75"/>
      <c r="BC80" s="23">
        <f t="shared" si="95"/>
        <v>0</v>
      </c>
      <c r="BD80" s="33">
        <f t="shared" si="140"/>
        <v>0.56221085567807094</v>
      </c>
      <c r="BE80" s="33">
        <f t="shared" si="141"/>
        <v>4.2623436892258865E-2</v>
      </c>
      <c r="BF80" s="33">
        <f t="shared" si="142"/>
        <v>0.60483429257032972</v>
      </c>
      <c r="BG80" s="77">
        <f t="shared" si="143"/>
        <v>0.70190731719336941</v>
      </c>
    </row>
    <row r="81" spans="1:59" ht="25.05" customHeight="1" x14ac:dyDescent="0.3">
      <c r="A81" s="25">
        <f t="shared" ref="A81:A114" si="164">A80+1</f>
        <v>75</v>
      </c>
      <c r="B81" s="74" t="s">
        <v>275</v>
      </c>
      <c r="C81" s="22" t="s">
        <v>212</v>
      </c>
      <c r="D81" s="39" t="s">
        <v>278</v>
      </c>
      <c r="E81" s="39" t="str">
        <f t="shared" si="101"/>
        <v>B 103</v>
      </c>
      <c r="F81" s="39" t="s">
        <v>171</v>
      </c>
      <c r="G81" s="39" t="s">
        <v>29</v>
      </c>
      <c r="H81" s="75">
        <v>100702610.765</v>
      </c>
      <c r="I81" s="75">
        <f t="shared" si="144"/>
        <v>100.702610765</v>
      </c>
      <c r="J81" s="75">
        <f t="shared" si="145"/>
        <v>1083.96290227446</v>
      </c>
      <c r="K81" s="75">
        <v>4551172.1809999999</v>
      </c>
      <c r="L81" s="75">
        <f t="shared" si="146"/>
        <v>4.5511721810000001</v>
      </c>
      <c r="M81" s="75">
        <f t="shared" si="147"/>
        <v>48.988817356283995</v>
      </c>
      <c r="N81" s="75">
        <v>0</v>
      </c>
      <c r="O81" s="75">
        <f t="shared" si="148"/>
        <v>0</v>
      </c>
      <c r="P81" s="75">
        <f t="shared" si="149"/>
        <v>0</v>
      </c>
      <c r="Q81" s="75">
        <f t="shared" si="150"/>
        <v>4.5511721810000001</v>
      </c>
      <c r="R81" s="75">
        <f t="shared" si="151"/>
        <v>48.988817356283995</v>
      </c>
      <c r="S81" s="75">
        <f t="shared" si="122"/>
        <v>1132.951719630744</v>
      </c>
      <c r="T81" s="75">
        <v>115948596.39399999</v>
      </c>
      <c r="U81" s="69">
        <f t="shared" si="152"/>
        <v>115.94859639399999</v>
      </c>
      <c r="V81" s="75">
        <f t="shared" si="153"/>
        <v>1248.0706915850158</v>
      </c>
      <c r="W81" s="75">
        <v>0</v>
      </c>
      <c r="X81" s="75">
        <f t="shared" si="125"/>
        <v>0</v>
      </c>
      <c r="Y81" s="75">
        <f t="shared" si="126"/>
        <v>0</v>
      </c>
      <c r="Z81" s="75">
        <f t="shared" si="154"/>
        <v>10.694813447999989</v>
      </c>
      <c r="AA81" s="75">
        <f t="shared" si="155"/>
        <v>115.11897195427176</v>
      </c>
      <c r="AB81" s="75">
        <v>3690001.69</v>
      </c>
      <c r="AC81" s="75">
        <f t="shared" si="156"/>
        <v>3.6900016899999999</v>
      </c>
      <c r="AD81" s="75">
        <f t="shared" si="157"/>
        <v>39.719178191159997</v>
      </c>
      <c r="AE81" s="75"/>
      <c r="AF81" s="75"/>
      <c r="AG81" s="75"/>
      <c r="AH81" s="75"/>
      <c r="AI81" s="75"/>
      <c r="AJ81" s="75"/>
      <c r="AK81" s="75">
        <f t="shared" si="158"/>
        <v>119.63859808399999</v>
      </c>
      <c r="AL81" s="75">
        <f t="shared" si="159"/>
        <v>1287.7898697761757</v>
      </c>
      <c r="AM81" s="76">
        <f>'COMMON AREA'!$M$10</f>
        <v>0.25004241841630975</v>
      </c>
      <c r="AN81" s="75">
        <f t="shared" si="160"/>
        <v>29.914724400860241</v>
      </c>
      <c r="AO81" s="75">
        <f t="shared" si="161"/>
        <v>322.00209345085955</v>
      </c>
      <c r="AP81" s="76">
        <f>AMENITIES!$K$6</f>
        <v>0.17427518672958112</v>
      </c>
      <c r="AQ81" s="75">
        <f t="shared" si="135"/>
        <v>20.850039021154405</v>
      </c>
      <c r="AR81" s="75">
        <f t="shared" si="136"/>
        <v>224.42982002370596</v>
      </c>
      <c r="AS81" s="75">
        <f t="shared" si="162"/>
        <v>170.40336150601465</v>
      </c>
      <c r="AT81" s="75">
        <f t="shared" si="163"/>
        <v>1834</v>
      </c>
      <c r="AU81" s="23"/>
      <c r="AV81" s="23"/>
      <c r="AW81" s="33">
        <f t="shared" si="91"/>
        <v>7.7660934689034872E-3</v>
      </c>
      <c r="AX81" s="26">
        <f t="shared" si="92"/>
        <v>77.334758763340929</v>
      </c>
      <c r="AY81" s="26">
        <f t="shared" si="93"/>
        <v>832.43134332860166</v>
      </c>
      <c r="AZ81" s="78">
        <f t="shared" si="139"/>
        <v>0.45383352816435657</v>
      </c>
      <c r="BA81" s="23">
        <v>1</v>
      </c>
      <c r="BB81" s="75"/>
      <c r="BC81" s="23">
        <f t="shared" si="95"/>
        <v>1</v>
      </c>
      <c r="BD81" s="33">
        <f t="shared" si="140"/>
        <v>0.59103756939719743</v>
      </c>
      <c r="BE81" s="33">
        <f t="shared" si="141"/>
        <v>2.6711459845302068E-2</v>
      </c>
      <c r="BF81" s="33">
        <f t="shared" si="142"/>
        <v>0.61774902924249953</v>
      </c>
      <c r="BG81" s="77">
        <f t="shared" si="143"/>
        <v>0.70217550151372721</v>
      </c>
    </row>
    <row r="82" spans="1:59" ht="25.05" customHeight="1" x14ac:dyDescent="0.3">
      <c r="A82" s="25">
        <f t="shared" si="164"/>
        <v>76</v>
      </c>
      <c r="B82" s="74" t="s">
        <v>275</v>
      </c>
      <c r="C82" s="22" t="s">
        <v>212</v>
      </c>
      <c r="D82" s="39" t="s">
        <v>279</v>
      </c>
      <c r="E82" s="39" t="str">
        <f t="shared" si="101"/>
        <v>B 104</v>
      </c>
      <c r="F82" s="39" t="s">
        <v>170</v>
      </c>
      <c r="G82" s="39" t="s">
        <v>28</v>
      </c>
      <c r="H82" s="75">
        <v>70419313.472000003</v>
      </c>
      <c r="I82" s="75">
        <f t="shared" si="144"/>
        <v>70.419313471999999</v>
      </c>
      <c r="J82" s="75">
        <f t="shared" si="145"/>
        <v>757.99349021260798</v>
      </c>
      <c r="K82" s="75">
        <v>6040988.4749999996</v>
      </c>
      <c r="L82" s="75">
        <f t="shared" si="146"/>
        <v>6.0409884749999989</v>
      </c>
      <c r="M82" s="75">
        <f t="shared" si="147"/>
        <v>65.025199944899981</v>
      </c>
      <c r="N82" s="75">
        <v>3750154.6570000001</v>
      </c>
      <c r="O82" s="75">
        <f t="shared" si="148"/>
        <v>3.7501546569999999</v>
      </c>
      <c r="P82" s="75">
        <f t="shared" si="149"/>
        <v>40.366664727947999</v>
      </c>
      <c r="Q82" s="75">
        <f t="shared" si="150"/>
        <v>9.7911431319999984</v>
      </c>
      <c r="R82" s="75">
        <f t="shared" si="151"/>
        <v>105.39186467284799</v>
      </c>
      <c r="S82" s="75">
        <f t="shared" si="122"/>
        <v>863.38535488545597</v>
      </c>
      <c r="T82" s="75">
        <v>89735145.763999999</v>
      </c>
      <c r="U82" s="69">
        <f t="shared" si="152"/>
        <v>89.735145763999995</v>
      </c>
      <c r="V82" s="75">
        <f t="shared" si="153"/>
        <v>965.9091090036959</v>
      </c>
      <c r="W82" s="75">
        <v>0</v>
      </c>
      <c r="X82" s="75">
        <f t="shared" si="125"/>
        <v>0</v>
      </c>
      <c r="Y82" s="75">
        <f t="shared" si="126"/>
        <v>0</v>
      </c>
      <c r="Z82" s="75">
        <f t="shared" si="154"/>
        <v>9.5246891599999977</v>
      </c>
      <c r="AA82" s="75">
        <f t="shared" si="155"/>
        <v>102.52375411823994</v>
      </c>
      <c r="AB82" s="75">
        <v>3242125.43</v>
      </c>
      <c r="AC82" s="75">
        <f t="shared" si="156"/>
        <v>3.2421254300000002</v>
      </c>
      <c r="AD82" s="75">
        <f t="shared" si="157"/>
        <v>34.898238128519999</v>
      </c>
      <c r="AE82" s="75"/>
      <c r="AF82" s="75"/>
      <c r="AG82" s="75"/>
      <c r="AH82" s="75"/>
      <c r="AI82" s="75"/>
      <c r="AJ82" s="75"/>
      <c r="AK82" s="75">
        <f t="shared" si="158"/>
        <v>92.977271193999997</v>
      </c>
      <c r="AL82" s="75">
        <f t="shared" si="159"/>
        <v>1000.8073471322159</v>
      </c>
      <c r="AM82" s="76">
        <f>'COMMON AREA'!$M$10</f>
        <v>0.25004241841630975</v>
      </c>
      <c r="AN82" s="75">
        <f t="shared" si="160"/>
        <v>23.248261747096851</v>
      </c>
      <c r="AO82" s="75">
        <f t="shared" si="161"/>
        <v>250.2442894457505</v>
      </c>
      <c r="AP82" s="76">
        <f>AMENITIES!$K$6</f>
        <v>0.17427518672958112</v>
      </c>
      <c r="AQ82" s="75">
        <f t="shared" si="135"/>
        <v>16.203631298941254</v>
      </c>
      <c r="AR82" s="75">
        <f t="shared" si="136"/>
        <v>174.41588730180362</v>
      </c>
      <c r="AS82" s="75">
        <f t="shared" si="162"/>
        <v>132.42916424003809</v>
      </c>
      <c r="AT82" s="75">
        <f t="shared" si="163"/>
        <v>1425</v>
      </c>
      <c r="AU82" s="23"/>
      <c r="AV82" s="23"/>
      <c r="AW82" s="33">
        <f t="shared" si="91"/>
        <v>6.0354282826786025E-3</v>
      </c>
      <c r="AX82" s="26">
        <f t="shared" si="92"/>
        <v>60.100794838913522</v>
      </c>
      <c r="AY82" s="26">
        <f t="shared" si="93"/>
        <v>646.92495564606509</v>
      </c>
      <c r="AZ82" s="78">
        <f t="shared" si="139"/>
        <v>0.45383352816435651</v>
      </c>
      <c r="BA82" s="23"/>
      <c r="BB82" s="75"/>
      <c r="BC82" s="23">
        <f t="shared" si="95"/>
        <v>0</v>
      </c>
      <c r="BD82" s="33">
        <f t="shared" si="140"/>
        <v>0.53192525628954945</v>
      </c>
      <c r="BE82" s="33">
        <f t="shared" si="141"/>
        <v>7.3959203279191574E-2</v>
      </c>
      <c r="BF82" s="33">
        <f t="shared" si="142"/>
        <v>0.60588445956874104</v>
      </c>
      <c r="BG82" s="77">
        <f t="shared" si="143"/>
        <v>0.70232094535594103</v>
      </c>
    </row>
    <row r="83" spans="1:59" ht="25.05" customHeight="1" x14ac:dyDescent="0.3">
      <c r="A83" s="25">
        <f t="shared" si="164"/>
        <v>77</v>
      </c>
      <c r="B83" s="74" t="s">
        <v>275</v>
      </c>
      <c r="C83" s="22" t="s">
        <v>212</v>
      </c>
      <c r="D83" s="39" t="s">
        <v>280</v>
      </c>
      <c r="E83" s="39" t="str">
        <f t="shared" si="101"/>
        <v>B 105</v>
      </c>
      <c r="F83" s="39" t="s">
        <v>170</v>
      </c>
      <c r="G83" s="39" t="s">
        <v>28</v>
      </c>
      <c r="H83" s="75">
        <v>70419313.472000003</v>
      </c>
      <c r="I83" s="75">
        <f t="shared" si="144"/>
        <v>70.419313471999999</v>
      </c>
      <c r="J83" s="75">
        <f t="shared" si="145"/>
        <v>757.99349021260798</v>
      </c>
      <c r="K83" s="75">
        <v>6040988.4749999996</v>
      </c>
      <c r="L83" s="75">
        <f t="shared" si="146"/>
        <v>6.0409884749999989</v>
      </c>
      <c r="M83" s="75">
        <f t="shared" si="147"/>
        <v>65.025199944899981</v>
      </c>
      <c r="N83" s="75">
        <v>3750154.6570000001</v>
      </c>
      <c r="O83" s="75">
        <f t="shared" si="148"/>
        <v>3.7501546569999999</v>
      </c>
      <c r="P83" s="75">
        <f t="shared" si="149"/>
        <v>40.366664727947999</v>
      </c>
      <c r="Q83" s="75">
        <f t="shared" si="150"/>
        <v>9.7911431319999984</v>
      </c>
      <c r="R83" s="75">
        <f t="shared" si="151"/>
        <v>105.39186467284799</v>
      </c>
      <c r="S83" s="75">
        <f t="shared" si="122"/>
        <v>863.38535488545597</v>
      </c>
      <c r="T83" s="75">
        <v>89614469.993000001</v>
      </c>
      <c r="U83" s="69">
        <f t="shared" si="152"/>
        <v>89.614469993</v>
      </c>
      <c r="V83" s="75">
        <f t="shared" si="153"/>
        <v>964.61015500465192</v>
      </c>
      <c r="W83" s="75">
        <v>0</v>
      </c>
      <c r="X83" s="75">
        <f t="shared" si="125"/>
        <v>0</v>
      </c>
      <c r="Y83" s="75">
        <f t="shared" si="126"/>
        <v>0</v>
      </c>
      <c r="Z83" s="75">
        <f t="shared" si="154"/>
        <v>9.4040133890000028</v>
      </c>
      <c r="AA83" s="75">
        <f t="shared" si="155"/>
        <v>101.22480011919595</v>
      </c>
      <c r="AB83" s="75">
        <v>3362580.3130000001</v>
      </c>
      <c r="AC83" s="75">
        <f t="shared" si="156"/>
        <v>3.362580313</v>
      </c>
      <c r="AD83" s="75">
        <f t="shared" si="157"/>
        <v>36.194814489132</v>
      </c>
      <c r="AE83" s="75"/>
      <c r="AF83" s="75"/>
      <c r="AG83" s="75"/>
      <c r="AH83" s="75"/>
      <c r="AI83" s="75"/>
      <c r="AJ83" s="75"/>
      <c r="AK83" s="75">
        <f t="shared" si="158"/>
        <v>92.977050305999995</v>
      </c>
      <c r="AL83" s="75">
        <f t="shared" si="159"/>
        <v>1000.8049694937839</v>
      </c>
      <c r="AM83" s="76">
        <f>'COMMON AREA'!$M$10</f>
        <v>0.25004241841630975</v>
      </c>
      <c r="AN83" s="75">
        <f t="shared" si="160"/>
        <v>23.24820651572713</v>
      </c>
      <c r="AO83" s="75">
        <f t="shared" si="161"/>
        <v>250.24369493528684</v>
      </c>
      <c r="AP83" s="76">
        <f>AMENITIES!$K$6</f>
        <v>0.17427518672958112</v>
      </c>
      <c r="AQ83" s="75">
        <f t="shared" si="135"/>
        <v>16.203592803643808</v>
      </c>
      <c r="AR83" s="75">
        <f t="shared" si="136"/>
        <v>174.41547293842191</v>
      </c>
      <c r="AS83" s="75">
        <f t="shared" si="162"/>
        <v>132.42884962537093</v>
      </c>
      <c r="AT83" s="75">
        <f t="shared" si="163"/>
        <v>1425</v>
      </c>
      <c r="AU83" s="23"/>
      <c r="AV83" s="23"/>
      <c r="AW83" s="33">
        <f t="shared" si="91"/>
        <v>6.0354139441885024E-3</v>
      </c>
      <c r="AX83" s="26">
        <f t="shared" si="92"/>
        <v>60.100652056229109</v>
      </c>
      <c r="AY83" s="26">
        <f t="shared" si="93"/>
        <v>646.92341873325006</v>
      </c>
      <c r="AZ83" s="78">
        <f t="shared" si="139"/>
        <v>0.45383352816435651</v>
      </c>
      <c r="BA83" s="23"/>
      <c r="BB83" s="75"/>
      <c r="BC83" s="23">
        <f t="shared" si="95"/>
        <v>0</v>
      </c>
      <c r="BD83" s="33">
        <f t="shared" si="140"/>
        <v>0.53192525628954945</v>
      </c>
      <c r="BE83" s="33">
        <f t="shared" si="141"/>
        <v>7.3959203279191574E-2</v>
      </c>
      <c r="BF83" s="33">
        <f t="shared" si="142"/>
        <v>0.60588445956874104</v>
      </c>
      <c r="BG83" s="77">
        <f t="shared" si="143"/>
        <v>0.70231927683774309</v>
      </c>
    </row>
    <row r="84" spans="1:59" ht="25.05" customHeight="1" x14ac:dyDescent="0.3">
      <c r="A84" s="25">
        <f t="shared" si="164"/>
        <v>78</v>
      </c>
      <c r="B84" s="74" t="s">
        <v>275</v>
      </c>
      <c r="C84" s="22" t="s">
        <v>212</v>
      </c>
      <c r="D84" s="39" t="s">
        <v>281</v>
      </c>
      <c r="E84" s="39" t="str">
        <f t="shared" si="101"/>
        <v>B 106</v>
      </c>
      <c r="F84" s="39" t="s">
        <v>171</v>
      </c>
      <c r="G84" s="39" t="s">
        <v>28</v>
      </c>
      <c r="H84" s="75">
        <v>99469611.732999995</v>
      </c>
      <c r="I84" s="75">
        <f t="shared" si="144"/>
        <v>99.469611732999994</v>
      </c>
      <c r="J84" s="75">
        <f t="shared" si="145"/>
        <v>1070.6909006940118</v>
      </c>
      <c r="K84" s="75">
        <v>7045784.7039999999</v>
      </c>
      <c r="L84" s="75">
        <f t="shared" si="146"/>
        <v>7.0457847039999999</v>
      </c>
      <c r="M84" s="75">
        <f t="shared" si="147"/>
        <v>75.84082655385599</v>
      </c>
      <c r="N84" s="75">
        <v>3599605.6039999998</v>
      </c>
      <c r="O84" s="75">
        <f t="shared" si="148"/>
        <v>3.5996056039999997</v>
      </c>
      <c r="P84" s="75">
        <f t="shared" si="149"/>
        <v>38.746154721455994</v>
      </c>
      <c r="Q84" s="75">
        <f t="shared" si="150"/>
        <v>10.645390308</v>
      </c>
      <c r="R84" s="75">
        <f t="shared" si="151"/>
        <v>114.58698127531198</v>
      </c>
      <c r="S84" s="75">
        <f t="shared" si="122"/>
        <v>1185.2778819693237</v>
      </c>
      <c r="T84" s="75">
        <v>121420949.32099999</v>
      </c>
      <c r="U84" s="69">
        <f t="shared" si="152"/>
        <v>121.42094932099999</v>
      </c>
      <c r="V84" s="75">
        <f t="shared" si="153"/>
        <v>1306.9750984912439</v>
      </c>
      <c r="W84" s="75">
        <v>0</v>
      </c>
      <c r="X84" s="75">
        <f t="shared" si="125"/>
        <v>0</v>
      </c>
      <c r="Y84" s="75">
        <f t="shared" si="126"/>
        <v>0</v>
      </c>
      <c r="Z84" s="75">
        <f t="shared" si="154"/>
        <v>11.305947280000002</v>
      </c>
      <c r="AA84" s="75">
        <f t="shared" si="155"/>
        <v>121.6972165219201</v>
      </c>
      <c r="AB84" s="75">
        <v>4140400.1570000001</v>
      </c>
      <c r="AC84" s="75">
        <f t="shared" si="156"/>
        <v>4.1404001570000002</v>
      </c>
      <c r="AD84" s="75">
        <f t="shared" si="157"/>
        <v>44.567267289947999</v>
      </c>
      <c r="AE84" s="75"/>
      <c r="AF84" s="75"/>
      <c r="AG84" s="75"/>
      <c r="AH84" s="75"/>
      <c r="AI84" s="75"/>
      <c r="AJ84" s="75"/>
      <c r="AK84" s="75">
        <f t="shared" si="158"/>
        <v>125.561349478</v>
      </c>
      <c r="AL84" s="75">
        <f t="shared" si="159"/>
        <v>1351.5423657811918</v>
      </c>
      <c r="AM84" s="76">
        <f>'COMMON AREA'!$M$10</f>
        <v>0.25004241841630975</v>
      </c>
      <c r="AN84" s="75">
        <f t="shared" si="160"/>
        <v>31.395663483094573</v>
      </c>
      <c r="AO84" s="75">
        <f t="shared" si="161"/>
        <v>337.94292173202996</v>
      </c>
      <c r="AP84" s="76">
        <f>AMENITIES!$K$6</f>
        <v>0.17427518672958112</v>
      </c>
      <c r="AQ84" s="75">
        <f t="shared" si="135"/>
        <v>21.882227626296643</v>
      </c>
      <c r="AR84" s="75">
        <f t="shared" si="136"/>
        <v>235.54029816945703</v>
      </c>
      <c r="AS84" s="75">
        <f t="shared" si="162"/>
        <v>178.8392405873912</v>
      </c>
      <c r="AT84" s="75">
        <f t="shared" si="163"/>
        <v>1925</v>
      </c>
      <c r="AU84" s="23"/>
      <c r="AV84" s="23"/>
      <c r="AW84" s="33">
        <f t="shared" si="91"/>
        <v>8.150556691103629E-3</v>
      </c>
      <c r="AX84" s="26">
        <f t="shared" si="92"/>
        <v>81.163243530009936</v>
      </c>
      <c r="AY84" s="26">
        <f t="shared" si="93"/>
        <v>873.64115335702695</v>
      </c>
      <c r="AZ84" s="78">
        <f t="shared" si="139"/>
        <v>0.45383352816435651</v>
      </c>
      <c r="BA84" s="23">
        <v>1</v>
      </c>
      <c r="BB84" s="75"/>
      <c r="BC84" s="23">
        <f t="shared" si="95"/>
        <v>1</v>
      </c>
      <c r="BD84" s="33">
        <f t="shared" si="140"/>
        <v>0.5562030652955906</v>
      </c>
      <c r="BE84" s="33">
        <f t="shared" si="141"/>
        <v>5.9525704558603627E-2</v>
      </c>
      <c r="BF84" s="33">
        <f t="shared" si="142"/>
        <v>0.61572876985419411</v>
      </c>
      <c r="BG84" s="77">
        <f t="shared" si="143"/>
        <v>0.70209993027594386</v>
      </c>
    </row>
    <row r="85" spans="1:59" ht="25.05" customHeight="1" x14ac:dyDescent="0.3">
      <c r="A85" s="25">
        <f t="shared" si="164"/>
        <v>79</v>
      </c>
      <c r="B85" s="74" t="s">
        <v>275</v>
      </c>
      <c r="C85" s="22" t="s">
        <v>282</v>
      </c>
      <c r="D85" s="39" t="s">
        <v>283</v>
      </c>
      <c r="E85" s="39" t="str">
        <f t="shared" si="101"/>
        <v>B 201</v>
      </c>
      <c r="F85" s="39" t="s">
        <v>170</v>
      </c>
      <c r="G85" s="39" t="s">
        <v>29</v>
      </c>
      <c r="H85" s="75">
        <v>75055462.616999999</v>
      </c>
      <c r="I85" s="75">
        <f t="shared" si="144"/>
        <v>75.055462616999989</v>
      </c>
      <c r="J85" s="75">
        <f t="shared" si="145"/>
        <v>807.89699960938788</v>
      </c>
      <c r="K85" s="75">
        <v>5690252.5839999998</v>
      </c>
      <c r="L85" s="75">
        <f t="shared" si="146"/>
        <v>5.6902525839999996</v>
      </c>
      <c r="M85" s="75">
        <f t="shared" si="147"/>
        <v>61.249878814175993</v>
      </c>
      <c r="N85" s="75">
        <v>0</v>
      </c>
      <c r="O85" s="75">
        <f t="shared" si="148"/>
        <v>0</v>
      </c>
      <c r="P85" s="75">
        <f t="shared" si="149"/>
        <v>0</v>
      </c>
      <c r="Q85" s="75">
        <f t="shared" si="150"/>
        <v>5.6902525839999996</v>
      </c>
      <c r="R85" s="75">
        <f t="shared" si="151"/>
        <v>61.249878814175993</v>
      </c>
      <c r="S85" s="75">
        <f t="shared" si="122"/>
        <v>869.14687842356386</v>
      </c>
      <c r="T85" s="75">
        <v>90644908.415000007</v>
      </c>
      <c r="U85" s="69">
        <f t="shared" si="152"/>
        <v>90.644908415000003</v>
      </c>
      <c r="V85" s="75">
        <f t="shared" si="153"/>
        <v>975.70179417906002</v>
      </c>
      <c r="W85" s="75">
        <v>0</v>
      </c>
      <c r="X85" s="75">
        <f t="shared" si="125"/>
        <v>0</v>
      </c>
      <c r="Y85" s="75">
        <f t="shared" si="126"/>
        <v>0</v>
      </c>
      <c r="Z85" s="75">
        <f t="shared" si="154"/>
        <v>9.8991932140000145</v>
      </c>
      <c r="AA85" s="75">
        <f t="shared" si="155"/>
        <v>106.55491575549615</v>
      </c>
      <c r="AB85" s="75">
        <v>3300033.4470000002</v>
      </c>
      <c r="AC85" s="75">
        <f t="shared" si="156"/>
        <v>3.3000334470000001</v>
      </c>
      <c r="AD85" s="75">
        <f t="shared" si="157"/>
        <v>35.521560023508002</v>
      </c>
      <c r="AE85" s="75"/>
      <c r="AF85" s="75"/>
      <c r="AG85" s="75"/>
      <c r="AH85" s="75"/>
      <c r="AI85" s="75"/>
      <c r="AJ85" s="75"/>
      <c r="AK85" s="75">
        <f t="shared" si="158"/>
        <v>93.944941862000007</v>
      </c>
      <c r="AL85" s="75">
        <f t="shared" si="159"/>
        <v>1011.223354202568</v>
      </c>
      <c r="AM85" s="76">
        <f>'COMMON AREA'!$M$10</f>
        <v>0.25004241841630975</v>
      </c>
      <c r="AN85" s="75">
        <f t="shared" si="160"/>
        <v>23.490220461154099</v>
      </c>
      <c r="AO85" s="75">
        <f t="shared" si="161"/>
        <v>252.84873304386269</v>
      </c>
      <c r="AP85" s="76">
        <f>AMENITIES!$K$6</f>
        <v>0.17427518672958112</v>
      </c>
      <c r="AQ85" s="75">
        <f t="shared" si="135"/>
        <v>16.372272285299694</v>
      </c>
      <c r="AR85" s="75">
        <f t="shared" si="136"/>
        <v>176.23113887896588</v>
      </c>
      <c r="AS85" s="75">
        <f t="shared" si="162"/>
        <v>133.8074346084538</v>
      </c>
      <c r="AT85" s="75">
        <f t="shared" si="163"/>
        <v>1440</v>
      </c>
      <c r="AU85" s="23"/>
      <c r="AV85" s="23"/>
      <c r="AW85" s="33">
        <f t="shared" si="91"/>
        <v>6.0982426333577033E-3</v>
      </c>
      <c r="AX85" s="26">
        <f t="shared" si="92"/>
        <v>60.726300142976008</v>
      </c>
      <c r="AY85" s="26">
        <f t="shared" si="93"/>
        <v>653.65789473899372</v>
      </c>
      <c r="AZ85" s="78">
        <f t="shared" si="139"/>
        <v>0.45383352816435646</v>
      </c>
      <c r="BA85" s="23">
        <v>1</v>
      </c>
      <c r="BB85" s="75"/>
      <c r="BC85" s="23">
        <f t="shared" si="95"/>
        <v>1</v>
      </c>
      <c r="BD85" s="33">
        <f t="shared" si="140"/>
        <v>0.56103958306207491</v>
      </c>
      <c r="BE85" s="33">
        <f t="shared" si="141"/>
        <v>4.2534638065399998E-2</v>
      </c>
      <c r="BF85" s="33">
        <f t="shared" si="142"/>
        <v>0.60357422112747494</v>
      </c>
      <c r="BG85" s="77">
        <f t="shared" si="143"/>
        <v>0.70223844041844996</v>
      </c>
    </row>
    <row r="86" spans="1:59" ht="25.05" customHeight="1" x14ac:dyDescent="0.3">
      <c r="A86" s="25">
        <f t="shared" si="164"/>
        <v>80</v>
      </c>
      <c r="B86" s="74" t="s">
        <v>275</v>
      </c>
      <c r="C86" s="22" t="s">
        <v>282</v>
      </c>
      <c r="D86" s="39" t="s">
        <v>284</v>
      </c>
      <c r="E86" s="39" t="str">
        <f t="shared" si="101"/>
        <v>B 202</v>
      </c>
      <c r="F86" s="39" t="s">
        <v>170</v>
      </c>
      <c r="G86" s="39" t="s">
        <v>29</v>
      </c>
      <c r="H86" s="75">
        <v>75055462.616999999</v>
      </c>
      <c r="I86" s="75">
        <f t="shared" si="144"/>
        <v>75.055462616999989</v>
      </c>
      <c r="J86" s="75">
        <f t="shared" si="145"/>
        <v>807.89699960938788</v>
      </c>
      <c r="K86" s="75">
        <v>5705988.3990000002</v>
      </c>
      <c r="L86" s="75">
        <f t="shared" si="146"/>
        <v>5.7059883989999998</v>
      </c>
      <c r="M86" s="75">
        <f t="shared" si="147"/>
        <v>61.419259126835996</v>
      </c>
      <c r="N86" s="75">
        <v>0</v>
      </c>
      <c r="O86" s="75">
        <f t="shared" si="148"/>
        <v>0</v>
      </c>
      <c r="P86" s="75">
        <f t="shared" si="149"/>
        <v>0</v>
      </c>
      <c r="Q86" s="75">
        <f t="shared" si="150"/>
        <v>5.7059883989999998</v>
      </c>
      <c r="R86" s="75">
        <f t="shared" si="151"/>
        <v>61.419259126835996</v>
      </c>
      <c r="S86" s="75">
        <f t="shared" si="122"/>
        <v>869.31625873622386</v>
      </c>
      <c r="T86" s="75">
        <v>90646456.525999993</v>
      </c>
      <c r="U86" s="69">
        <f t="shared" si="152"/>
        <v>90.646456525999994</v>
      </c>
      <c r="V86" s="75">
        <f t="shared" si="153"/>
        <v>975.71845804586383</v>
      </c>
      <c r="W86" s="75">
        <v>0</v>
      </c>
      <c r="X86" s="75">
        <f t="shared" si="125"/>
        <v>0</v>
      </c>
      <c r="Y86" s="75">
        <f t="shared" si="126"/>
        <v>0</v>
      </c>
      <c r="Z86" s="75">
        <f t="shared" si="154"/>
        <v>9.8850055100000063</v>
      </c>
      <c r="AA86" s="75">
        <f t="shared" si="155"/>
        <v>106.40219930963995</v>
      </c>
      <c r="AB86" s="75">
        <v>3300033.4470000002</v>
      </c>
      <c r="AC86" s="75">
        <f t="shared" si="156"/>
        <v>3.3000334470000001</v>
      </c>
      <c r="AD86" s="75">
        <f t="shared" si="157"/>
        <v>35.521560023508002</v>
      </c>
      <c r="AE86" s="75"/>
      <c r="AF86" s="75"/>
      <c r="AG86" s="75"/>
      <c r="AH86" s="75"/>
      <c r="AI86" s="75"/>
      <c r="AJ86" s="75"/>
      <c r="AK86" s="75">
        <f t="shared" si="158"/>
        <v>93.946489972999998</v>
      </c>
      <c r="AL86" s="75">
        <f t="shared" si="159"/>
        <v>1011.2400180693718</v>
      </c>
      <c r="AM86" s="76">
        <f>'COMMON AREA'!$M$10</f>
        <v>0.25004241841630975</v>
      </c>
      <c r="AN86" s="75">
        <f t="shared" si="160"/>
        <v>23.490607554572513</v>
      </c>
      <c r="AO86" s="75">
        <f t="shared" si="161"/>
        <v>252.8528997174185</v>
      </c>
      <c r="AP86" s="76">
        <f>AMENITIES!$K$6</f>
        <v>0.17427518672958112</v>
      </c>
      <c r="AQ86" s="75">
        <f t="shared" si="135"/>
        <v>16.372542082633295</v>
      </c>
      <c r="AR86" s="75">
        <f t="shared" si="136"/>
        <v>176.23404297746475</v>
      </c>
      <c r="AS86" s="75">
        <f t="shared" si="162"/>
        <v>133.80963961020581</v>
      </c>
      <c r="AT86" s="75">
        <f t="shared" si="163"/>
        <v>1440</v>
      </c>
      <c r="AU86" s="23"/>
      <c r="AV86" s="23"/>
      <c r="AW86" s="33">
        <f t="shared" si="91"/>
        <v>6.0983431257984264E-3</v>
      </c>
      <c r="AX86" s="26">
        <f t="shared" si="92"/>
        <v>60.727300846700729</v>
      </c>
      <c r="AY86" s="26">
        <f t="shared" si="93"/>
        <v>653.66866631388666</v>
      </c>
      <c r="AZ86" s="78">
        <f t="shared" si="139"/>
        <v>0.45383352816435651</v>
      </c>
      <c r="BA86" s="23">
        <v>1</v>
      </c>
      <c r="BB86" s="75"/>
      <c r="BC86" s="23">
        <f t="shared" si="95"/>
        <v>1</v>
      </c>
      <c r="BD86" s="33">
        <f t="shared" si="140"/>
        <v>0.56103958306207491</v>
      </c>
      <c r="BE86" s="33">
        <f t="shared" si="141"/>
        <v>4.2652263282524999E-2</v>
      </c>
      <c r="BF86" s="33">
        <f t="shared" si="142"/>
        <v>0.60369184634459994</v>
      </c>
      <c r="BG86" s="77">
        <f t="shared" si="143"/>
        <v>0.70225001254817487</v>
      </c>
    </row>
    <row r="87" spans="1:59" ht="25.05" customHeight="1" x14ac:dyDescent="0.3">
      <c r="A87" s="25">
        <f t="shared" si="164"/>
        <v>81</v>
      </c>
      <c r="B87" s="74" t="s">
        <v>275</v>
      </c>
      <c r="C87" s="22" t="s">
        <v>282</v>
      </c>
      <c r="D87" s="39" t="s">
        <v>285</v>
      </c>
      <c r="E87" s="39" t="str">
        <f t="shared" si="101"/>
        <v>B 203</v>
      </c>
      <c r="F87" s="39" t="s">
        <v>171</v>
      </c>
      <c r="G87" s="39" t="s">
        <v>29</v>
      </c>
      <c r="H87" s="75">
        <v>100702610.765</v>
      </c>
      <c r="I87" s="75">
        <f t="shared" si="144"/>
        <v>100.702610765</v>
      </c>
      <c r="J87" s="75">
        <f t="shared" si="145"/>
        <v>1083.96290227446</v>
      </c>
      <c r="K87" s="75">
        <v>4551172.1809999999</v>
      </c>
      <c r="L87" s="75">
        <f t="shared" si="146"/>
        <v>4.5511721810000001</v>
      </c>
      <c r="M87" s="75">
        <f t="shared" si="147"/>
        <v>48.988817356283995</v>
      </c>
      <c r="N87" s="75">
        <v>0</v>
      </c>
      <c r="O87" s="75">
        <f t="shared" si="148"/>
        <v>0</v>
      </c>
      <c r="P87" s="75">
        <f t="shared" si="149"/>
        <v>0</v>
      </c>
      <c r="Q87" s="75">
        <f t="shared" si="150"/>
        <v>4.5511721810000001</v>
      </c>
      <c r="R87" s="75">
        <f t="shared" si="151"/>
        <v>48.988817356283995</v>
      </c>
      <c r="S87" s="75">
        <f t="shared" si="122"/>
        <v>1132.951719630744</v>
      </c>
      <c r="T87" s="75">
        <v>116397840.487</v>
      </c>
      <c r="U87" s="69">
        <f t="shared" si="152"/>
        <v>116.397840487</v>
      </c>
      <c r="V87" s="75">
        <f t="shared" si="153"/>
        <v>1252.9063550020678</v>
      </c>
      <c r="W87" s="75">
        <v>0</v>
      </c>
      <c r="X87" s="75">
        <f t="shared" si="125"/>
        <v>0</v>
      </c>
      <c r="Y87" s="75">
        <f t="shared" si="126"/>
        <v>0</v>
      </c>
      <c r="Z87" s="75">
        <f t="shared" si="154"/>
        <v>11.144057540999993</v>
      </c>
      <c r="AA87" s="75">
        <f t="shared" si="155"/>
        <v>119.9546353713238</v>
      </c>
      <c r="AB87" s="75">
        <v>3599949.7680000002</v>
      </c>
      <c r="AC87" s="75">
        <f t="shared" si="156"/>
        <v>3.5999497680000001</v>
      </c>
      <c r="AD87" s="75">
        <f t="shared" si="157"/>
        <v>38.749859302752</v>
      </c>
      <c r="AE87" s="75"/>
      <c r="AF87" s="75"/>
      <c r="AG87" s="75"/>
      <c r="AH87" s="75"/>
      <c r="AI87" s="75"/>
      <c r="AJ87" s="75"/>
      <c r="AK87" s="75">
        <f t="shared" si="158"/>
        <v>119.997790255</v>
      </c>
      <c r="AL87" s="75">
        <f t="shared" si="159"/>
        <v>1291.6562143048197</v>
      </c>
      <c r="AM87" s="76">
        <f>'COMMON AREA'!$M$10</f>
        <v>0.25004241841630975</v>
      </c>
      <c r="AN87" s="75">
        <f t="shared" si="160"/>
        <v>30.004537679973286</v>
      </c>
      <c r="AO87" s="75">
        <f t="shared" si="161"/>
        <v>322.96884358723241</v>
      </c>
      <c r="AP87" s="76">
        <f>AMENITIES!$K$6</f>
        <v>0.17427518672958112</v>
      </c>
      <c r="AQ87" s="75">
        <f t="shared" si="135"/>
        <v>20.912637303827236</v>
      </c>
      <c r="AR87" s="75">
        <f t="shared" si="136"/>
        <v>225.1036279383963</v>
      </c>
      <c r="AS87" s="75">
        <f t="shared" si="162"/>
        <v>170.91496523880053</v>
      </c>
      <c r="AT87" s="75">
        <f t="shared" si="163"/>
        <v>1840</v>
      </c>
      <c r="AU87" s="23"/>
      <c r="AV87" s="23"/>
      <c r="AW87" s="33">
        <f t="shared" si="91"/>
        <v>7.7894096897382203E-3</v>
      </c>
      <c r="AX87" s="26">
        <f t="shared" si="92"/>
        <v>77.566941690413202</v>
      </c>
      <c r="AY87" s="26">
        <f t="shared" si="93"/>
        <v>834.93056035560767</v>
      </c>
      <c r="AZ87" s="78">
        <f t="shared" si="139"/>
        <v>0.45383352816435657</v>
      </c>
      <c r="BA87" s="23">
        <v>1</v>
      </c>
      <c r="BB87" s="75"/>
      <c r="BC87" s="23">
        <f t="shared" si="95"/>
        <v>1</v>
      </c>
      <c r="BD87" s="33">
        <f t="shared" si="140"/>
        <v>0.58911027297524998</v>
      </c>
      <c r="BE87" s="33">
        <f t="shared" si="141"/>
        <v>2.6624357258849998E-2</v>
      </c>
      <c r="BF87" s="33">
        <f t="shared" si="142"/>
        <v>0.61573463023410002</v>
      </c>
      <c r="BG87" s="77">
        <f t="shared" si="143"/>
        <v>0.70198707299174989</v>
      </c>
    </row>
    <row r="88" spans="1:59" ht="25.05" customHeight="1" x14ac:dyDescent="0.3">
      <c r="A88" s="25">
        <f t="shared" si="164"/>
        <v>82</v>
      </c>
      <c r="B88" s="74" t="s">
        <v>275</v>
      </c>
      <c r="C88" s="22" t="s">
        <v>282</v>
      </c>
      <c r="D88" s="39" t="s">
        <v>286</v>
      </c>
      <c r="E88" s="39" t="str">
        <f t="shared" si="101"/>
        <v>B 204</v>
      </c>
      <c r="F88" s="39" t="s">
        <v>170</v>
      </c>
      <c r="G88" s="39" t="s">
        <v>28</v>
      </c>
      <c r="H88" s="75">
        <v>70419313.472000003</v>
      </c>
      <c r="I88" s="75">
        <f t="shared" si="144"/>
        <v>70.419313471999999</v>
      </c>
      <c r="J88" s="75">
        <f t="shared" si="145"/>
        <v>757.99349021260798</v>
      </c>
      <c r="K88" s="75">
        <v>6040988.4749999996</v>
      </c>
      <c r="L88" s="75">
        <f t="shared" si="146"/>
        <v>6.0409884749999989</v>
      </c>
      <c r="M88" s="75">
        <f t="shared" si="147"/>
        <v>65.025199944899981</v>
      </c>
      <c r="N88" s="75">
        <v>3750154.6570000001</v>
      </c>
      <c r="O88" s="75">
        <f t="shared" si="148"/>
        <v>3.7501546569999999</v>
      </c>
      <c r="P88" s="75">
        <f t="shared" si="149"/>
        <v>40.366664727947999</v>
      </c>
      <c r="Q88" s="75">
        <f t="shared" si="150"/>
        <v>9.7911431319999984</v>
      </c>
      <c r="R88" s="75">
        <f t="shared" si="151"/>
        <v>105.39186467284799</v>
      </c>
      <c r="S88" s="75">
        <f t="shared" si="122"/>
        <v>863.38535488545597</v>
      </c>
      <c r="T88" s="75">
        <v>89974732.092999995</v>
      </c>
      <c r="U88" s="69">
        <f t="shared" si="152"/>
        <v>89.974732092999986</v>
      </c>
      <c r="V88" s="75">
        <f t="shared" si="153"/>
        <v>968.48801624905184</v>
      </c>
      <c r="W88" s="75">
        <v>0</v>
      </c>
      <c r="X88" s="75">
        <f t="shared" si="125"/>
        <v>0</v>
      </c>
      <c r="Y88" s="75">
        <f t="shared" si="126"/>
        <v>0</v>
      </c>
      <c r="Z88" s="75">
        <f t="shared" si="154"/>
        <v>9.7642754889999885</v>
      </c>
      <c r="AA88" s="75">
        <f t="shared" si="155"/>
        <v>105.10266136359587</v>
      </c>
      <c r="AB88" s="75">
        <v>3242125.43</v>
      </c>
      <c r="AC88" s="75">
        <f t="shared" si="156"/>
        <v>3.2421254300000002</v>
      </c>
      <c r="AD88" s="75">
        <f t="shared" si="157"/>
        <v>34.898238128519999</v>
      </c>
      <c r="AE88" s="75"/>
      <c r="AF88" s="75"/>
      <c r="AG88" s="75"/>
      <c r="AH88" s="75"/>
      <c r="AI88" s="75"/>
      <c r="AJ88" s="75"/>
      <c r="AK88" s="75">
        <f t="shared" si="158"/>
        <v>93.216857522999987</v>
      </c>
      <c r="AL88" s="75">
        <f t="shared" si="159"/>
        <v>1003.3862543775718</v>
      </c>
      <c r="AM88" s="76">
        <f>'COMMON AREA'!$M$10</f>
        <v>0.25004241841630975</v>
      </c>
      <c r="AN88" s="75">
        <f t="shared" si="160"/>
        <v>23.308168492219494</v>
      </c>
      <c r="AO88" s="75">
        <f t="shared" si="161"/>
        <v>250.88912565025063</v>
      </c>
      <c r="AP88" s="76">
        <f>AMENITIES!$K$6</f>
        <v>0.17427518672958112</v>
      </c>
      <c r="AQ88" s="75">
        <f t="shared" si="135"/>
        <v>16.24538525116558</v>
      </c>
      <c r="AR88" s="75">
        <f t="shared" si="136"/>
        <v>174.86532684354631</v>
      </c>
      <c r="AS88" s="75">
        <f t="shared" si="162"/>
        <v>132.77041126638505</v>
      </c>
      <c r="AT88" s="75">
        <f t="shared" si="163"/>
        <v>1429</v>
      </c>
      <c r="AU88" s="23"/>
      <c r="AV88" s="23"/>
      <c r="AW88" s="33">
        <f t="shared" si="91"/>
        <v>6.0509805363382361E-3</v>
      </c>
      <c r="AX88" s="26">
        <f t="shared" si="92"/>
        <v>60.255664180856158</v>
      </c>
      <c r="AY88" s="26">
        <f t="shared" si="93"/>
        <v>648.59196924273567</v>
      </c>
      <c r="AZ88" s="78">
        <f t="shared" si="139"/>
        <v>0.45383352816435651</v>
      </c>
      <c r="BA88" s="23">
        <v>1</v>
      </c>
      <c r="BB88" s="75"/>
      <c r="BC88" s="23">
        <f t="shared" si="95"/>
        <v>1</v>
      </c>
      <c r="BD88" s="33">
        <f t="shared" si="140"/>
        <v>0.53043631225514909</v>
      </c>
      <c r="BE88" s="33">
        <f t="shared" si="141"/>
        <v>7.3752179617108463E-2</v>
      </c>
      <c r="BF88" s="33">
        <f t="shared" si="142"/>
        <v>0.60418849187225754</v>
      </c>
      <c r="BG88" s="77">
        <f t="shared" si="143"/>
        <v>0.70215973014525668</v>
      </c>
    </row>
    <row r="89" spans="1:59" ht="25.05" customHeight="1" x14ac:dyDescent="0.3">
      <c r="A89" s="25">
        <f t="shared" si="164"/>
        <v>83</v>
      </c>
      <c r="B89" s="74" t="s">
        <v>275</v>
      </c>
      <c r="C89" s="22" t="s">
        <v>282</v>
      </c>
      <c r="D89" s="39" t="s">
        <v>287</v>
      </c>
      <c r="E89" s="39" t="str">
        <f t="shared" si="101"/>
        <v>B 205</v>
      </c>
      <c r="F89" s="39" t="s">
        <v>170</v>
      </c>
      <c r="G89" s="39" t="s">
        <v>28</v>
      </c>
      <c r="H89" s="75">
        <v>70419313.472000003</v>
      </c>
      <c r="I89" s="75">
        <f t="shared" si="144"/>
        <v>70.419313471999999</v>
      </c>
      <c r="J89" s="75">
        <f t="shared" si="145"/>
        <v>757.99349021260798</v>
      </c>
      <c r="K89" s="75">
        <v>6040988.4749999996</v>
      </c>
      <c r="L89" s="75">
        <f t="shared" si="146"/>
        <v>6.0409884749999989</v>
      </c>
      <c r="M89" s="75">
        <f t="shared" si="147"/>
        <v>65.025199944899981</v>
      </c>
      <c r="N89" s="75">
        <v>3750154.6570000001</v>
      </c>
      <c r="O89" s="75">
        <f t="shared" si="148"/>
        <v>3.7501546569999999</v>
      </c>
      <c r="P89" s="75">
        <f t="shared" si="149"/>
        <v>40.366664727947999</v>
      </c>
      <c r="Q89" s="75">
        <f t="shared" si="150"/>
        <v>9.7911431319999984</v>
      </c>
      <c r="R89" s="75">
        <f t="shared" si="151"/>
        <v>105.39186467284799</v>
      </c>
      <c r="S89" s="75">
        <f t="shared" si="122"/>
        <v>863.38535488545597</v>
      </c>
      <c r="T89" s="75">
        <v>89854604.089000002</v>
      </c>
      <c r="U89" s="69">
        <f t="shared" si="152"/>
        <v>89.854604088999992</v>
      </c>
      <c r="V89" s="75">
        <f t="shared" si="153"/>
        <v>967.19495841399589</v>
      </c>
      <c r="W89" s="75">
        <v>0</v>
      </c>
      <c r="X89" s="75">
        <f t="shared" si="125"/>
        <v>0</v>
      </c>
      <c r="Y89" s="75">
        <f t="shared" si="126"/>
        <v>0</v>
      </c>
      <c r="Z89" s="75">
        <f t="shared" si="154"/>
        <v>9.6441474849999942</v>
      </c>
      <c r="AA89" s="75">
        <f t="shared" si="155"/>
        <v>103.80960352853992</v>
      </c>
      <c r="AB89" s="75">
        <v>3362526.8309999998</v>
      </c>
      <c r="AC89" s="75">
        <f t="shared" si="156"/>
        <v>3.3625268309999998</v>
      </c>
      <c r="AD89" s="75">
        <f t="shared" si="157"/>
        <v>36.194238808883995</v>
      </c>
      <c r="AE89" s="75"/>
      <c r="AF89" s="75"/>
      <c r="AG89" s="75"/>
      <c r="AH89" s="75"/>
      <c r="AI89" s="75"/>
      <c r="AJ89" s="75"/>
      <c r="AK89" s="75">
        <f t="shared" si="158"/>
        <v>93.217130919999988</v>
      </c>
      <c r="AL89" s="75">
        <f t="shared" si="159"/>
        <v>1003.3891972228798</v>
      </c>
      <c r="AM89" s="76">
        <f>'COMMON AREA'!$M$10</f>
        <v>0.25004241841630975</v>
      </c>
      <c r="AN89" s="75">
        <f t="shared" si="160"/>
        <v>23.308236853066564</v>
      </c>
      <c r="AO89" s="75">
        <f t="shared" si="161"/>
        <v>250.88986148640848</v>
      </c>
      <c r="AP89" s="76">
        <f>AMENITIES!$K$6</f>
        <v>0.17427518672958112</v>
      </c>
      <c r="AQ89" s="75">
        <f t="shared" si="135"/>
        <v>16.245432897478807</v>
      </c>
      <c r="AR89" s="75">
        <f t="shared" si="136"/>
        <v>174.86583970846186</v>
      </c>
      <c r="AS89" s="75">
        <f t="shared" si="162"/>
        <v>132.77080067054536</v>
      </c>
      <c r="AT89" s="75">
        <f t="shared" si="163"/>
        <v>1429</v>
      </c>
      <c r="AU89" s="23"/>
      <c r="AV89" s="23"/>
      <c r="AW89" s="33">
        <f t="shared" si="91"/>
        <v>6.0509982833420479E-3</v>
      </c>
      <c r="AX89" s="26">
        <f t="shared" si="92"/>
        <v>60.25584090552011</v>
      </c>
      <c r="AY89" s="26">
        <f t="shared" si="93"/>
        <v>648.59387150701843</v>
      </c>
      <c r="AZ89" s="78">
        <f t="shared" si="139"/>
        <v>0.45383352816435651</v>
      </c>
      <c r="BA89" s="23">
        <v>1</v>
      </c>
      <c r="BB89" s="75"/>
      <c r="BC89" s="23">
        <f t="shared" si="95"/>
        <v>1</v>
      </c>
      <c r="BD89" s="33">
        <f t="shared" si="140"/>
        <v>0.53043631225514909</v>
      </c>
      <c r="BE89" s="33">
        <f t="shared" si="141"/>
        <v>7.3752179617108463E-2</v>
      </c>
      <c r="BF89" s="33">
        <f t="shared" si="142"/>
        <v>0.60418849187225754</v>
      </c>
      <c r="BG89" s="77">
        <f t="shared" si="143"/>
        <v>0.70216178951916008</v>
      </c>
    </row>
    <row r="90" spans="1:59" ht="25.05" customHeight="1" x14ac:dyDescent="0.3">
      <c r="A90" s="25">
        <f t="shared" si="164"/>
        <v>84</v>
      </c>
      <c r="B90" s="74" t="s">
        <v>275</v>
      </c>
      <c r="C90" s="22" t="s">
        <v>282</v>
      </c>
      <c r="D90" s="39" t="s">
        <v>288</v>
      </c>
      <c r="E90" s="39" t="str">
        <f t="shared" si="101"/>
        <v>B 207</v>
      </c>
      <c r="F90" s="39" t="s">
        <v>171</v>
      </c>
      <c r="G90" s="39" t="s">
        <v>28</v>
      </c>
      <c r="H90" s="75">
        <v>99469611.732999995</v>
      </c>
      <c r="I90" s="75">
        <f t="shared" si="144"/>
        <v>99.469611732999994</v>
      </c>
      <c r="J90" s="75">
        <f t="shared" si="145"/>
        <v>1070.6909006940118</v>
      </c>
      <c r="K90" s="75">
        <v>7045784.7039999999</v>
      </c>
      <c r="L90" s="75">
        <f t="shared" si="146"/>
        <v>7.0457847039999999</v>
      </c>
      <c r="M90" s="75">
        <f t="shared" si="147"/>
        <v>75.84082655385599</v>
      </c>
      <c r="N90" s="75">
        <v>3479905.983</v>
      </c>
      <c r="O90" s="75">
        <f t="shared" si="148"/>
        <v>3.4799059829999996</v>
      </c>
      <c r="P90" s="75">
        <f t="shared" si="149"/>
        <v>37.457708001011994</v>
      </c>
      <c r="Q90" s="75">
        <f t="shared" si="150"/>
        <v>10.525690686999999</v>
      </c>
      <c r="R90" s="75">
        <f t="shared" si="151"/>
        <v>113.29853455486798</v>
      </c>
      <c r="S90" s="75">
        <f t="shared" si="122"/>
        <v>1183.9894352488798</v>
      </c>
      <c r="T90" s="75">
        <v>121541254.815</v>
      </c>
      <c r="U90" s="69">
        <f t="shared" si="152"/>
        <v>121.54125481499999</v>
      </c>
      <c r="V90" s="75">
        <f t="shared" si="153"/>
        <v>1308.2700668286598</v>
      </c>
      <c r="W90" s="75">
        <v>0</v>
      </c>
      <c r="X90" s="75">
        <f t="shared" si="125"/>
        <v>0</v>
      </c>
      <c r="Y90" s="75">
        <f t="shared" si="126"/>
        <v>0</v>
      </c>
      <c r="Z90" s="75">
        <f t="shared" si="154"/>
        <v>11.545952394999995</v>
      </c>
      <c r="AA90" s="75">
        <f t="shared" si="155"/>
        <v>124.28063157977996</v>
      </c>
      <c r="AB90" s="75">
        <v>4179977.56</v>
      </c>
      <c r="AC90" s="75">
        <f t="shared" si="156"/>
        <v>4.1799775600000002</v>
      </c>
      <c r="AD90" s="75">
        <f t="shared" si="157"/>
        <v>44.993278455839999</v>
      </c>
      <c r="AE90" s="75"/>
      <c r="AF90" s="75"/>
      <c r="AG90" s="75"/>
      <c r="AH90" s="75"/>
      <c r="AI90" s="75"/>
      <c r="AJ90" s="75"/>
      <c r="AK90" s="75">
        <f t="shared" si="158"/>
        <v>125.72123237499999</v>
      </c>
      <c r="AL90" s="75">
        <f t="shared" si="159"/>
        <v>1353.2633452844998</v>
      </c>
      <c r="AM90" s="76">
        <f>'COMMON AREA'!$M$10</f>
        <v>0.25004241841630975</v>
      </c>
      <c r="AN90" s="75">
        <f t="shared" si="160"/>
        <v>31.435640989323854</v>
      </c>
      <c r="AO90" s="75">
        <f t="shared" si="161"/>
        <v>338.37323960908196</v>
      </c>
      <c r="AP90" s="76">
        <f>AMENITIES!$K$6</f>
        <v>0.17427518672958112</v>
      </c>
      <c r="AQ90" s="75">
        <f t="shared" si="135"/>
        <v>21.91009124802618</v>
      </c>
      <c r="AR90" s="75">
        <f t="shared" si="136"/>
        <v>235.84022219375382</v>
      </c>
      <c r="AS90" s="75">
        <f t="shared" si="162"/>
        <v>179.06696461235003</v>
      </c>
      <c r="AT90" s="75">
        <f t="shared" si="163"/>
        <v>1927</v>
      </c>
      <c r="AU90" s="23"/>
      <c r="AV90" s="23"/>
      <c r="AW90" s="33">
        <f t="shared" si="91"/>
        <v>8.1609351604443447E-3</v>
      </c>
      <c r="AX90" s="26">
        <f t="shared" si="92"/>
        <v>81.266592327704785</v>
      </c>
      <c r="AY90" s="26">
        <f t="shared" si="93"/>
        <v>874.7535998154143</v>
      </c>
      <c r="AZ90" s="78">
        <f t="shared" si="139"/>
        <v>0.45383352816435646</v>
      </c>
      <c r="BA90" s="23">
        <v>1</v>
      </c>
      <c r="BB90" s="75"/>
      <c r="BC90" s="23">
        <f t="shared" si="95"/>
        <v>1</v>
      </c>
      <c r="BD90" s="33">
        <f t="shared" si="140"/>
        <v>0.55562579174572491</v>
      </c>
      <c r="BE90" s="33">
        <f t="shared" si="141"/>
        <v>5.8795295565577575E-2</v>
      </c>
      <c r="BF90" s="33">
        <f t="shared" si="142"/>
        <v>0.61442108731130241</v>
      </c>
      <c r="BG90" s="77">
        <f t="shared" si="143"/>
        <v>0.70226432033445763</v>
      </c>
    </row>
    <row r="91" spans="1:59" ht="25.05" customHeight="1" x14ac:dyDescent="0.3">
      <c r="A91" s="25">
        <f t="shared" si="164"/>
        <v>85</v>
      </c>
      <c r="B91" s="74" t="s">
        <v>275</v>
      </c>
      <c r="C91" s="22" t="s">
        <v>72</v>
      </c>
      <c r="D91" s="39" t="s">
        <v>289</v>
      </c>
      <c r="E91" s="39" t="str">
        <f t="shared" si="101"/>
        <v>B 301</v>
      </c>
      <c r="F91" s="39" t="s">
        <v>170</v>
      </c>
      <c r="G91" s="39" t="s">
        <v>29</v>
      </c>
      <c r="H91" s="75">
        <v>75055462.616999999</v>
      </c>
      <c r="I91" s="75">
        <f t="shared" ref="I91:I114" si="165">H91*0.000001</f>
        <v>75.055462616999989</v>
      </c>
      <c r="J91" s="75">
        <f t="shared" ref="J91:J114" si="166">I91*10.764</f>
        <v>807.89699960938788</v>
      </c>
      <c r="K91" s="75">
        <v>5690252.5839999998</v>
      </c>
      <c r="L91" s="75">
        <f t="shared" ref="L91:L114" si="167">K91*0.000001</f>
        <v>5.6902525839999996</v>
      </c>
      <c r="M91" s="75">
        <f t="shared" ref="M91:M114" si="168">L91*10.764</f>
        <v>61.249878814175993</v>
      </c>
      <c r="N91" s="75">
        <v>0</v>
      </c>
      <c r="O91" s="75">
        <f t="shared" ref="O91:O114" si="169">N91*0.000001</f>
        <v>0</v>
      </c>
      <c r="P91" s="75">
        <f t="shared" ref="P91:P114" si="170">O91*10.764</f>
        <v>0</v>
      </c>
      <c r="Q91" s="75">
        <f t="shared" ref="Q91:Q114" si="171">L91+O91</f>
        <v>5.6902525839999996</v>
      </c>
      <c r="R91" s="75">
        <f t="shared" ref="R91:R114" si="172">M91+P91</f>
        <v>61.249878814175993</v>
      </c>
      <c r="S91" s="75">
        <f t="shared" ref="S91:S114" si="173">J91+R91</f>
        <v>869.14687842356386</v>
      </c>
      <c r="T91" s="75">
        <v>90644908.415000007</v>
      </c>
      <c r="U91" s="69">
        <f t="shared" ref="U91:U114" si="174">T91*0.000001</f>
        <v>90.644908415000003</v>
      </c>
      <c r="V91" s="75">
        <f t="shared" ref="V91:V114" si="175">U91*10.764</f>
        <v>975.70179417906002</v>
      </c>
      <c r="W91" s="75">
        <v>0</v>
      </c>
      <c r="X91" s="75">
        <f t="shared" ref="X91:X114" si="176">W91*0.000001</f>
        <v>0</v>
      </c>
      <c r="Y91" s="75">
        <f t="shared" ref="Y91:Y114" si="177">X91*10.764</f>
        <v>0</v>
      </c>
      <c r="Z91" s="75">
        <f t="shared" ref="Z91:Z114" si="178">U91-I91-X91-Q91</f>
        <v>9.8991932140000145</v>
      </c>
      <c r="AA91" s="75">
        <f t="shared" ref="AA91:AA114" si="179">V91-J91-Y91-R91</f>
        <v>106.55491575549615</v>
      </c>
      <c r="AB91" s="75">
        <v>3300033.4470000002</v>
      </c>
      <c r="AC91" s="75">
        <f t="shared" ref="AC91:AC114" si="180">AB91*0.000001</f>
        <v>3.3000334470000001</v>
      </c>
      <c r="AD91" s="75">
        <f t="shared" ref="AD91:AD114" si="181">AC91*10.764</f>
        <v>35.521560023508002</v>
      </c>
      <c r="AE91" s="75"/>
      <c r="AF91" s="75"/>
      <c r="AG91" s="75"/>
      <c r="AH91" s="75"/>
      <c r="AI91" s="75"/>
      <c r="AJ91" s="75"/>
      <c r="AK91" s="75">
        <f t="shared" si="158"/>
        <v>93.944941862000007</v>
      </c>
      <c r="AL91" s="75">
        <f t="shared" si="159"/>
        <v>1011.223354202568</v>
      </c>
      <c r="AM91" s="76">
        <f>'COMMON AREA'!$M$10</f>
        <v>0.25004241841630975</v>
      </c>
      <c r="AN91" s="75">
        <f t="shared" si="160"/>
        <v>23.490220461154099</v>
      </c>
      <c r="AO91" s="75">
        <f t="shared" si="161"/>
        <v>252.84873304386269</v>
      </c>
      <c r="AP91" s="76">
        <f>AMENITIES!$K$6</f>
        <v>0.17427518672958112</v>
      </c>
      <c r="AQ91" s="75">
        <f t="shared" si="135"/>
        <v>16.372272285299694</v>
      </c>
      <c r="AR91" s="75">
        <f t="shared" si="136"/>
        <v>176.23113887896588</v>
      </c>
      <c r="AS91" s="75">
        <f t="shared" si="162"/>
        <v>133.8074346084538</v>
      </c>
      <c r="AT91" s="75">
        <f t="shared" si="163"/>
        <v>1440</v>
      </c>
      <c r="AU91" s="23"/>
      <c r="AV91" s="23"/>
      <c r="AW91" s="33">
        <f t="shared" si="91"/>
        <v>6.0982426333577033E-3</v>
      </c>
      <c r="AX91" s="26">
        <f t="shared" si="92"/>
        <v>60.726300142976008</v>
      </c>
      <c r="AY91" s="26">
        <f t="shared" si="93"/>
        <v>653.65789473899372</v>
      </c>
      <c r="AZ91" s="78">
        <f t="shared" si="139"/>
        <v>0.45383352816435646</v>
      </c>
      <c r="BA91" s="23">
        <v>1</v>
      </c>
      <c r="BB91" s="75"/>
      <c r="BC91" s="23">
        <f t="shared" si="95"/>
        <v>1</v>
      </c>
      <c r="BD91" s="33">
        <f t="shared" si="140"/>
        <v>0.56103958306207491</v>
      </c>
      <c r="BE91" s="33">
        <f t="shared" si="141"/>
        <v>4.2534638065399998E-2</v>
      </c>
      <c r="BF91" s="33">
        <f t="shared" si="142"/>
        <v>0.60357422112747494</v>
      </c>
      <c r="BG91" s="77">
        <f t="shared" si="143"/>
        <v>0.70223844041844996</v>
      </c>
    </row>
    <row r="92" spans="1:59" ht="25.05" customHeight="1" x14ac:dyDescent="0.3">
      <c r="A92" s="25">
        <f t="shared" si="164"/>
        <v>86</v>
      </c>
      <c r="B92" s="74" t="s">
        <v>275</v>
      </c>
      <c r="C92" s="22" t="s">
        <v>72</v>
      </c>
      <c r="D92" s="39" t="s">
        <v>290</v>
      </c>
      <c r="E92" s="39" t="str">
        <f t="shared" si="101"/>
        <v>B 302</v>
      </c>
      <c r="F92" s="39" t="s">
        <v>170</v>
      </c>
      <c r="G92" s="39" t="s">
        <v>29</v>
      </c>
      <c r="H92" s="75">
        <v>75055462.616999999</v>
      </c>
      <c r="I92" s="75">
        <f t="shared" si="165"/>
        <v>75.055462616999989</v>
      </c>
      <c r="J92" s="75">
        <f t="shared" si="166"/>
        <v>807.89699960938788</v>
      </c>
      <c r="K92" s="75">
        <v>5705988.3990000002</v>
      </c>
      <c r="L92" s="75">
        <f t="shared" si="167"/>
        <v>5.7059883989999998</v>
      </c>
      <c r="M92" s="75">
        <f t="shared" si="168"/>
        <v>61.419259126835996</v>
      </c>
      <c r="N92" s="75">
        <v>0</v>
      </c>
      <c r="O92" s="75">
        <f t="shared" si="169"/>
        <v>0</v>
      </c>
      <c r="P92" s="75">
        <f t="shared" si="170"/>
        <v>0</v>
      </c>
      <c r="Q92" s="75">
        <f t="shared" si="171"/>
        <v>5.7059883989999998</v>
      </c>
      <c r="R92" s="75">
        <f t="shared" si="172"/>
        <v>61.419259126835996</v>
      </c>
      <c r="S92" s="75">
        <f t="shared" si="173"/>
        <v>869.31625873622386</v>
      </c>
      <c r="T92" s="75">
        <v>90646456.525999993</v>
      </c>
      <c r="U92" s="69">
        <f t="shared" si="174"/>
        <v>90.646456525999994</v>
      </c>
      <c r="V92" s="75">
        <f t="shared" si="175"/>
        <v>975.71845804586383</v>
      </c>
      <c r="W92" s="75">
        <v>0</v>
      </c>
      <c r="X92" s="75">
        <f t="shared" si="176"/>
        <v>0</v>
      </c>
      <c r="Y92" s="75">
        <f t="shared" si="177"/>
        <v>0</v>
      </c>
      <c r="Z92" s="75">
        <f t="shared" si="178"/>
        <v>9.8850055100000063</v>
      </c>
      <c r="AA92" s="75">
        <f t="shared" si="179"/>
        <v>106.40219930963995</v>
      </c>
      <c r="AB92" s="75">
        <v>3300033.4470000002</v>
      </c>
      <c r="AC92" s="75">
        <f t="shared" si="180"/>
        <v>3.3000334470000001</v>
      </c>
      <c r="AD92" s="75">
        <f t="shared" si="181"/>
        <v>35.521560023508002</v>
      </c>
      <c r="AE92" s="75"/>
      <c r="AF92" s="75"/>
      <c r="AG92" s="75"/>
      <c r="AH92" s="75"/>
      <c r="AI92" s="75"/>
      <c r="AJ92" s="75"/>
      <c r="AK92" s="75">
        <f t="shared" si="158"/>
        <v>93.946489972999998</v>
      </c>
      <c r="AL92" s="75">
        <f t="shared" si="159"/>
        <v>1011.2400180693718</v>
      </c>
      <c r="AM92" s="76">
        <f>'COMMON AREA'!$M$10</f>
        <v>0.25004241841630975</v>
      </c>
      <c r="AN92" s="75">
        <f t="shared" si="160"/>
        <v>23.490607554572513</v>
      </c>
      <c r="AO92" s="75">
        <f t="shared" si="161"/>
        <v>252.8528997174185</v>
      </c>
      <c r="AP92" s="76">
        <f>AMENITIES!$K$6</f>
        <v>0.17427518672958112</v>
      </c>
      <c r="AQ92" s="75">
        <f t="shared" si="135"/>
        <v>16.372542082633295</v>
      </c>
      <c r="AR92" s="75">
        <f t="shared" si="136"/>
        <v>176.23404297746475</v>
      </c>
      <c r="AS92" s="75">
        <f t="shared" si="162"/>
        <v>133.80963961020581</v>
      </c>
      <c r="AT92" s="75">
        <f t="shared" si="163"/>
        <v>1440</v>
      </c>
      <c r="AU92" s="23"/>
      <c r="AV92" s="23"/>
      <c r="AW92" s="33">
        <f t="shared" si="91"/>
        <v>6.0983431257984264E-3</v>
      </c>
      <c r="AX92" s="26">
        <f t="shared" si="92"/>
        <v>60.727300846700729</v>
      </c>
      <c r="AY92" s="26">
        <f t="shared" si="93"/>
        <v>653.66866631388666</v>
      </c>
      <c r="AZ92" s="78">
        <f t="shared" si="139"/>
        <v>0.45383352816435651</v>
      </c>
      <c r="BA92" s="23">
        <v>1</v>
      </c>
      <c r="BB92" s="75"/>
      <c r="BC92" s="23">
        <f t="shared" si="95"/>
        <v>1</v>
      </c>
      <c r="BD92" s="33">
        <f t="shared" si="140"/>
        <v>0.56103958306207491</v>
      </c>
      <c r="BE92" s="33">
        <f t="shared" si="141"/>
        <v>4.2652263282524999E-2</v>
      </c>
      <c r="BF92" s="33">
        <f t="shared" si="142"/>
        <v>0.60369184634459994</v>
      </c>
      <c r="BG92" s="77">
        <f t="shared" si="143"/>
        <v>0.70225001254817487</v>
      </c>
    </row>
    <row r="93" spans="1:59" ht="25.05" customHeight="1" x14ac:dyDescent="0.3">
      <c r="A93" s="25">
        <f t="shared" si="164"/>
        <v>87</v>
      </c>
      <c r="B93" s="74" t="s">
        <v>275</v>
      </c>
      <c r="C93" s="22" t="s">
        <v>72</v>
      </c>
      <c r="D93" s="39" t="s">
        <v>291</v>
      </c>
      <c r="E93" s="39" t="str">
        <f t="shared" si="101"/>
        <v>B 303</v>
      </c>
      <c r="F93" s="39" t="s">
        <v>171</v>
      </c>
      <c r="G93" s="39" t="s">
        <v>29</v>
      </c>
      <c r="H93" s="75">
        <v>100702610.765</v>
      </c>
      <c r="I93" s="75">
        <f t="shared" si="165"/>
        <v>100.702610765</v>
      </c>
      <c r="J93" s="75">
        <f t="shared" si="166"/>
        <v>1083.96290227446</v>
      </c>
      <c r="K93" s="75">
        <v>4551172.1809999999</v>
      </c>
      <c r="L93" s="75">
        <f t="shared" si="167"/>
        <v>4.5511721810000001</v>
      </c>
      <c r="M93" s="75">
        <f t="shared" si="168"/>
        <v>48.988817356283995</v>
      </c>
      <c r="N93" s="75">
        <v>0</v>
      </c>
      <c r="O93" s="75">
        <f t="shared" si="169"/>
        <v>0</v>
      </c>
      <c r="P93" s="75">
        <f t="shared" si="170"/>
        <v>0</v>
      </c>
      <c r="Q93" s="75">
        <f t="shared" si="171"/>
        <v>4.5511721810000001</v>
      </c>
      <c r="R93" s="75">
        <f t="shared" si="172"/>
        <v>48.988817356283995</v>
      </c>
      <c r="S93" s="75">
        <f t="shared" si="173"/>
        <v>1132.951719630744</v>
      </c>
      <c r="T93" s="75">
        <v>116397840.487</v>
      </c>
      <c r="U93" s="69">
        <f t="shared" si="174"/>
        <v>116.397840487</v>
      </c>
      <c r="V93" s="75">
        <f t="shared" si="175"/>
        <v>1252.9063550020678</v>
      </c>
      <c r="W93" s="75">
        <v>0</v>
      </c>
      <c r="X93" s="75">
        <f t="shared" si="176"/>
        <v>0</v>
      </c>
      <c r="Y93" s="75">
        <f t="shared" si="177"/>
        <v>0</v>
      </c>
      <c r="Z93" s="75">
        <f t="shared" si="178"/>
        <v>11.144057540999993</v>
      </c>
      <c r="AA93" s="75">
        <f t="shared" si="179"/>
        <v>119.9546353713238</v>
      </c>
      <c r="AB93" s="75">
        <v>3599949.7680000002</v>
      </c>
      <c r="AC93" s="75">
        <f t="shared" si="180"/>
        <v>3.5999497680000001</v>
      </c>
      <c r="AD93" s="75">
        <f t="shared" si="181"/>
        <v>38.749859302752</v>
      </c>
      <c r="AE93" s="75"/>
      <c r="AF93" s="75"/>
      <c r="AG93" s="75"/>
      <c r="AH93" s="75"/>
      <c r="AI93" s="75"/>
      <c r="AJ93" s="75"/>
      <c r="AK93" s="75">
        <f t="shared" si="158"/>
        <v>119.997790255</v>
      </c>
      <c r="AL93" s="75">
        <f t="shared" si="159"/>
        <v>1291.6562143048197</v>
      </c>
      <c r="AM93" s="76">
        <f>'COMMON AREA'!$M$10</f>
        <v>0.25004241841630975</v>
      </c>
      <c r="AN93" s="75">
        <f t="shared" si="160"/>
        <v>30.004537679973286</v>
      </c>
      <c r="AO93" s="75">
        <f t="shared" si="161"/>
        <v>322.96884358723241</v>
      </c>
      <c r="AP93" s="76">
        <f>AMENITIES!$K$6</f>
        <v>0.17427518672958112</v>
      </c>
      <c r="AQ93" s="75">
        <f t="shared" si="135"/>
        <v>20.912637303827236</v>
      </c>
      <c r="AR93" s="75">
        <f t="shared" si="136"/>
        <v>225.1036279383963</v>
      </c>
      <c r="AS93" s="75">
        <f t="shared" si="162"/>
        <v>170.91496523880053</v>
      </c>
      <c r="AT93" s="75">
        <f t="shared" si="163"/>
        <v>1840</v>
      </c>
      <c r="AU93" s="23"/>
      <c r="AV93" s="23"/>
      <c r="AW93" s="33">
        <f t="shared" si="91"/>
        <v>7.7894096897382203E-3</v>
      </c>
      <c r="AX93" s="26">
        <f t="shared" si="92"/>
        <v>77.566941690413202</v>
      </c>
      <c r="AY93" s="26">
        <f t="shared" si="93"/>
        <v>834.93056035560767</v>
      </c>
      <c r="AZ93" s="78">
        <f t="shared" si="139"/>
        <v>0.45383352816435657</v>
      </c>
      <c r="BA93" s="23">
        <v>1</v>
      </c>
      <c r="BB93" s="75"/>
      <c r="BC93" s="23">
        <f t="shared" si="95"/>
        <v>1</v>
      </c>
      <c r="BD93" s="33">
        <f t="shared" si="140"/>
        <v>0.58911027297524998</v>
      </c>
      <c r="BE93" s="33">
        <f t="shared" si="141"/>
        <v>2.6624357258849998E-2</v>
      </c>
      <c r="BF93" s="33">
        <f t="shared" si="142"/>
        <v>0.61573463023410002</v>
      </c>
      <c r="BG93" s="77">
        <f t="shared" si="143"/>
        <v>0.70198707299174989</v>
      </c>
    </row>
    <row r="94" spans="1:59" ht="25.05" customHeight="1" x14ac:dyDescent="0.3">
      <c r="A94" s="25">
        <f t="shared" si="164"/>
        <v>88</v>
      </c>
      <c r="B94" s="74" t="s">
        <v>275</v>
      </c>
      <c r="C94" s="22" t="s">
        <v>72</v>
      </c>
      <c r="D94" s="39" t="s">
        <v>292</v>
      </c>
      <c r="E94" s="39" t="str">
        <f t="shared" si="101"/>
        <v>B 304</v>
      </c>
      <c r="F94" s="39" t="s">
        <v>170</v>
      </c>
      <c r="G94" s="39" t="s">
        <v>28</v>
      </c>
      <c r="H94" s="75">
        <v>70419313.472000003</v>
      </c>
      <c r="I94" s="75">
        <f t="shared" si="165"/>
        <v>70.419313471999999</v>
      </c>
      <c r="J94" s="75">
        <f t="shared" si="166"/>
        <v>757.99349021260798</v>
      </c>
      <c r="K94" s="75">
        <v>6040988.4749999996</v>
      </c>
      <c r="L94" s="75">
        <f t="shared" si="167"/>
        <v>6.0409884749999989</v>
      </c>
      <c r="M94" s="75">
        <f t="shared" si="168"/>
        <v>65.025199944899981</v>
      </c>
      <c r="N94" s="75">
        <v>3750154.6570000001</v>
      </c>
      <c r="O94" s="75">
        <f t="shared" si="169"/>
        <v>3.7501546569999999</v>
      </c>
      <c r="P94" s="75">
        <f t="shared" si="170"/>
        <v>40.366664727947999</v>
      </c>
      <c r="Q94" s="75">
        <f t="shared" si="171"/>
        <v>9.7911431319999984</v>
      </c>
      <c r="R94" s="75">
        <f t="shared" si="172"/>
        <v>105.39186467284799</v>
      </c>
      <c r="S94" s="75">
        <f t="shared" si="173"/>
        <v>863.38535488545597</v>
      </c>
      <c r="T94" s="75">
        <v>89974732.092999995</v>
      </c>
      <c r="U94" s="69">
        <f t="shared" si="174"/>
        <v>89.974732092999986</v>
      </c>
      <c r="V94" s="75">
        <f t="shared" si="175"/>
        <v>968.48801624905184</v>
      </c>
      <c r="W94" s="75">
        <v>0</v>
      </c>
      <c r="X94" s="75">
        <f t="shared" si="176"/>
        <v>0</v>
      </c>
      <c r="Y94" s="75">
        <f t="shared" si="177"/>
        <v>0</v>
      </c>
      <c r="Z94" s="75">
        <f t="shared" si="178"/>
        <v>9.7642754889999885</v>
      </c>
      <c r="AA94" s="75">
        <f t="shared" si="179"/>
        <v>105.10266136359587</v>
      </c>
      <c r="AB94" s="75">
        <v>3242125.43</v>
      </c>
      <c r="AC94" s="75">
        <f t="shared" si="180"/>
        <v>3.2421254300000002</v>
      </c>
      <c r="AD94" s="75">
        <f t="shared" si="181"/>
        <v>34.898238128519999</v>
      </c>
      <c r="AE94" s="75"/>
      <c r="AF94" s="75"/>
      <c r="AG94" s="75"/>
      <c r="AH94" s="75"/>
      <c r="AI94" s="75"/>
      <c r="AJ94" s="75"/>
      <c r="AK94" s="75">
        <f t="shared" si="158"/>
        <v>93.216857522999987</v>
      </c>
      <c r="AL94" s="75">
        <f t="shared" si="159"/>
        <v>1003.3862543775718</v>
      </c>
      <c r="AM94" s="76">
        <f>'COMMON AREA'!$M$10</f>
        <v>0.25004241841630975</v>
      </c>
      <c r="AN94" s="75">
        <f t="shared" si="160"/>
        <v>23.308168492219494</v>
      </c>
      <c r="AO94" s="75">
        <f t="shared" si="161"/>
        <v>250.88912565025063</v>
      </c>
      <c r="AP94" s="76">
        <f>AMENITIES!$K$6</f>
        <v>0.17427518672958112</v>
      </c>
      <c r="AQ94" s="75">
        <f t="shared" si="135"/>
        <v>16.24538525116558</v>
      </c>
      <c r="AR94" s="75">
        <f t="shared" si="136"/>
        <v>174.86532684354631</v>
      </c>
      <c r="AS94" s="75">
        <f t="shared" si="162"/>
        <v>132.77041126638505</v>
      </c>
      <c r="AT94" s="75">
        <f t="shared" si="163"/>
        <v>1429</v>
      </c>
      <c r="AU94" s="23"/>
      <c r="AV94" s="23"/>
      <c r="AW94" s="33">
        <f t="shared" si="91"/>
        <v>6.0509805363382361E-3</v>
      </c>
      <c r="AX94" s="26">
        <f t="shared" si="92"/>
        <v>60.255664180856158</v>
      </c>
      <c r="AY94" s="26">
        <f t="shared" si="93"/>
        <v>648.59196924273567</v>
      </c>
      <c r="AZ94" s="78">
        <f t="shared" si="139"/>
        <v>0.45383352816435651</v>
      </c>
      <c r="BA94" s="23">
        <v>1</v>
      </c>
      <c r="BB94" s="75"/>
      <c r="BC94" s="23">
        <f t="shared" si="95"/>
        <v>1</v>
      </c>
      <c r="BD94" s="33">
        <f t="shared" si="140"/>
        <v>0.53043631225514909</v>
      </c>
      <c r="BE94" s="33">
        <f t="shared" si="141"/>
        <v>7.3752179617108463E-2</v>
      </c>
      <c r="BF94" s="33">
        <f t="shared" si="142"/>
        <v>0.60418849187225754</v>
      </c>
      <c r="BG94" s="77">
        <f t="shared" si="143"/>
        <v>0.70215973014525668</v>
      </c>
    </row>
    <row r="95" spans="1:59" ht="25.05" customHeight="1" x14ac:dyDescent="0.3">
      <c r="A95" s="25">
        <f t="shared" si="164"/>
        <v>89</v>
      </c>
      <c r="B95" s="74" t="s">
        <v>275</v>
      </c>
      <c r="C95" s="22" t="s">
        <v>72</v>
      </c>
      <c r="D95" s="39" t="s">
        <v>293</v>
      </c>
      <c r="E95" s="39" t="str">
        <f t="shared" si="101"/>
        <v>B 306</v>
      </c>
      <c r="F95" s="39" t="s">
        <v>170</v>
      </c>
      <c r="G95" s="39" t="s">
        <v>28</v>
      </c>
      <c r="H95" s="75">
        <v>70419313.472000003</v>
      </c>
      <c r="I95" s="75">
        <f t="shared" si="165"/>
        <v>70.419313471999999</v>
      </c>
      <c r="J95" s="75">
        <f t="shared" si="166"/>
        <v>757.99349021260798</v>
      </c>
      <c r="K95" s="75">
        <v>6040988.4749999996</v>
      </c>
      <c r="L95" s="75">
        <f t="shared" si="167"/>
        <v>6.0409884749999989</v>
      </c>
      <c r="M95" s="75">
        <f t="shared" si="168"/>
        <v>65.025199944899981</v>
      </c>
      <c r="N95" s="75">
        <v>3750154.6570000001</v>
      </c>
      <c r="O95" s="75">
        <f t="shared" si="169"/>
        <v>3.7501546569999999</v>
      </c>
      <c r="P95" s="75">
        <f t="shared" si="170"/>
        <v>40.366664727947999</v>
      </c>
      <c r="Q95" s="75">
        <f t="shared" si="171"/>
        <v>9.7911431319999984</v>
      </c>
      <c r="R95" s="75">
        <f t="shared" si="172"/>
        <v>105.39186467284799</v>
      </c>
      <c r="S95" s="75">
        <f t="shared" si="173"/>
        <v>863.38535488545597</v>
      </c>
      <c r="T95" s="75">
        <v>89854604.089000002</v>
      </c>
      <c r="U95" s="69">
        <f t="shared" si="174"/>
        <v>89.854604088999992</v>
      </c>
      <c r="V95" s="75">
        <f t="shared" si="175"/>
        <v>967.19495841399589</v>
      </c>
      <c r="W95" s="75">
        <v>0</v>
      </c>
      <c r="X95" s="75">
        <f t="shared" si="176"/>
        <v>0</v>
      </c>
      <c r="Y95" s="75">
        <f t="shared" si="177"/>
        <v>0</v>
      </c>
      <c r="Z95" s="75">
        <f t="shared" si="178"/>
        <v>9.6441474849999942</v>
      </c>
      <c r="AA95" s="75">
        <f t="shared" si="179"/>
        <v>103.80960352853992</v>
      </c>
      <c r="AB95" s="75">
        <v>3362526.8309999998</v>
      </c>
      <c r="AC95" s="75">
        <f t="shared" si="180"/>
        <v>3.3625268309999998</v>
      </c>
      <c r="AD95" s="75">
        <f t="shared" si="181"/>
        <v>36.194238808883995</v>
      </c>
      <c r="AE95" s="75"/>
      <c r="AF95" s="75"/>
      <c r="AG95" s="75"/>
      <c r="AH95" s="75"/>
      <c r="AI95" s="75"/>
      <c r="AJ95" s="75"/>
      <c r="AK95" s="75">
        <f t="shared" si="158"/>
        <v>93.217130919999988</v>
      </c>
      <c r="AL95" s="75">
        <f t="shared" si="159"/>
        <v>1003.3891972228798</v>
      </c>
      <c r="AM95" s="76">
        <f>'COMMON AREA'!$M$10</f>
        <v>0.25004241841630975</v>
      </c>
      <c r="AN95" s="75">
        <f t="shared" si="160"/>
        <v>23.308236853066564</v>
      </c>
      <c r="AO95" s="75">
        <f t="shared" si="161"/>
        <v>250.88986148640848</v>
      </c>
      <c r="AP95" s="76">
        <f>AMENITIES!$K$6</f>
        <v>0.17427518672958112</v>
      </c>
      <c r="AQ95" s="75">
        <f t="shared" si="135"/>
        <v>16.245432897478807</v>
      </c>
      <c r="AR95" s="75">
        <f t="shared" si="136"/>
        <v>174.86583970846186</v>
      </c>
      <c r="AS95" s="75">
        <f t="shared" si="162"/>
        <v>132.77080067054536</v>
      </c>
      <c r="AT95" s="75">
        <f t="shared" si="163"/>
        <v>1429</v>
      </c>
      <c r="AU95" s="23"/>
      <c r="AV95" s="23"/>
      <c r="AW95" s="33">
        <f t="shared" si="91"/>
        <v>6.0509982833420479E-3</v>
      </c>
      <c r="AX95" s="26">
        <f t="shared" si="92"/>
        <v>60.25584090552011</v>
      </c>
      <c r="AY95" s="26">
        <f t="shared" si="93"/>
        <v>648.59387150701843</v>
      </c>
      <c r="AZ95" s="78">
        <f t="shared" si="139"/>
        <v>0.45383352816435651</v>
      </c>
      <c r="BA95" s="23">
        <v>1</v>
      </c>
      <c r="BB95" s="75"/>
      <c r="BC95" s="23">
        <f t="shared" si="95"/>
        <v>1</v>
      </c>
      <c r="BD95" s="33">
        <f t="shared" si="140"/>
        <v>0.53043631225514909</v>
      </c>
      <c r="BE95" s="33">
        <f t="shared" si="141"/>
        <v>7.3752179617108463E-2</v>
      </c>
      <c r="BF95" s="33">
        <f t="shared" si="142"/>
        <v>0.60418849187225754</v>
      </c>
      <c r="BG95" s="77">
        <f t="shared" si="143"/>
        <v>0.70216178951916008</v>
      </c>
    </row>
    <row r="96" spans="1:59" ht="25.05" customHeight="1" x14ac:dyDescent="0.3">
      <c r="A96" s="25">
        <f t="shared" si="164"/>
        <v>90</v>
      </c>
      <c r="B96" s="74" t="s">
        <v>275</v>
      </c>
      <c r="C96" s="22" t="s">
        <v>72</v>
      </c>
      <c r="D96" s="39" t="s">
        <v>294</v>
      </c>
      <c r="E96" s="39" t="str">
        <f t="shared" si="101"/>
        <v>B 307</v>
      </c>
      <c r="F96" s="39" t="s">
        <v>171</v>
      </c>
      <c r="G96" s="39" t="s">
        <v>28</v>
      </c>
      <c r="H96" s="75">
        <v>99469611.732999995</v>
      </c>
      <c r="I96" s="75">
        <f t="shared" si="165"/>
        <v>99.469611732999994</v>
      </c>
      <c r="J96" s="75">
        <f t="shared" si="166"/>
        <v>1070.6909006940118</v>
      </c>
      <c r="K96" s="75">
        <v>7045784.7039999999</v>
      </c>
      <c r="L96" s="75">
        <f t="shared" si="167"/>
        <v>7.0457847039999999</v>
      </c>
      <c r="M96" s="75">
        <f t="shared" si="168"/>
        <v>75.84082655385599</v>
      </c>
      <c r="N96" s="75">
        <v>3479905.983</v>
      </c>
      <c r="O96" s="75">
        <f t="shared" si="169"/>
        <v>3.4799059829999996</v>
      </c>
      <c r="P96" s="75">
        <f t="shared" si="170"/>
        <v>37.457708001011994</v>
      </c>
      <c r="Q96" s="75">
        <f t="shared" si="171"/>
        <v>10.525690686999999</v>
      </c>
      <c r="R96" s="75">
        <f t="shared" si="172"/>
        <v>113.29853455486798</v>
      </c>
      <c r="S96" s="75">
        <f t="shared" si="173"/>
        <v>1183.9894352488798</v>
      </c>
      <c r="T96" s="75">
        <v>121541254.815</v>
      </c>
      <c r="U96" s="69">
        <f t="shared" si="174"/>
        <v>121.54125481499999</v>
      </c>
      <c r="V96" s="75">
        <f t="shared" si="175"/>
        <v>1308.2700668286598</v>
      </c>
      <c r="W96" s="75">
        <v>0</v>
      </c>
      <c r="X96" s="75">
        <f t="shared" si="176"/>
        <v>0</v>
      </c>
      <c r="Y96" s="75">
        <f t="shared" si="177"/>
        <v>0</v>
      </c>
      <c r="Z96" s="75">
        <f t="shared" si="178"/>
        <v>11.545952394999995</v>
      </c>
      <c r="AA96" s="75">
        <f t="shared" si="179"/>
        <v>124.28063157977996</v>
      </c>
      <c r="AB96" s="75">
        <v>4179977.56</v>
      </c>
      <c r="AC96" s="75">
        <f t="shared" si="180"/>
        <v>4.1799775600000002</v>
      </c>
      <c r="AD96" s="75">
        <f t="shared" si="181"/>
        <v>44.993278455839999</v>
      </c>
      <c r="AE96" s="75"/>
      <c r="AF96" s="75"/>
      <c r="AG96" s="75"/>
      <c r="AH96" s="75"/>
      <c r="AI96" s="75"/>
      <c r="AJ96" s="75"/>
      <c r="AK96" s="75">
        <f t="shared" si="158"/>
        <v>125.72123237499999</v>
      </c>
      <c r="AL96" s="75">
        <f t="shared" si="159"/>
        <v>1353.2633452844998</v>
      </c>
      <c r="AM96" s="76">
        <f>'COMMON AREA'!$M$10</f>
        <v>0.25004241841630975</v>
      </c>
      <c r="AN96" s="75">
        <f t="shared" si="160"/>
        <v>31.435640989323854</v>
      </c>
      <c r="AO96" s="75">
        <f t="shared" si="161"/>
        <v>338.37323960908196</v>
      </c>
      <c r="AP96" s="76">
        <f>AMENITIES!$K$6</f>
        <v>0.17427518672958112</v>
      </c>
      <c r="AQ96" s="75">
        <f t="shared" si="135"/>
        <v>21.91009124802618</v>
      </c>
      <c r="AR96" s="75">
        <f t="shared" si="136"/>
        <v>235.84022219375382</v>
      </c>
      <c r="AS96" s="75">
        <f t="shared" si="162"/>
        <v>179.06696461235003</v>
      </c>
      <c r="AT96" s="75">
        <f t="shared" si="163"/>
        <v>1927</v>
      </c>
      <c r="AU96" s="23"/>
      <c r="AV96" s="23"/>
      <c r="AW96" s="33">
        <f t="shared" si="91"/>
        <v>8.1609351604443447E-3</v>
      </c>
      <c r="AX96" s="26">
        <f t="shared" si="92"/>
        <v>81.266592327704785</v>
      </c>
      <c r="AY96" s="26">
        <f t="shared" si="93"/>
        <v>874.7535998154143</v>
      </c>
      <c r="AZ96" s="78">
        <f t="shared" si="139"/>
        <v>0.45383352816435646</v>
      </c>
      <c r="BA96" s="23">
        <v>1</v>
      </c>
      <c r="BB96" s="75"/>
      <c r="BC96" s="23">
        <f t="shared" si="95"/>
        <v>1</v>
      </c>
      <c r="BD96" s="33">
        <f t="shared" si="140"/>
        <v>0.55562579174572491</v>
      </c>
      <c r="BE96" s="33">
        <f t="shared" si="141"/>
        <v>5.8795295565577575E-2</v>
      </c>
      <c r="BF96" s="33">
        <f t="shared" si="142"/>
        <v>0.61442108731130241</v>
      </c>
      <c r="BG96" s="77">
        <f t="shared" si="143"/>
        <v>0.70226432033445763</v>
      </c>
    </row>
    <row r="97" spans="1:59" ht="25.05" customHeight="1" x14ac:dyDescent="0.3">
      <c r="A97" s="25">
        <f t="shared" si="164"/>
        <v>91</v>
      </c>
      <c r="B97" s="74" t="s">
        <v>275</v>
      </c>
      <c r="C97" s="22" t="s">
        <v>73</v>
      </c>
      <c r="D97" s="39" t="s">
        <v>295</v>
      </c>
      <c r="E97" s="39" t="str">
        <f t="shared" si="101"/>
        <v>B 401</v>
      </c>
      <c r="F97" s="39" t="s">
        <v>170</v>
      </c>
      <c r="G97" s="39" t="s">
        <v>29</v>
      </c>
      <c r="H97" s="75">
        <v>75055462.616999999</v>
      </c>
      <c r="I97" s="75">
        <f t="shared" si="165"/>
        <v>75.055462616999989</v>
      </c>
      <c r="J97" s="75">
        <f t="shared" si="166"/>
        <v>807.89699960938788</v>
      </c>
      <c r="K97" s="75">
        <v>5690252.5839999998</v>
      </c>
      <c r="L97" s="75">
        <f t="shared" si="167"/>
        <v>5.6902525839999996</v>
      </c>
      <c r="M97" s="75">
        <f t="shared" si="168"/>
        <v>61.249878814175993</v>
      </c>
      <c r="N97" s="75">
        <v>0</v>
      </c>
      <c r="O97" s="75">
        <f t="shared" si="169"/>
        <v>0</v>
      </c>
      <c r="P97" s="75">
        <f t="shared" si="170"/>
        <v>0</v>
      </c>
      <c r="Q97" s="75">
        <f t="shared" si="171"/>
        <v>5.6902525839999996</v>
      </c>
      <c r="R97" s="75">
        <f t="shared" si="172"/>
        <v>61.249878814175993</v>
      </c>
      <c r="S97" s="75">
        <f t="shared" si="173"/>
        <v>869.14687842356386</v>
      </c>
      <c r="T97" s="75">
        <v>90644908.415000007</v>
      </c>
      <c r="U97" s="69">
        <f t="shared" si="174"/>
        <v>90.644908415000003</v>
      </c>
      <c r="V97" s="75">
        <f t="shared" si="175"/>
        <v>975.70179417906002</v>
      </c>
      <c r="W97" s="75">
        <v>0</v>
      </c>
      <c r="X97" s="75">
        <f t="shared" si="176"/>
        <v>0</v>
      </c>
      <c r="Y97" s="75">
        <f t="shared" si="177"/>
        <v>0</v>
      </c>
      <c r="Z97" s="75">
        <f t="shared" si="178"/>
        <v>9.8991932140000145</v>
      </c>
      <c r="AA97" s="75">
        <f t="shared" si="179"/>
        <v>106.55491575549615</v>
      </c>
      <c r="AB97" s="75">
        <v>3300033.4470000002</v>
      </c>
      <c r="AC97" s="75">
        <f t="shared" si="180"/>
        <v>3.3000334470000001</v>
      </c>
      <c r="AD97" s="75">
        <f t="shared" si="181"/>
        <v>35.521560023508002</v>
      </c>
      <c r="AE97" s="75"/>
      <c r="AF97" s="75"/>
      <c r="AG97" s="75"/>
      <c r="AH97" s="75"/>
      <c r="AI97" s="75"/>
      <c r="AJ97" s="75"/>
      <c r="AK97" s="75">
        <f t="shared" si="158"/>
        <v>93.944941862000007</v>
      </c>
      <c r="AL97" s="75">
        <f t="shared" si="159"/>
        <v>1011.223354202568</v>
      </c>
      <c r="AM97" s="76">
        <f>'COMMON AREA'!$M$10</f>
        <v>0.25004241841630975</v>
      </c>
      <c r="AN97" s="75">
        <f t="shared" si="160"/>
        <v>23.490220461154099</v>
      </c>
      <c r="AO97" s="75">
        <f t="shared" si="161"/>
        <v>252.84873304386269</v>
      </c>
      <c r="AP97" s="76">
        <f>AMENITIES!$K$6</f>
        <v>0.17427518672958112</v>
      </c>
      <c r="AQ97" s="75">
        <f t="shared" si="135"/>
        <v>16.372272285299694</v>
      </c>
      <c r="AR97" s="75">
        <f t="shared" si="136"/>
        <v>176.23113887896588</v>
      </c>
      <c r="AS97" s="75">
        <f t="shared" si="162"/>
        <v>133.8074346084538</v>
      </c>
      <c r="AT97" s="75">
        <f t="shared" si="163"/>
        <v>1440</v>
      </c>
      <c r="AU97" s="23"/>
      <c r="AV97" s="23"/>
      <c r="AW97" s="33">
        <f t="shared" si="91"/>
        <v>6.0982426333577033E-3</v>
      </c>
      <c r="AX97" s="26">
        <f t="shared" si="92"/>
        <v>60.726300142976008</v>
      </c>
      <c r="AY97" s="26">
        <f t="shared" si="93"/>
        <v>653.65789473899372</v>
      </c>
      <c r="AZ97" s="78">
        <f t="shared" si="139"/>
        <v>0.45383352816435646</v>
      </c>
      <c r="BA97" s="23">
        <v>1</v>
      </c>
      <c r="BB97" s="75"/>
      <c r="BC97" s="23">
        <f t="shared" si="95"/>
        <v>1</v>
      </c>
      <c r="BD97" s="33">
        <f t="shared" si="140"/>
        <v>0.56103958306207491</v>
      </c>
      <c r="BE97" s="33">
        <f t="shared" si="141"/>
        <v>4.2534638065399998E-2</v>
      </c>
      <c r="BF97" s="33">
        <f t="shared" si="142"/>
        <v>0.60357422112747494</v>
      </c>
      <c r="BG97" s="77">
        <f t="shared" si="143"/>
        <v>0.70223844041844996</v>
      </c>
    </row>
    <row r="98" spans="1:59" ht="25.05" customHeight="1" x14ac:dyDescent="0.3">
      <c r="A98" s="25">
        <f t="shared" si="164"/>
        <v>92</v>
      </c>
      <c r="B98" s="74" t="s">
        <v>275</v>
      </c>
      <c r="C98" s="22" t="s">
        <v>73</v>
      </c>
      <c r="D98" s="39" t="s">
        <v>296</v>
      </c>
      <c r="E98" s="39" t="str">
        <f t="shared" si="101"/>
        <v>B 402</v>
      </c>
      <c r="F98" s="39" t="s">
        <v>170</v>
      </c>
      <c r="G98" s="39" t="s">
        <v>29</v>
      </c>
      <c r="H98" s="75">
        <v>75055462.616999999</v>
      </c>
      <c r="I98" s="75">
        <f t="shared" si="165"/>
        <v>75.055462616999989</v>
      </c>
      <c r="J98" s="75">
        <f t="shared" si="166"/>
        <v>807.89699960938788</v>
      </c>
      <c r="K98" s="75">
        <v>5705988.3990000002</v>
      </c>
      <c r="L98" s="75">
        <f t="shared" si="167"/>
        <v>5.7059883989999998</v>
      </c>
      <c r="M98" s="75">
        <f t="shared" si="168"/>
        <v>61.419259126835996</v>
      </c>
      <c r="N98" s="75">
        <v>0</v>
      </c>
      <c r="O98" s="75">
        <f t="shared" si="169"/>
        <v>0</v>
      </c>
      <c r="P98" s="75">
        <f t="shared" si="170"/>
        <v>0</v>
      </c>
      <c r="Q98" s="75">
        <f t="shared" si="171"/>
        <v>5.7059883989999998</v>
      </c>
      <c r="R98" s="75">
        <f t="shared" si="172"/>
        <v>61.419259126835996</v>
      </c>
      <c r="S98" s="75">
        <f t="shared" si="173"/>
        <v>869.31625873622386</v>
      </c>
      <c r="T98" s="75">
        <v>90646456.525999993</v>
      </c>
      <c r="U98" s="69">
        <f t="shared" si="174"/>
        <v>90.646456525999994</v>
      </c>
      <c r="V98" s="75">
        <f t="shared" si="175"/>
        <v>975.71845804586383</v>
      </c>
      <c r="W98" s="75">
        <v>0</v>
      </c>
      <c r="X98" s="75">
        <f t="shared" si="176"/>
        <v>0</v>
      </c>
      <c r="Y98" s="75">
        <f t="shared" si="177"/>
        <v>0</v>
      </c>
      <c r="Z98" s="75">
        <f t="shared" si="178"/>
        <v>9.8850055100000063</v>
      </c>
      <c r="AA98" s="75">
        <f t="shared" si="179"/>
        <v>106.40219930963995</v>
      </c>
      <c r="AB98" s="75">
        <v>3300033.4470000002</v>
      </c>
      <c r="AC98" s="75">
        <f t="shared" si="180"/>
        <v>3.3000334470000001</v>
      </c>
      <c r="AD98" s="75">
        <f t="shared" si="181"/>
        <v>35.521560023508002</v>
      </c>
      <c r="AE98" s="75"/>
      <c r="AF98" s="75"/>
      <c r="AG98" s="75"/>
      <c r="AH98" s="75"/>
      <c r="AI98" s="75"/>
      <c r="AJ98" s="75"/>
      <c r="AK98" s="75">
        <f t="shared" si="158"/>
        <v>93.946489972999998</v>
      </c>
      <c r="AL98" s="75">
        <f t="shared" si="159"/>
        <v>1011.2400180693718</v>
      </c>
      <c r="AM98" s="76">
        <f>'COMMON AREA'!$M$10</f>
        <v>0.25004241841630975</v>
      </c>
      <c r="AN98" s="75">
        <f t="shared" si="160"/>
        <v>23.490607554572513</v>
      </c>
      <c r="AO98" s="75">
        <f t="shared" si="161"/>
        <v>252.8528997174185</v>
      </c>
      <c r="AP98" s="76">
        <f>AMENITIES!$K$6</f>
        <v>0.17427518672958112</v>
      </c>
      <c r="AQ98" s="75">
        <f t="shared" si="135"/>
        <v>16.372542082633295</v>
      </c>
      <c r="AR98" s="75">
        <f t="shared" si="136"/>
        <v>176.23404297746475</v>
      </c>
      <c r="AS98" s="75">
        <f t="shared" si="162"/>
        <v>133.80963961020581</v>
      </c>
      <c r="AT98" s="75">
        <f t="shared" si="163"/>
        <v>1440</v>
      </c>
      <c r="AU98" s="23"/>
      <c r="AV98" s="23"/>
      <c r="AW98" s="33">
        <f t="shared" si="91"/>
        <v>6.0983431257984264E-3</v>
      </c>
      <c r="AX98" s="26">
        <f t="shared" si="92"/>
        <v>60.727300846700729</v>
      </c>
      <c r="AY98" s="26">
        <f t="shared" si="93"/>
        <v>653.66866631388666</v>
      </c>
      <c r="AZ98" s="78">
        <f t="shared" si="139"/>
        <v>0.45383352816435651</v>
      </c>
      <c r="BA98" s="23">
        <v>1</v>
      </c>
      <c r="BB98" s="75"/>
      <c r="BC98" s="23">
        <f t="shared" si="95"/>
        <v>1</v>
      </c>
      <c r="BD98" s="33">
        <f t="shared" si="140"/>
        <v>0.56103958306207491</v>
      </c>
      <c r="BE98" s="33">
        <f t="shared" si="141"/>
        <v>4.2652263282524999E-2</v>
      </c>
      <c r="BF98" s="33">
        <f t="shared" si="142"/>
        <v>0.60369184634459994</v>
      </c>
      <c r="BG98" s="77">
        <f t="shared" si="143"/>
        <v>0.70225001254817487</v>
      </c>
    </row>
    <row r="99" spans="1:59" ht="25.05" customHeight="1" x14ac:dyDescent="0.3">
      <c r="A99" s="25">
        <f t="shared" si="164"/>
        <v>93</v>
      </c>
      <c r="B99" s="74" t="s">
        <v>275</v>
      </c>
      <c r="C99" s="22" t="s">
        <v>73</v>
      </c>
      <c r="D99" s="39" t="s">
        <v>297</v>
      </c>
      <c r="E99" s="39" t="str">
        <f t="shared" si="101"/>
        <v>B 403</v>
      </c>
      <c r="F99" s="39" t="s">
        <v>171</v>
      </c>
      <c r="G99" s="39" t="s">
        <v>29</v>
      </c>
      <c r="H99" s="75">
        <v>100702610.765</v>
      </c>
      <c r="I99" s="75">
        <f t="shared" si="165"/>
        <v>100.702610765</v>
      </c>
      <c r="J99" s="75">
        <f t="shared" si="166"/>
        <v>1083.96290227446</v>
      </c>
      <c r="K99" s="75">
        <v>4551172.1809999999</v>
      </c>
      <c r="L99" s="75">
        <f t="shared" si="167"/>
        <v>4.5511721810000001</v>
      </c>
      <c r="M99" s="75">
        <f t="shared" si="168"/>
        <v>48.988817356283995</v>
      </c>
      <c r="N99" s="75">
        <v>0</v>
      </c>
      <c r="O99" s="75">
        <f t="shared" si="169"/>
        <v>0</v>
      </c>
      <c r="P99" s="75">
        <f t="shared" si="170"/>
        <v>0</v>
      </c>
      <c r="Q99" s="75">
        <f t="shared" si="171"/>
        <v>4.5511721810000001</v>
      </c>
      <c r="R99" s="75">
        <f t="shared" si="172"/>
        <v>48.988817356283995</v>
      </c>
      <c r="S99" s="75">
        <f t="shared" si="173"/>
        <v>1132.951719630744</v>
      </c>
      <c r="T99" s="75">
        <v>116397840.487</v>
      </c>
      <c r="U99" s="69">
        <f t="shared" si="174"/>
        <v>116.397840487</v>
      </c>
      <c r="V99" s="75">
        <f t="shared" si="175"/>
        <v>1252.9063550020678</v>
      </c>
      <c r="W99" s="75">
        <v>0</v>
      </c>
      <c r="X99" s="75">
        <f t="shared" si="176"/>
        <v>0</v>
      </c>
      <c r="Y99" s="75">
        <f t="shared" si="177"/>
        <v>0</v>
      </c>
      <c r="Z99" s="75">
        <f t="shared" si="178"/>
        <v>11.144057540999993</v>
      </c>
      <c r="AA99" s="75">
        <f t="shared" si="179"/>
        <v>119.9546353713238</v>
      </c>
      <c r="AB99" s="75">
        <v>3599949.7680000002</v>
      </c>
      <c r="AC99" s="75">
        <f t="shared" si="180"/>
        <v>3.5999497680000001</v>
      </c>
      <c r="AD99" s="75">
        <f t="shared" si="181"/>
        <v>38.749859302752</v>
      </c>
      <c r="AE99" s="75"/>
      <c r="AF99" s="75"/>
      <c r="AG99" s="75"/>
      <c r="AH99" s="75"/>
      <c r="AI99" s="75"/>
      <c r="AJ99" s="75"/>
      <c r="AK99" s="75">
        <f t="shared" si="158"/>
        <v>119.997790255</v>
      </c>
      <c r="AL99" s="75">
        <f t="shared" si="159"/>
        <v>1291.6562143048197</v>
      </c>
      <c r="AM99" s="76">
        <f>'COMMON AREA'!$M$10</f>
        <v>0.25004241841630975</v>
      </c>
      <c r="AN99" s="75">
        <f t="shared" si="160"/>
        <v>30.004537679973286</v>
      </c>
      <c r="AO99" s="75">
        <f t="shared" si="161"/>
        <v>322.96884358723241</v>
      </c>
      <c r="AP99" s="76">
        <f>AMENITIES!$K$6</f>
        <v>0.17427518672958112</v>
      </c>
      <c r="AQ99" s="75">
        <f t="shared" si="135"/>
        <v>20.912637303827236</v>
      </c>
      <c r="AR99" s="75">
        <f t="shared" si="136"/>
        <v>225.1036279383963</v>
      </c>
      <c r="AS99" s="75">
        <f t="shared" si="162"/>
        <v>170.91496523880053</v>
      </c>
      <c r="AT99" s="75">
        <f t="shared" si="163"/>
        <v>1840</v>
      </c>
      <c r="AU99" s="23"/>
      <c r="AV99" s="23"/>
      <c r="AW99" s="33">
        <f t="shared" si="91"/>
        <v>7.7894096897382203E-3</v>
      </c>
      <c r="AX99" s="26">
        <f t="shared" si="92"/>
        <v>77.566941690413202</v>
      </c>
      <c r="AY99" s="26">
        <f t="shared" si="93"/>
        <v>834.93056035560767</v>
      </c>
      <c r="AZ99" s="78">
        <f t="shared" si="139"/>
        <v>0.45383352816435657</v>
      </c>
      <c r="BA99" s="23">
        <v>1</v>
      </c>
      <c r="BB99" s="75"/>
      <c r="BC99" s="23">
        <f t="shared" si="95"/>
        <v>1</v>
      </c>
      <c r="BD99" s="33">
        <f t="shared" si="140"/>
        <v>0.58911027297524998</v>
      </c>
      <c r="BE99" s="33">
        <f t="shared" si="141"/>
        <v>2.6624357258849998E-2</v>
      </c>
      <c r="BF99" s="33">
        <f t="shared" si="142"/>
        <v>0.61573463023410002</v>
      </c>
      <c r="BG99" s="77">
        <f t="shared" si="143"/>
        <v>0.70198707299174989</v>
      </c>
    </row>
    <row r="100" spans="1:59" ht="25.05" customHeight="1" x14ac:dyDescent="0.3">
      <c r="A100" s="25">
        <f t="shared" si="164"/>
        <v>94</v>
      </c>
      <c r="B100" s="74" t="s">
        <v>275</v>
      </c>
      <c r="C100" s="22" t="s">
        <v>73</v>
      </c>
      <c r="D100" s="39" t="s">
        <v>298</v>
      </c>
      <c r="E100" s="39" t="str">
        <f t="shared" si="101"/>
        <v>B 405</v>
      </c>
      <c r="F100" s="39" t="s">
        <v>170</v>
      </c>
      <c r="G100" s="39" t="s">
        <v>28</v>
      </c>
      <c r="H100" s="75">
        <v>70419313.472000003</v>
      </c>
      <c r="I100" s="75">
        <f t="shared" si="165"/>
        <v>70.419313471999999</v>
      </c>
      <c r="J100" s="75">
        <f t="shared" si="166"/>
        <v>757.99349021260798</v>
      </c>
      <c r="K100" s="75">
        <v>6040988.4749999996</v>
      </c>
      <c r="L100" s="75">
        <f t="shared" si="167"/>
        <v>6.0409884749999989</v>
      </c>
      <c r="M100" s="75">
        <f t="shared" si="168"/>
        <v>65.025199944899981</v>
      </c>
      <c r="N100" s="75">
        <v>3750154.6570000001</v>
      </c>
      <c r="O100" s="75">
        <f t="shared" si="169"/>
        <v>3.7501546569999999</v>
      </c>
      <c r="P100" s="75">
        <f t="shared" si="170"/>
        <v>40.366664727947999</v>
      </c>
      <c r="Q100" s="75">
        <f t="shared" si="171"/>
        <v>9.7911431319999984</v>
      </c>
      <c r="R100" s="75">
        <f t="shared" si="172"/>
        <v>105.39186467284799</v>
      </c>
      <c r="S100" s="75">
        <f t="shared" si="173"/>
        <v>863.38535488545597</v>
      </c>
      <c r="T100" s="75">
        <v>89974732.092999995</v>
      </c>
      <c r="U100" s="69">
        <f t="shared" si="174"/>
        <v>89.974732092999986</v>
      </c>
      <c r="V100" s="75">
        <f t="shared" si="175"/>
        <v>968.48801624905184</v>
      </c>
      <c r="W100" s="75">
        <v>0</v>
      </c>
      <c r="X100" s="75">
        <f t="shared" si="176"/>
        <v>0</v>
      </c>
      <c r="Y100" s="75">
        <f t="shared" si="177"/>
        <v>0</v>
      </c>
      <c r="Z100" s="75">
        <f t="shared" si="178"/>
        <v>9.7642754889999885</v>
      </c>
      <c r="AA100" s="75">
        <f t="shared" si="179"/>
        <v>105.10266136359587</v>
      </c>
      <c r="AB100" s="75">
        <v>3242125.43</v>
      </c>
      <c r="AC100" s="75">
        <f t="shared" si="180"/>
        <v>3.2421254300000002</v>
      </c>
      <c r="AD100" s="75">
        <f t="shared" si="181"/>
        <v>34.898238128519999</v>
      </c>
      <c r="AE100" s="75"/>
      <c r="AF100" s="75"/>
      <c r="AG100" s="75"/>
      <c r="AH100" s="75"/>
      <c r="AI100" s="75"/>
      <c r="AJ100" s="75"/>
      <c r="AK100" s="75">
        <f t="shared" si="158"/>
        <v>93.216857522999987</v>
      </c>
      <c r="AL100" s="75">
        <f t="shared" si="159"/>
        <v>1003.3862543775718</v>
      </c>
      <c r="AM100" s="76">
        <f>'COMMON AREA'!$M$10</f>
        <v>0.25004241841630975</v>
      </c>
      <c r="AN100" s="75">
        <f t="shared" si="160"/>
        <v>23.308168492219494</v>
      </c>
      <c r="AO100" s="75">
        <f t="shared" si="161"/>
        <v>250.88912565025063</v>
      </c>
      <c r="AP100" s="76">
        <f>AMENITIES!$K$6</f>
        <v>0.17427518672958112</v>
      </c>
      <c r="AQ100" s="75">
        <f t="shared" si="135"/>
        <v>16.24538525116558</v>
      </c>
      <c r="AR100" s="75">
        <f t="shared" si="136"/>
        <v>174.86532684354631</v>
      </c>
      <c r="AS100" s="75">
        <f t="shared" si="162"/>
        <v>132.77041126638505</v>
      </c>
      <c r="AT100" s="75">
        <f t="shared" si="163"/>
        <v>1429</v>
      </c>
      <c r="AU100" s="23"/>
      <c r="AV100" s="23"/>
      <c r="AW100" s="33">
        <f t="shared" si="91"/>
        <v>6.0509805363382361E-3</v>
      </c>
      <c r="AX100" s="26">
        <f t="shared" si="92"/>
        <v>60.255664180856158</v>
      </c>
      <c r="AY100" s="26">
        <f t="shared" si="93"/>
        <v>648.59196924273567</v>
      </c>
      <c r="AZ100" s="78">
        <f t="shared" si="139"/>
        <v>0.45383352816435651</v>
      </c>
      <c r="BA100" s="23">
        <v>1</v>
      </c>
      <c r="BB100" s="75"/>
      <c r="BC100" s="23">
        <f t="shared" si="95"/>
        <v>1</v>
      </c>
      <c r="BD100" s="33">
        <f t="shared" si="140"/>
        <v>0.53043631225514909</v>
      </c>
      <c r="BE100" s="33">
        <f t="shared" si="141"/>
        <v>7.3752179617108463E-2</v>
      </c>
      <c r="BF100" s="33">
        <f t="shared" si="142"/>
        <v>0.60418849187225754</v>
      </c>
      <c r="BG100" s="77">
        <f t="shared" si="143"/>
        <v>0.70215973014525668</v>
      </c>
    </row>
    <row r="101" spans="1:59" ht="25.05" customHeight="1" x14ac:dyDescent="0.3">
      <c r="A101" s="25">
        <f t="shared" si="164"/>
        <v>95</v>
      </c>
      <c r="B101" s="74" t="s">
        <v>275</v>
      </c>
      <c r="C101" s="22" t="s">
        <v>73</v>
      </c>
      <c r="D101" s="39" t="s">
        <v>299</v>
      </c>
      <c r="E101" s="39" t="str">
        <f t="shared" si="101"/>
        <v>B 406</v>
      </c>
      <c r="F101" s="39" t="s">
        <v>170</v>
      </c>
      <c r="G101" s="39" t="s">
        <v>28</v>
      </c>
      <c r="H101" s="75">
        <v>70419313.472000003</v>
      </c>
      <c r="I101" s="75">
        <f t="shared" si="165"/>
        <v>70.419313471999999</v>
      </c>
      <c r="J101" s="75">
        <f t="shared" si="166"/>
        <v>757.99349021260798</v>
      </c>
      <c r="K101" s="75">
        <v>6040988.4749999996</v>
      </c>
      <c r="L101" s="75">
        <f t="shared" si="167"/>
        <v>6.0409884749999989</v>
      </c>
      <c r="M101" s="75">
        <f t="shared" si="168"/>
        <v>65.025199944899981</v>
      </c>
      <c r="N101" s="75">
        <v>3750154.6570000001</v>
      </c>
      <c r="O101" s="75">
        <f t="shared" si="169"/>
        <v>3.7501546569999999</v>
      </c>
      <c r="P101" s="75">
        <f t="shared" si="170"/>
        <v>40.366664727947999</v>
      </c>
      <c r="Q101" s="75">
        <f t="shared" si="171"/>
        <v>9.7911431319999984</v>
      </c>
      <c r="R101" s="75">
        <f t="shared" si="172"/>
        <v>105.39186467284799</v>
      </c>
      <c r="S101" s="75">
        <f t="shared" si="173"/>
        <v>863.38535488545597</v>
      </c>
      <c r="T101" s="75">
        <v>89854604.089000002</v>
      </c>
      <c r="U101" s="69">
        <f t="shared" si="174"/>
        <v>89.854604088999992</v>
      </c>
      <c r="V101" s="75">
        <f t="shared" si="175"/>
        <v>967.19495841399589</v>
      </c>
      <c r="W101" s="75">
        <v>0</v>
      </c>
      <c r="X101" s="75">
        <f t="shared" si="176"/>
        <v>0</v>
      </c>
      <c r="Y101" s="75">
        <f t="shared" si="177"/>
        <v>0</v>
      </c>
      <c r="Z101" s="75">
        <f t="shared" si="178"/>
        <v>9.6441474849999942</v>
      </c>
      <c r="AA101" s="75">
        <f t="shared" si="179"/>
        <v>103.80960352853992</v>
      </c>
      <c r="AB101" s="75">
        <v>3362526.8309999998</v>
      </c>
      <c r="AC101" s="75">
        <f t="shared" si="180"/>
        <v>3.3625268309999998</v>
      </c>
      <c r="AD101" s="75">
        <f t="shared" si="181"/>
        <v>36.194238808883995</v>
      </c>
      <c r="AE101" s="75"/>
      <c r="AF101" s="75"/>
      <c r="AG101" s="75"/>
      <c r="AH101" s="75"/>
      <c r="AI101" s="75"/>
      <c r="AJ101" s="75"/>
      <c r="AK101" s="75">
        <f t="shared" si="158"/>
        <v>93.217130919999988</v>
      </c>
      <c r="AL101" s="75">
        <f t="shared" si="159"/>
        <v>1003.3891972228798</v>
      </c>
      <c r="AM101" s="76">
        <f>'COMMON AREA'!$M$10</f>
        <v>0.25004241841630975</v>
      </c>
      <c r="AN101" s="75">
        <f t="shared" si="160"/>
        <v>23.308236853066564</v>
      </c>
      <c r="AO101" s="75">
        <f t="shared" si="161"/>
        <v>250.88986148640848</v>
      </c>
      <c r="AP101" s="76">
        <f>AMENITIES!$K$6</f>
        <v>0.17427518672958112</v>
      </c>
      <c r="AQ101" s="75">
        <f t="shared" si="135"/>
        <v>16.245432897478807</v>
      </c>
      <c r="AR101" s="75">
        <f t="shared" si="136"/>
        <v>174.86583970846186</v>
      </c>
      <c r="AS101" s="75">
        <f t="shared" si="162"/>
        <v>132.77080067054536</v>
      </c>
      <c r="AT101" s="75">
        <f t="shared" si="163"/>
        <v>1429</v>
      </c>
      <c r="AU101" s="23"/>
      <c r="AV101" s="23"/>
      <c r="AW101" s="33">
        <f t="shared" si="91"/>
        <v>6.0509982833420479E-3</v>
      </c>
      <c r="AX101" s="26">
        <f t="shared" si="92"/>
        <v>60.25584090552011</v>
      </c>
      <c r="AY101" s="26">
        <f t="shared" si="93"/>
        <v>648.59387150701843</v>
      </c>
      <c r="AZ101" s="78">
        <f t="shared" si="139"/>
        <v>0.45383352816435651</v>
      </c>
      <c r="BA101" s="23">
        <v>1</v>
      </c>
      <c r="BB101" s="75"/>
      <c r="BC101" s="23">
        <f t="shared" si="95"/>
        <v>1</v>
      </c>
      <c r="BD101" s="33">
        <f t="shared" si="140"/>
        <v>0.53043631225514909</v>
      </c>
      <c r="BE101" s="33">
        <f t="shared" si="141"/>
        <v>7.3752179617108463E-2</v>
      </c>
      <c r="BF101" s="33">
        <f t="shared" si="142"/>
        <v>0.60418849187225754</v>
      </c>
      <c r="BG101" s="77">
        <f t="shared" si="143"/>
        <v>0.70216178951916008</v>
      </c>
    </row>
    <row r="102" spans="1:59" ht="25.05" customHeight="1" x14ac:dyDescent="0.3">
      <c r="A102" s="25">
        <f t="shared" si="164"/>
        <v>96</v>
      </c>
      <c r="B102" s="74" t="s">
        <v>275</v>
      </c>
      <c r="C102" s="22" t="s">
        <v>73</v>
      </c>
      <c r="D102" s="39" t="s">
        <v>300</v>
      </c>
      <c r="E102" s="39" t="str">
        <f t="shared" si="101"/>
        <v>B 407</v>
      </c>
      <c r="F102" s="39" t="s">
        <v>171</v>
      </c>
      <c r="G102" s="39" t="s">
        <v>28</v>
      </c>
      <c r="H102" s="75">
        <v>99469611.732999995</v>
      </c>
      <c r="I102" s="75">
        <f t="shared" si="165"/>
        <v>99.469611732999994</v>
      </c>
      <c r="J102" s="75">
        <f t="shared" si="166"/>
        <v>1070.6909006940118</v>
      </c>
      <c r="K102" s="75">
        <v>7045784.7039999999</v>
      </c>
      <c r="L102" s="75">
        <f t="shared" si="167"/>
        <v>7.0457847039999999</v>
      </c>
      <c r="M102" s="75">
        <f t="shared" si="168"/>
        <v>75.84082655385599</v>
      </c>
      <c r="N102" s="75">
        <v>3479905.983</v>
      </c>
      <c r="O102" s="75">
        <f t="shared" si="169"/>
        <v>3.4799059829999996</v>
      </c>
      <c r="P102" s="75">
        <f t="shared" si="170"/>
        <v>37.457708001011994</v>
      </c>
      <c r="Q102" s="75">
        <f t="shared" si="171"/>
        <v>10.525690686999999</v>
      </c>
      <c r="R102" s="75">
        <f t="shared" si="172"/>
        <v>113.29853455486798</v>
      </c>
      <c r="S102" s="75">
        <f t="shared" si="173"/>
        <v>1183.9894352488798</v>
      </c>
      <c r="T102" s="75">
        <v>121541254.815</v>
      </c>
      <c r="U102" s="69">
        <f t="shared" si="174"/>
        <v>121.54125481499999</v>
      </c>
      <c r="V102" s="75">
        <f t="shared" si="175"/>
        <v>1308.2700668286598</v>
      </c>
      <c r="W102" s="75">
        <v>0</v>
      </c>
      <c r="X102" s="75">
        <f t="shared" si="176"/>
        <v>0</v>
      </c>
      <c r="Y102" s="75">
        <f t="shared" si="177"/>
        <v>0</v>
      </c>
      <c r="Z102" s="75">
        <f t="shared" si="178"/>
        <v>11.545952394999995</v>
      </c>
      <c r="AA102" s="75">
        <f t="shared" si="179"/>
        <v>124.28063157977996</v>
      </c>
      <c r="AB102" s="75">
        <v>4179977.56</v>
      </c>
      <c r="AC102" s="75">
        <f t="shared" si="180"/>
        <v>4.1799775600000002</v>
      </c>
      <c r="AD102" s="75">
        <f t="shared" si="181"/>
        <v>44.993278455839999</v>
      </c>
      <c r="AE102" s="75"/>
      <c r="AF102" s="75"/>
      <c r="AG102" s="75"/>
      <c r="AH102" s="75"/>
      <c r="AI102" s="75"/>
      <c r="AJ102" s="75"/>
      <c r="AK102" s="75">
        <f t="shared" si="158"/>
        <v>125.72123237499999</v>
      </c>
      <c r="AL102" s="75">
        <f t="shared" si="159"/>
        <v>1353.2633452844998</v>
      </c>
      <c r="AM102" s="76">
        <f>'COMMON AREA'!$M$10</f>
        <v>0.25004241841630975</v>
      </c>
      <c r="AN102" s="75">
        <f t="shared" si="160"/>
        <v>31.435640989323854</v>
      </c>
      <c r="AO102" s="75">
        <f t="shared" si="161"/>
        <v>338.37323960908196</v>
      </c>
      <c r="AP102" s="76">
        <f>AMENITIES!$K$6</f>
        <v>0.17427518672958112</v>
      </c>
      <c r="AQ102" s="75">
        <f t="shared" si="135"/>
        <v>21.91009124802618</v>
      </c>
      <c r="AR102" s="75">
        <f t="shared" si="136"/>
        <v>235.84022219375382</v>
      </c>
      <c r="AS102" s="75">
        <f t="shared" si="162"/>
        <v>179.06696461235003</v>
      </c>
      <c r="AT102" s="75">
        <f t="shared" si="163"/>
        <v>1927</v>
      </c>
      <c r="AU102" s="23"/>
      <c r="AV102" s="23"/>
      <c r="AW102" s="33">
        <f t="shared" si="91"/>
        <v>8.1609351604443447E-3</v>
      </c>
      <c r="AX102" s="26">
        <f t="shared" si="92"/>
        <v>81.266592327704785</v>
      </c>
      <c r="AY102" s="26">
        <f t="shared" si="93"/>
        <v>874.7535998154143</v>
      </c>
      <c r="AZ102" s="78">
        <f t="shared" si="139"/>
        <v>0.45383352816435646</v>
      </c>
      <c r="BA102" s="23">
        <v>1</v>
      </c>
      <c r="BB102" s="75"/>
      <c r="BC102" s="23">
        <f t="shared" si="95"/>
        <v>1</v>
      </c>
      <c r="BD102" s="33">
        <f t="shared" si="140"/>
        <v>0.55562579174572491</v>
      </c>
      <c r="BE102" s="33">
        <f t="shared" si="141"/>
        <v>5.8795295565577575E-2</v>
      </c>
      <c r="BF102" s="33">
        <f t="shared" si="142"/>
        <v>0.61442108731130241</v>
      </c>
      <c r="BG102" s="77">
        <f t="shared" si="143"/>
        <v>0.70226432033445763</v>
      </c>
    </row>
    <row r="103" spans="1:59" ht="25.05" customHeight="1" x14ac:dyDescent="0.3">
      <c r="A103" s="25">
        <f t="shared" si="164"/>
        <v>97</v>
      </c>
      <c r="B103" s="74" t="s">
        <v>275</v>
      </c>
      <c r="C103" s="22" t="s">
        <v>74</v>
      </c>
      <c r="D103" s="39" t="s">
        <v>301</v>
      </c>
      <c r="E103" s="39" t="str">
        <f t="shared" si="101"/>
        <v>B 501</v>
      </c>
      <c r="F103" s="39" t="s">
        <v>170</v>
      </c>
      <c r="G103" s="39" t="s">
        <v>29</v>
      </c>
      <c r="H103" s="75">
        <v>75055462.616999999</v>
      </c>
      <c r="I103" s="75">
        <f t="shared" si="165"/>
        <v>75.055462616999989</v>
      </c>
      <c r="J103" s="75">
        <f t="shared" si="166"/>
        <v>807.89699960938788</v>
      </c>
      <c r="K103" s="75">
        <v>5690252.5839999998</v>
      </c>
      <c r="L103" s="75">
        <f t="shared" si="167"/>
        <v>5.6902525839999996</v>
      </c>
      <c r="M103" s="75">
        <f t="shared" si="168"/>
        <v>61.249878814175993</v>
      </c>
      <c r="N103" s="75">
        <v>0</v>
      </c>
      <c r="O103" s="75">
        <f t="shared" si="169"/>
        <v>0</v>
      </c>
      <c r="P103" s="75">
        <f t="shared" si="170"/>
        <v>0</v>
      </c>
      <c r="Q103" s="75">
        <f t="shared" si="171"/>
        <v>5.6902525839999996</v>
      </c>
      <c r="R103" s="75">
        <f t="shared" si="172"/>
        <v>61.249878814175993</v>
      </c>
      <c r="S103" s="75">
        <f t="shared" si="173"/>
        <v>869.14687842356386</v>
      </c>
      <c r="T103" s="75">
        <v>90644908.415000007</v>
      </c>
      <c r="U103" s="69">
        <f t="shared" si="174"/>
        <v>90.644908415000003</v>
      </c>
      <c r="V103" s="75">
        <f t="shared" si="175"/>
        <v>975.70179417906002</v>
      </c>
      <c r="W103" s="75">
        <v>0</v>
      </c>
      <c r="X103" s="75">
        <f t="shared" si="176"/>
        <v>0</v>
      </c>
      <c r="Y103" s="75">
        <f t="shared" si="177"/>
        <v>0</v>
      </c>
      <c r="Z103" s="75">
        <f t="shared" si="178"/>
        <v>9.8991932140000145</v>
      </c>
      <c r="AA103" s="75">
        <f t="shared" si="179"/>
        <v>106.55491575549615</v>
      </c>
      <c r="AB103" s="75">
        <v>3300033.4470000002</v>
      </c>
      <c r="AC103" s="75">
        <f t="shared" si="180"/>
        <v>3.3000334470000001</v>
      </c>
      <c r="AD103" s="75">
        <f t="shared" si="181"/>
        <v>35.521560023508002</v>
      </c>
      <c r="AE103" s="75"/>
      <c r="AF103" s="75"/>
      <c r="AG103" s="75"/>
      <c r="AH103" s="75"/>
      <c r="AI103" s="75"/>
      <c r="AJ103" s="75"/>
      <c r="AK103" s="75">
        <f t="shared" si="158"/>
        <v>93.944941862000007</v>
      </c>
      <c r="AL103" s="75">
        <f t="shared" si="159"/>
        <v>1011.223354202568</v>
      </c>
      <c r="AM103" s="76">
        <f>'COMMON AREA'!$M$10</f>
        <v>0.25004241841630975</v>
      </c>
      <c r="AN103" s="75">
        <f t="shared" si="160"/>
        <v>23.490220461154099</v>
      </c>
      <c r="AO103" s="75">
        <f t="shared" si="161"/>
        <v>252.84873304386269</v>
      </c>
      <c r="AP103" s="76">
        <f>AMENITIES!$K$6</f>
        <v>0.17427518672958112</v>
      </c>
      <c r="AQ103" s="75">
        <f t="shared" si="135"/>
        <v>16.372272285299694</v>
      </c>
      <c r="AR103" s="75">
        <f t="shared" si="136"/>
        <v>176.23113887896588</v>
      </c>
      <c r="AS103" s="75">
        <f t="shared" si="162"/>
        <v>133.8074346084538</v>
      </c>
      <c r="AT103" s="75">
        <f t="shared" si="163"/>
        <v>1440</v>
      </c>
      <c r="AU103" s="23"/>
      <c r="AV103" s="23"/>
      <c r="AW103" s="33">
        <f t="shared" si="91"/>
        <v>6.0982426333577033E-3</v>
      </c>
      <c r="AX103" s="26">
        <f t="shared" si="92"/>
        <v>60.726300142976008</v>
      </c>
      <c r="AY103" s="26">
        <f t="shared" si="93"/>
        <v>653.65789473899372</v>
      </c>
      <c r="AZ103" s="78">
        <f t="shared" si="139"/>
        <v>0.45383352816435646</v>
      </c>
      <c r="BA103" s="23">
        <v>1</v>
      </c>
      <c r="BB103" s="23"/>
      <c r="BC103" s="23">
        <f t="shared" si="95"/>
        <v>1</v>
      </c>
      <c r="BD103" s="33">
        <f t="shared" si="140"/>
        <v>0.56103958306207491</v>
      </c>
      <c r="BE103" s="33">
        <f t="shared" si="141"/>
        <v>4.2534638065399998E-2</v>
      </c>
      <c r="BF103" s="33">
        <f t="shared" si="142"/>
        <v>0.60357422112747494</v>
      </c>
      <c r="BG103" s="77">
        <f t="shared" si="143"/>
        <v>0.70223844041844996</v>
      </c>
    </row>
    <row r="104" spans="1:59" ht="25.05" customHeight="1" x14ac:dyDescent="0.3">
      <c r="A104" s="25">
        <f t="shared" si="164"/>
        <v>98</v>
      </c>
      <c r="B104" s="74" t="s">
        <v>275</v>
      </c>
      <c r="C104" s="22" t="s">
        <v>74</v>
      </c>
      <c r="D104" s="39" t="s">
        <v>302</v>
      </c>
      <c r="E104" s="39" t="str">
        <f t="shared" si="101"/>
        <v>B 502</v>
      </c>
      <c r="F104" s="39" t="s">
        <v>170</v>
      </c>
      <c r="G104" s="39" t="s">
        <v>29</v>
      </c>
      <c r="H104" s="75">
        <v>75055462.616999999</v>
      </c>
      <c r="I104" s="75">
        <f t="shared" si="165"/>
        <v>75.055462616999989</v>
      </c>
      <c r="J104" s="75">
        <f t="shared" si="166"/>
        <v>807.89699960938788</v>
      </c>
      <c r="K104" s="75">
        <v>5705988.3990000002</v>
      </c>
      <c r="L104" s="75">
        <f t="shared" si="167"/>
        <v>5.7059883989999998</v>
      </c>
      <c r="M104" s="75">
        <f t="shared" si="168"/>
        <v>61.419259126835996</v>
      </c>
      <c r="N104" s="75">
        <v>0</v>
      </c>
      <c r="O104" s="75">
        <f t="shared" si="169"/>
        <v>0</v>
      </c>
      <c r="P104" s="75">
        <f t="shared" si="170"/>
        <v>0</v>
      </c>
      <c r="Q104" s="75">
        <f t="shared" si="171"/>
        <v>5.7059883989999998</v>
      </c>
      <c r="R104" s="75">
        <f t="shared" si="172"/>
        <v>61.419259126835996</v>
      </c>
      <c r="S104" s="75">
        <f t="shared" si="173"/>
        <v>869.31625873622386</v>
      </c>
      <c r="T104" s="75">
        <v>90646456.525999993</v>
      </c>
      <c r="U104" s="69">
        <f t="shared" si="174"/>
        <v>90.646456525999994</v>
      </c>
      <c r="V104" s="75">
        <f t="shared" si="175"/>
        <v>975.71845804586383</v>
      </c>
      <c r="W104" s="75">
        <v>0</v>
      </c>
      <c r="X104" s="75">
        <f t="shared" si="176"/>
        <v>0</v>
      </c>
      <c r="Y104" s="75">
        <f t="shared" si="177"/>
        <v>0</v>
      </c>
      <c r="Z104" s="75">
        <f t="shared" si="178"/>
        <v>9.8850055100000063</v>
      </c>
      <c r="AA104" s="75">
        <f t="shared" si="179"/>
        <v>106.40219930963995</v>
      </c>
      <c r="AB104" s="75">
        <v>3300033.4470000002</v>
      </c>
      <c r="AC104" s="75">
        <f t="shared" si="180"/>
        <v>3.3000334470000001</v>
      </c>
      <c r="AD104" s="75">
        <f t="shared" si="181"/>
        <v>35.521560023508002</v>
      </c>
      <c r="AE104" s="75"/>
      <c r="AF104" s="75"/>
      <c r="AG104" s="75"/>
      <c r="AH104" s="75"/>
      <c r="AI104" s="75"/>
      <c r="AJ104" s="75"/>
      <c r="AK104" s="75">
        <f t="shared" si="158"/>
        <v>93.946489972999998</v>
      </c>
      <c r="AL104" s="75">
        <f t="shared" si="159"/>
        <v>1011.2400180693718</v>
      </c>
      <c r="AM104" s="76">
        <f>'COMMON AREA'!$M$10</f>
        <v>0.25004241841630975</v>
      </c>
      <c r="AN104" s="75">
        <f t="shared" si="160"/>
        <v>23.490607554572513</v>
      </c>
      <c r="AO104" s="75">
        <f t="shared" si="161"/>
        <v>252.8528997174185</v>
      </c>
      <c r="AP104" s="76">
        <f>AMENITIES!$K$6</f>
        <v>0.17427518672958112</v>
      </c>
      <c r="AQ104" s="75">
        <f t="shared" si="135"/>
        <v>16.372542082633295</v>
      </c>
      <c r="AR104" s="75">
        <f t="shared" si="136"/>
        <v>176.23404297746475</v>
      </c>
      <c r="AS104" s="75">
        <f t="shared" si="162"/>
        <v>133.80963961020581</v>
      </c>
      <c r="AT104" s="75">
        <f t="shared" si="163"/>
        <v>1440</v>
      </c>
      <c r="AU104" s="23"/>
      <c r="AV104" s="23"/>
      <c r="AW104" s="33">
        <f t="shared" si="91"/>
        <v>6.0983431257984264E-3</v>
      </c>
      <c r="AX104" s="26">
        <f t="shared" si="92"/>
        <v>60.727300846700729</v>
      </c>
      <c r="AY104" s="26">
        <f t="shared" si="93"/>
        <v>653.66866631388666</v>
      </c>
      <c r="AZ104" s="78">
        <f t="shared" si="139"/>
        <v>0.45383352816435651</v>
      </c>
      <c r="BA104" s="23">
        <v>1</v>
      </c>
      <c r="BB104" s="23"/>
      <c r="BC104" s="23">
        <f t="shared" si="95"/>
        <v>1</v>
      </c>
      <c r="BD104" s="33">
        <f t="shared" si="140"/>
        <v>0.56103958306207491</v>
      </c>
      <c r="BE104" s="33">
        <f t="shared" si="141"/>
        <v>4.2652263282524999E-2</v>
      </c>
      <c r="BF104" s="33">
        <f t="shared" si="142"/>
        <v>0.60369184634459994</v>
      </c>
      <c r="BG104" s="77">
        <f t="shared" si="143"/>
        <v>0.70225001254817487</v>
      </c>
    </row>
    <row r="105" spans="1:59" ht="25.05" customHeight="1" x14ac:dyDescent="0.3">
      <c r="A105" s="25">
        <f t="shared" si="164"/>
        <v>99</v>
      </c>
      <c r="B105" s="74" t="s">
        <v>275</v>
      </c>
      <c r="C105" s="22" t="s">
        <v>74</v>
      </c>
      <c r="D105" s="39" t="s">
        <v>303</v>
      </c>
      <c r="E105" s="39" t="str">
        <f t="shared" si="101"/>
        <v>B 504</v>
      </c>
      <c r="F105" s="39" t="s">
        <v>171</v>
      </c>
      <c r="G105" s="39" t="s">
        <v>29</v>
      </c>
      <c r="H105" s="75">
        <v>100702610.765</v>
      </c>
      <c r="I105" s="75">
        <f t="shared" si="165"/>
        <v>100.702610765</v>
      </c>
      <c r="J105" s="75">
        <f t="shared" si="166"/>
        <v>1083.96290227446</v>
      </c>
      <c r="K105" s="75">
        <v>4551172.1809999999</v>
      </c>
      <c r="L105" s="75">
        <f t="shared" si="167"/>
        <v>4.5511721810000001</v>
      </c>
      <c r="M105" s="75">
        <f t="shared" si="168"/>
        <v>48.988817356283995</v>
      </c>
      <c r="N105" s="75">
        <v>0</v>
      </c>
      <c r="O105" s="75">
        <f t="shared" si="169"/>
        <v>0</v>
      </c>
      <c r="P105" s="75">
        <f t="shared" si="170"/>
        <v>0</v>
      </c>
      <c r="Q105" s="75">
        <f t="shared" si="171"/>
        <v>4.5511721810000001</v>
      </c>
      <c r="R105" s="75">
        <f t="shared" si="172"/>
        <v>48.988817356283995</v>
      </c>
      <c r="S105" s="75">
        <f t="shared" si="173"/>
        <v>1132.951719630744</v>
      </c>
      <c r="T105" s="75">
        <v>116397840.487</v>
      </c>
      <c r="U105" s="69">
        <f t="shared" si="174"/>
        <v>116.397840487</v>
      </c>
      <c r="V105" s="75">
        <f t="shared" si="175"/>
        <v>1252.9063550020678</v>
      </c>
      <c r="W105" s="75">
        <v>0</v>
      </c>
      <c r="X105" s="75">
        <f t="shared" si="176"/>
        <v>0</v>
      </c>
      <c r="Y105" s="75">
        <f t="shared" si="177"/>
        <v>0</v>
      </c>
      <c r="Z105" s="75">
        <f t="shared" si="178"/>
        <v>11.144057540999993</v>
      </c>
      <c r="AA105" s="75">
        <f t="shared" si="179"/>
        <v>119.9546353713238</v>
      </c>
      <c r="AB105" s="75">
        <v>3599949.7680000002</v>
      </c>
      <c r="AC105" s="75">
        <f t="shared" si="180"/>
        <v>3.5999497680000001</v>
      </c>
      <c r="AD105" s="75">
        <f t="shared" si="181"/>
        <v>38.749859302752</v>
      </c>
      <c r="AE105" s="75"/>
      <c r="AF105" s="75"/>
      <c r="AG105" s="75"/>
      <c r="AH105" s="75"/>
      <c r="AI105" s="75"/>
      <c r="AJ105" s="75"/>
      <c r="AK105" s="75">
        <f t="shared" si="158"/>
        <v>119.997790255</v>
      </c>
      <c r="AL105" s="75">
        <f t="shared" si="159"/>
        <v>1291.6562143048197</v>
      </c>
      <c r="AM105" s="76">
        <f>'COMMON AREA'!$M$10</f>
        <v>0.25004241841630975</v>
      </c>
      <c r="AN105" s="75">
        <f t="shared" si="160"/>
        <v>30.004537679973286</v>
      </c>
      <c r="AO105" s="75">
        <f t="shared" si="161"/>
        <v>322.96884358723241</v>
      </c>
      <c r="AP105" s="76">
        <f>AMENITIES!$K$6</f>
        <v>0.17427518672958112</v>
      </c>
      <c r="AQ105" s="75">
        <f t="shared" si="135"/>
        <v>20.912637303827236</v>
      </c>
      <c r="AR105" s="75">
        <f t="shared" si="136"/>
        <v>225.1036279383963</v>
      </c>
      <c r="AS105" s="75">
        <f t="shared" si="162"/>
        <v>170.91496523880053</v>
      </c>
      <c r="AT105" s="75">
        <f t="shared" si="163"/>
        <v>1840</v>
      </c>
      <c r="AU105" s="23"/>
      <c r="AV105" s="23"/>
      <c r="AW105" s="33">
        <f t="shared" si="91"/>
        <v>7.7894096897382203E-3</v>
      </c>
      <c r="AX105" s="26">
        <f t="shared" si="92"/>
        <v>77.566941690413202</v>
      </c>
      <c r="AY105" s="26">
        <f t="shared" si="93"/>
        <v>834.93056035560767</v>
      </c>
      <c r="AZ105" s="78">
        <f t="shared" si="139"/>
        <v>0.45383352816435657</v>
      </c>
      <c r="BA105" s="23">
        <v>1</v>
      </c>
      <c r="BB105" s="23"/>
      <c r="BC105" s="23">
        <f t="shared" si="95"/>
        <v>1</v>
      </c>
      <c r="BD105" s="33">
        <f t="shared" si="140"/>
        <v>0.58911027297524998</v>
      </c>
      <c r="BE105" s="33">
        <f t="shared" si="141"/>
        <v>2.6624357258849998E-2</v>
      </c>
      <c r="BF105" s="33">
        <f t="shared" si="142"/>
        <v>0.61573463023410002</v>
      </c>
      <c r="BG105" s="77">
        <f t="shared" si="143"/>
        <v>0.70198707299174989</v>
      </c>
    </row>
    <row r="106" spans="1:59" ht="25.05" customHeight="1" x14ac:dyDescent="0.3">
      <c r="A106" s="25">
        <f t="shared" si="164"/>
        <v>100</v>
      </c>
      <c r="B106" s="74" t="s">
        <v>275</v>
      </c>
      <c r="C106" s="22" t="s">
        <v>74</v>
      </c>
      <c r="D106" s="39" t="s">
        <v>304</v>
      </c>
      <c r="E106" s="39" t="str">
        <f t="shared" si="101"/>
        <v>B 505</v>
      </c>
      <c r="F106" s="39" t="s">
        <v>170</v>
      </c>
      <c r="G106" s="39" t="s">
        <v>28</v>
      </c>
      <c r="H106" s="75">
        <v>70419313.472000003</v>
      </c>
      <c r="I106" s="75">
        <f t="shared" si="165"/>
        <v>70.419313471999999</v>
      </c>
      <c r="J106" s="75">
        <f t="shared" si="166"/>
        <v>757.99349021260798</v>
      </c>
      <c r="K106" s="75">
        <v>6040988.4749999996</v>
      </c>
      <c r="L106" s="75">
        <f t="shared" si="167"/>
        <v>6.0409884749999989</v>
      </c>
      <c r="M106" s="75">
        <f t="shared" si="168"/>
        <v>65.025199944899981</v>
      </c>
      <c r="N106" s="75">
        <v>3750154.6570000001</v>
      </c>
      <c r="O106" s="75">
        <f t="shared" si="169"/>
        <v>3.7501546569999999</v>
      </c>
      <c r="P106" s="75">
        <f t="shared" si="170"/>
        <v>40.366664727947999</v>
      </c>
      <c r="Q106" s="75">
        <f t="shared" si="171"/>
        <v>9.7911431319999984</v>
      </c>
      <c r="R106" s="75">
        <f t="shared" si="172"/>
        <v>105.39186467284799</v>
      </c>
      <c r="S106" s="75">
        <f t="shared" si="173"/>
        <v>863.38535488545597</v>
      </c>
      <c r="T106" s="75">
        <v>89974732.092999995</v>
      </c>
      <c r="U106" s="69">
        <f t="shared" si="174"/>
        <v>89.974732092999986</v>
      </c>
      <c r="V106" s="75">
        <f t="shared" si="175"/>
        <v>968.48801624905184</v>
      </c>
      <c r="W106" s="75">
        <v>0</v>
      </c>
      <c r="X106" s="75">
        <f t="shared" si="176"/>
        <v>0</v>
      </c>
      <c r="Y106" s="75">
        <f t="shared" si="177"/>
        <v>0</v>
      </c>
      <c r="Z106" s="75">
        <f t="shared" si="178"/>
        <v>9.7642754889999885</v>
      </c>
      <c r="AA106" s="75">
        <f t="shared" si="179"/>
        <v>105.10266136359587</v>
      </c>
      <c r="AB106" s="75">
        <v>3242125.43</v>
      </c>
      <c r="AC106" s="75">
        <f t="shared" si="180"/>
        <v>3.2421254300000002</v>
      </c>
      <c r="AD106" s="75">
        <f t="shared" si="181"/>
        <v>34.898238128519999</v>
      </c>
      <c r="AE106" s="75"/>
      <c r="AF106" s="75"/>
      <c r="AG106" s="75"/>
      <c r="AH106" s="75"/>
      <c r="AI106" s="75"/>
      <c r="AJ106" s="75"/>
      <c r="AK106" s="75">
        <f t="shared" si="158"/>
        <v>93.216857522999987</v>
      </c>
      <c r="AL106" s="75">
        <f t="shared" si="159"/>
        <v>1003.3862543775718</v>
      </c>
      <c r="AM106" s="76">
        <f>'COMMON AREA'!$M$10</f>
        <v>0.25004241841630975</v>
      </c>
      <c r="AN106" s="75">
        <f t="shared" si="160"/>
        <v>23.308168492219494</v>
      </c>
      <c r="AO106" s="75">
        <f t="shared" si="161"/>
        <v>250.88912565025063</v>
      </c>
      <c r="AP106" s="76">
        <f>AMENITIES!$K$6</f>
        <v>0.17427518672958112</v>
      </c>
      <c r="AQ106" s="75">
        <f t="shared" si="135"/>
        <v>16.24538525116558</v>
      </c>
      <c r="AR106" s="75">
        <f t="shared" si="136"/>
        <v>174.86532684354631</v>
      </c>
      <c r="AS106" s="75">
        <f t="shared" si="162"/>
        <v>132.77041126638505</v>
      </c>
      <c r="AT106" s="75">
        <f t="shared" si="163"/>
        <v>1429</v>
      </c>
      <c r="AU106" s="23"/>
      <c r="AV106" s="23"/>
      <c r="AW106" s="33">
        <f t="shared" si="91"/>
        <v>6.0509805363382361E-3</v>
      </c>
      <c r="AX106" s="26">
        <f t="shared" si="92"/>
        <v>60.255664180856158</v>
      </c>
      <c r="AY106" s="26">
        <f t="shared" si="93"/>
        <v>648.59196924273567</v>
      </c>
      <c r="AZ106" s="78">
        <f t="shared" si="139"/>
        <v>0.45383352816435651</v>
      </c>
      <c r="BA106" s="23">
        <v>1</v>
      </c>
      <c r="BB106" s="23"/>
      <c r="BC106" s="23">
        <f t="shared" si="95"/>
        <v>1</v>
      </c>
      <c r="BD106" s="33">
        <f t="shared" si="140"/>
        <v>0.53043631225514909</v>
      </c>
      <c r="BE106" s="33">
        <f t="shared" si="141"/>
        <v>7.3752179617108463E-2</v>
      </c>
      <c r="BF106" s="33">
        <f t="shared" si="142"/>
        <v>0.60418849187225754</v>
      </c>
      <c r="BG106" s="77">
        <f t="shared" si="143"/>
        <v>0.70215973014525668</v>
      </c>
    </row>
    <row r="107" spans="1:59" ht="25.05" customHeight="1" x14ac:dyDescent="0.3">
      <c r="A107" s="25">
        <f t="shared" si="164"/>
        <v>101</v>
      </c>
      <c r="B107" s="74" t="s">
        <v>275</v>
      </c>
      <c r="C107" s="22" t="s">
        <v>74</v>
      </c>
      <c r="D107" s="39" t="s">
        <v>305</v>
      </c>
      <c r="E107" s="39" t="str">
        <f t="shared" si="101"/>
        <v>B 506</v>
      </c>
      <c r="F107" s="39" t="s">
        <v>170</v>
      </c>
      <c r="G107" s="39" t="s">
        <v>28</v>
      </c>
      <c r="H107" s="75">
        <v>70419313.472000003</v>
      </c>
      <c r="I107" s="75">
        <f t="shared" si="165"/>
        <v>70.419313471999999</v>
      </c>
      <c r="J107" s="75">
        <f t="shared" si="166"/>
        <v>757.99349021260798</v>
      </c>
      <c r="K107" s="75">
        <v>6040988.4749999996</v>
      </c>
      <c r="L107" s="75">
        <f t="shared" si="167"/>
        <v>6.0409884749999989</v>
      </c>
      <c r="M107" s="75">
        <f t="shared" si="168"/>
        <v>65.025199944899981</v>
      </c>
      <c r="N107" s="75">
        <v>3750154.6570000001</v>
      </c>
      <c r="O107" s="75">
        <f t="shared" si="169"/>
        <v>3.7501546569999999</v>
      </c>
      <c r="P107" s="75">
        <f t="shared" si="170"/>
        <v>40.366664727947999</v>
      </c>
      <c r="Q107" s="75">
        <f t="shared" si="171"/>
        <v>9.7911431319999984</v>
      </c>
      <c r="R107" s="75">
        <f t="shared" si="172"/>
        <v>105.39186467284799</v>
      </c>
      <c r="S107" s="75">
        <f t="shared" si="173"/>
        <v>863.38535488545597</v>
      </c>
      <c r="T107" s="75">
        <v>89854604.089000002</v>
      </c>
      <c r="U107" s="69">
        <f t="shared" si="174"/>
        <v>89.854604088999992</v>
      </c>
      <c r="V107" s="75">
        <f t="shared" si="175"/>
        <v>967.19495841399589</v>
      </c>
      <c r="W107" s="75">
        <v>0</v>
      </c>
      <c r="X107" s="75">
        <f t="shared" si="176"/>
        <v>0</v>
      </c>
      <c r="Y107" s="75">
        <f t="shared" si="177"/>
        <v>0</v>
      </c>
      <c r="Z107" s="75">
        <f t="shared" si="178"/>
        <v>9.6441474849999942</v>
      </c>
      <c r="AA107" s="75">
        <f t="shared" si="179"/>
        <v>103.80960352853992</v>
      </c>
      <c r="AB107" s="75">
        <v>3362526.8309999998</v>
      </c>
      <c r="AC107" s="75">
        <f t="shared" si="180"/>
        <v>3.3625268309999998</v>
      </c>
      <c r="AD107" s="75">
        <f t="shared" si="181"/>
        <v>36.194238808883995</v>
      </c>
      <c r="AE107" s="75"/>
      <c r="AF107" s="75"/>
      <c r="AG107" s="75"/>
      <c r="AH107" s="75"/>
      <c r="AI107" s="75"/>
      <c r="AJ107" s="75"/>
      <c r="AK107" s="75">
        <f t="shared" si="158"/>
        <v>93.217130919999988</v>
      </c>
      <c r="AL107" s="75">
        <f t="shared" si="159"/>
        <v>1003.3891972228798</v>
      </c>
      <c r="AM107" s="76">
        <f>'COMMON AREA'!$M$10</f>
        <v>0.25004241841630975</v>
      </c>
      <c r="AN107" s="75">
        <f t="shared" si="160"/>
        <v>23.308236853066564</v>
      </c>
      <c r="AO107" s="75">
        <f t="shared" si="161"/>
        <v>250.88986148640848</v>
      </c>
      <c r="AP107" s="76">
        <f>AMENITIES!$K$6</f>
        <v>0.17427518672958112</v>
      </c>
      <c r="AQ107" s="75">
        <f t="shared" si="135"/>
        <v>16.245432897478807</v>
      </c>
      <c r="AR107" s="75">
        <f t="shared" si="136"/>
        <v>174.86583970846186</v>
      </c>
      <c r="AS107" s="75">
        <f t="shared" si="162"/>
        <v>132.77080067054536</v>
      </c>
      <c r="AT107" s="75">
        <f t="shared" si="163"/>
        <v>1429</v>
      </c>
      <c r="AU107" s="23"/>
      <c r="AV107" s="23"/>
      <c r="AW107" s="33">
        <f t="shared" si="91"/>
        <v>6.0509982833420479E-3</v>
      </c>
      <c r="AX107" s="26">
        <f t="shared" si="92"/>
        <v>60.25584090552011</v>
      </c>
      <c r="AY107" s="26">
        <f t="shared" si="93"/>
        <v>648.59387150701843</v>
      </c>
      <c r="AZ107" s="78">
        <f t="shared" si="139"/>
        <v>0.45383352816435651</v>
      </c>
      <c r="BA107" s="23">
        <v>1</v>
      </c>
      <c r="BB107" s="23"/>
      <c r="BC107" s="23">
        <f t="shared" si="95"/>
        <v>1</v>
      </c>
      <c r="BD107" s="33">
        <f t="shared" si="140"/>
        <v>0.53043631225514909</v>
      </c>
      <c r="BE107" s="33">
        <f t="shared" si="141"/>
        <v>7.3752179617108463E-2</v>
      </c>
      <c r="BF107" s="33">
        <f t="shared" si="142"/>
        <v>0.60418849187225754</v>
      </c>
      <c r="BG107" s="77">
        <f t="shared" si="143"/>
        <v>0.70216178951916008</v>
      </c>
    </row>
    <row r="108" spans="1:59" ht="25.05" customHeight="1" x14ac:dyDescent="0.3">
      <c r="A108" s="25">
        <f t="shared" si="164"/>
        <v>102</v>
      </c>
      <c r="B108" s="74" t="s">
        <v>275</v>
      </c>
      <c r="C108" s="22" t="s">
        <v>74</v>
      </c>
      <c r="D108" s="39" t="s">
        <v>306</v>
      </c>
      <c r="E108" s="39" t="str">
        <f t="shared" si="101"/>
        <v>B 507</v>
      </c>
      <c r="F108" s="39" t="s">
        <v>171</v>
      </c>
      <c r="G108" s="39" t="s">
        <v>28</v>
      </c>
      <c r="H108" s="75">
        <v>99469611.732999995</v>
      </c>
      <c r="I108" s="75">
        <f t="shared" si="165"/>
        <v>99.469611732999994</v>
      </c>
      <c r="J108" s="75">
        <f t="shared" si="166"/>
        <v>1070.6909006940118</v>
      </c>
      <c r="K108" s="75">
        <v>7045784.7039999999</v>
      </c>
      <c r="L108" s="75">
        <f t="shared" si="167"/>
        <v>7.0457847039999999</v>
      </c>
      <c r="M108" s="75">
        <f t="shared" si="168"/>
        <v>75.84082655385599</v>
      </c>
      <c r="N108" s="75">
        <v>3479905.983</v>
      </c>
      <c r="O108" s="75">
        <f t="shared" si="169"/>
        <v>3.4799059829999996</v>
      </c>
      <c r="P108" s="75">
        <f t="shared" si="170"/>
        <v>37.457708001011994</v>
      </c>
      <c r="Q108" s="75">
        <f t="shared" si="171"/>
        <v>10.525690686999999</v>
      </c>
      <c r="R108" s="75">
        <f t="shared" si="172"/>
        <v>113.29853455486798</v>
      </c>
      <c r="S108" s="75">
        <f t="shared" si="173"/>
        <v>1183.9894352488798</v>
      </c>
      <c r="T108" s="75">
        <v>121541254.815</v>
      </c>
      <c r="U108" s="69">
        <f t="shared" si="174"/>
        <v>121.54125481499999</v>
      </c>
      <c r="V108" s="75">
        <f t="shared" si="175"/>
        <v>1308.2700668286598</v>
      </c>
      <c r="W108" s="75">
        <v>0</v>
      </c>
      <c r="X108" s="75">
        <f t="shared" si="176"/>
        <v>0</v>
      </c>
      <c r="Y108" s="75">
        <f t="shared" si="177"/>
        <v>0</v>
      </c>
      <c r="Z108" s="75">
        <f t="shared" si="178"/>
        <v>11.545952394999995</v>
      </c>
      <c r="AA108" s="75">
        <f t="shared" si="179"/>
        <v>124.28063157977996</v>
      </c>
      <c r="AB108" s="75">
        <v>4179977.56</v>
      </c>
      <c r="AC108" s="75">
        <f t="shared" si="180"/>
        <v>4.1799775600000002</v>
      </c>
      <c r="AD108" s="75">
        <f t="shared" si="181"/>
        <v>44.993278455839999</v>
      </c>
      <c r="AE108" s="75"/>
      <c r="AF108" s="75"/>
      <c r="AG108" s="75"/>
      <c r="AH108" s="75"/>
      <c r="AI108" s="75"/>
      <c r="AJ108" s="75"/>
      <c r="AK108" s="75">
        <f t="shared" si="158"/>
        <v>125.72123237499999</v>
      </c>
      <c r="AL108" s="75">
        <f t="shared" si="159"/>
        <v>1353.2633452844998</v>
      </c>
      <c r="AM108" s="76">
        <f>'COMMON AREA'!$M$10</f>
        <v>0.25004241841630975</v>
      </c>
      <c r="AN108" s="75">
        <f t="shared" si="160"/>
        <v>31.435640989323854</v>
      </c>
      <c r="AO108" s="75">
        <f t="shared" si="161"/>
        <v>338.37323960908196</v>
      </c>
      <c r="AP108" s="76">
        <f>AMENITIES!$K$6</f>
        <v>0.17427518672958112</v>
      </c>
      <c r="AQ108" s="75">
        <f t="shared" si="135"/>
        <v>21.91009124802618</v>
      </c>
      <c r="AR108" s="75">
        <f t="shared" si="136"/>
        <v>235.84022219375382</v>
      </c>
      <c r="AS108" s="75">
        <f t="shared" si="162"/>
        <v>179.06696461235003</v>
      </c>
      <c r="AT108" s="75">
        <f t="shared" si="163"/>
        <v>1927</v>
      </c>
      <c r="AU108" s="23"/>
      <c r="AV108" s="23"/>
      <c r="AW108" s="33">
        <f t="shared" si="91"/>
        <v>8.1609351604443447E-3</v>
      </c>
      <c r="AX108" s="26">
        <f t="shared" si="92"/>
        <v>81.266592327704785</v>
      </c>
      <c r="AY108" s="26">
        <f t="shared" si="93"/>
        <v>874.7535998154143</v>
      </c>
      <c r="AZ108" s="78">
        <f t="shared" si="139"/>
        <v>0.45383352816435646</v>
      </c>
      <c r="BA108" s="23">
        <v>1</v>
      </c>
      <c r="BB108" s="23"/>
      <c r="BC108" s="23">
        <f t="shared" si="95"/>
        <v>1</v>
      </c>
      <c r="BD108" s="33">
        <f t="shared" si="140"/>
        <v>0.55562579174572491</v>
      </c>
      <c r="BE108" s="33">
        <f t="shared" si="141"/>
        <v>5.8795295565577575E-2</v>
      </c>
      <c r="BF108" s="33">
        <f t="shared" si="142"/>
        <v>0.61442108731130241</v>
      </c>
      <c r="BG108" s="77">
        <f t="shared" si="143"/>
        <v>0.70226432033445763</v>
      </c>
    </row>
    <row r="109" spans="1:59" ht="25.05" customHeight="1" x14ac:dyDescent="0.3">
      <c r="A109" s="25">
        <f t="shared" si="164"/>
        <v>103</v>
      </c>
      <c r="B109" s="74" t="s">
        <v>275</v>
      </c>
      <c r="C109" s="22" t="s">
        <v>75</v>
      </c>
      <c r="D109" s="39" t="s">
        <v>307</v>
      </c>
      <c r="E109" s="39" t="str">
        <f t="shared" si="101"/>
        <v>B 601</v>
      </c>
      <c r="F109" s="39" t="s">
        <v>170</v>
      </c>
      <c r="G109" s="39" t="s">
        <v>29</v>
      </c>
      <c r="H109" s="75">
        <v>75055462.616999999</v>
      </c>
      <c r="I109" s="75">
        <f t="shared" si="165"/>
        <v>75.055462616999989</v>
      </c>
      <c r="J109" s="75">
        <f t="shared" si="166"/>
        <v>807.89699960938788</v>
      </c>
      <c r="K109" s="75">
        <v>5690252.5839999998</v>
      </c>
      <c r="L109" s="75">
        <f t="shared" si="167"/>
        <v>5.6902525839999996</v>
      </c>
      <c r="M109" s="75">
        <f t="shared" si="168"/>
        <v>61.249878814175993</v>
      </c>
      <c r="N109" s="75">
        <v>0</v>
      </c>
      <c r="O109" s="75">
        <f t="shared" si="169"/>
        <v>0</v>
      </c>
      <c r="P109" s="75">
        <f t="shared" si="170"/>
        <v>0</v>
      </c>
      <c r="Q109" s="75">
        <f t="shared" si="171"/>
        <v>5.6902525839999996</v>
      </c>
      <c r="R109" s="75">
        <f t="shared" si="172"/>
        <v>61.249878814175993</v>
      </c>
      <c r="S109" s="75">
        <f t="shared" si="173"/>
        <v>869.14687842356386</v>
      </c>
      <c r="T109" s="75">
        <v>90644908.415000007</v>
      </c>
      <c r="U109" s="69">
        <f t="shared" si="174"/>
        <v>90.644908415000003</v>
      </c>
      <c r="V109" s="75">
        <f t="shared" si="175"/>
        <v>975.70179417906002</v>
      </c>
      <c r="W109" s="75">
        <v>0</v>
      </c>
      <c r="X109" s="75">
        <f t="shared" si="176"/>
        <v>0</v>
      </c>
      <c r="Y109" s="75">
        <f t="shared" si="177"/>
        <v>0</v>
      </c>
      <c r="Z109" s="75">
        <f t="shared" si="178"/>
        <v>9.8991932140000145</v>
      </c>
      <c r="AA109" s="75">
        <f t="shared" si="179"/>
        <v>106.55491575549615</v>
      </c>
      <c r="AB109" s="75">
        <v>3300033.4470000002</v>
      </c>
      <c r="AC109" s="75">
        <f t="shared" si="180"/>
        <v>3.3000334470000001</v>
      </c>
      <c r="AD109" s="75">
        <f t="shared" si="181"/>
        <v>35.521560023508002</v>
      </c>
      <c r="AE109" s="75"/>
      <c r="AF109" s="75"/>
      <c r="AG109" s="75"/>
      <c r="AH109" s="75"/>
      <c r="AI109" s="75"/>
      <c r="AJ109" s="75"/>
      <c r="AK109" s="75">
        <f t="shared" si="158"/>
        <v>93.944941862000007</v>
      </c>
      <c r="AL109" s="75">
        <f t="shared" si="159"/>
        <v>1011.223354202568</v>
      </c>
      <c r="AM109" s="76">
        <f>'COMMON AREA'!$M$10</f>
        <v>0.25004241841630975</v>
      </c>
      <c r="AN109" s="75">
        <f t="shared" si="160"/>
        <v>23.490220461154099</v>
      </c>
      <c r="AO109" s="75">
        <f t="shared" si="161"/>
        <v>252.84873304386269</v>
      </c>
      <c r="AP109" s="76">
        <f>AMENITIES!$K$6</f>
        <v>0.17427518672958112</v>
      </c>
      <c r="AQ109" s="75">
        <f t="shared" si="135"/>
        <v>16.372272285299694</v>
      </c>
      <c r="AR109" s="75">
        <f t="shared" si="136"/>
        <v>176.23113887896588</v>
      </c>
      <c r="AS109" s="75">
        <f t="shared" si="162"/>
        <v>133.8074346084538</v>
      </c>
      <c r="AT109" s="75">
        <f t="shared" si="163"/>
        <v>1440</v>
      </c>
      <c r="AU109" s="23"/>
      <c r="AV109" s="23"/>
      <c r="AW109" s="33">
        <f t="shared" si="91"/>
        <v>6.0982426333577033E-3</v>
      </c>
      <c r="AX109" s="26">
        <f t="shared" si="92"/>
        <v>60.726300142976008</v>
      </c>
      <c r="AY109" s="26">
        <f t="shared" si="93"/>
        <v>653.65789473899372</v>
      </c>
      <c r="AZ109" s="78">
        <f t="shared" si="139"/>
        <v>0.45383352816435646</v>
      </c>
      <c r="BA109" s="23">
        <v>1</v>
      </c>
      <c r="BB109" s="23"/>
      <c r="BC109" s="23">
        <f t="shared" si="95"/>
        <v>1</v>
      </c>
      <c r="BD109" s="33">
        <f t="shared" si="140"/>
        <v>0.56103958306207491</v>
      </c>
      <c r="BE109" s="33">
        <f t="shared" si="141"/>
        <v>4.2534638065399998E-2</v>
      </c>
      <c r="BF109" s="33">
        <f t="shared" si="142"/>
        <v>0.60357422112747494</v>
      </c>
      <c r="BG109" s="77">
        <f t="shared" si="143"/>
        <v>0.70223844041844996</v>
      </c>
    </row>
    <row r="110" spans="1:59" ht="25.05" customHeight="1" x14ac:dyDescent="0.3">
      <c r="A110" s="25">
        <f t="shared" si="164"/>
        <v>104</v>
      </c>
      <c r="B110" s="74" t="s">
        <v>275</v>
      </c>
      <c r="C110" s="22" t="s">
        <v>75</v>
      </c>
      <c r="D110" s="39" t="s">
        <v>308</v>
      </c>
      <c r="E110" s="39" t="str">
        <f t="shared" si="101"/>
        <v>B 603</v>
      </c>
      <c r="F110" s="39" t="s">
        <v>170</v>
      </c>
      <c r="G110" s="39" t="s">
        <v>29</v>
      </c>
      <c r="H110" s="75">
        <v>75055462.616999999</v>
      </c>
      <c r="I110" s="75">
        <f t="shared" si="165"/>
        <v>75.055462616999989</v>
      </c>
      <c r="J110" s="75">
        <f t="shared" si="166"/>
        <v>807.89699960938788</v>
      </c>
      <c r="K110" s="75">
        <v>5705988.3990000002</v>
      </c>
      <c r="L110" s="75">
        <f t="shared" si="167"/>
        <v>5.7059883989999998</v>
      </c>
      <c r="M110" s="75">
        <f t="shared" si="168"/>
        <v>61.419259126835996</v>
      </c>
      <c r="N110" s="75">
        <v>0</v>
      </c>
      <c r="O110" s="75">
        <f t="shared" si="169"/>
        <v>0</v>
      </c>
      <c r="P110" s="75">
        <f t="shared" si="170"/>
        <v>0</v>
      </c>
      <c r="Q110" s="75">
        <f t="shared" si="171"/>
        <v>5.7059883989999998</v>
      </c>
      <c r="R110" s="75">
        <f t="shared" si="172"/>
        <v>61.419259126835996</v>
      </c>
      <c r="S110" s="75">
        <f t="shared" si="173"/>
        <v>869.31625873622386</v>
      </c>
      <c r="T110" s="75">
        <v>90646456.525999993</v>
      </c>
      <c r="U110" s="69">
        <f t="shared" si="174"/>
        <v>90.646456525999994</v>
      </c>
      <c r="V110" s="75">
        <f t="shared" si="175"/>
        <v>975.71845804586383</v>
      </c>
      <c r="W110" s="75">
        <v>0</v>
      </c>
      <c r="X110" s="75">
        <f t="shared" si="176"/>
        <v>0</v>
      </c>
      <c r="Y110" s="75">
        <f t="shared" si="177"/>
        <v>0</v>
      </c>
      <c r="Z110" s="75">
        <f t="shared" si="178"/>
        <v>9.8850055100000063</v>
      </c>
      <c r="AA110" s="75">
        <f t="shared" si="179"/>
        <v>106.40219930963995</v>
      </c>
      <c r="AB110" s="75">
        <v>3300033.4470000002</v>
      </c>
      <c r="AC110" s="75">
        <f t="shared" si="180"/>
        <v>3.3000334470000001</v>
      </c>
      <c r="AD110" s="75">
        <f t="shared" si="181"/>
        <v>35.521560023508002</v>
      </c>
      <c r="AE110" s="75"/>
      <c r="AF110" s="75"/>
      <c r="AG110" s="75"/>
      <c r="AH110" s="75"/>
      <c r="AI110" s="75"/>
      <c r="AJ110" s="75"/>
      <c r="AK110" s="75">
        <f t="shared" si="158"/>
        <v>93.946489972999998</v>
      </c>
      <c r="AL110" s="75">
        <f t="shared" si="159"/>
        <v>1011.2400180693718</v>
      </c>
      <c r="AM110" s="76">
        <f>'COMMON AREA'!$M$10</f>
        <v>0.25004241841630975</v>
      </c>
      <c r="AN110" s="75">
        <f t="shared" si="160"/>
        <v>23.490607554572513</v>
      </c>
      <c r="AO110" s="75">
        <f t="shared" si="161"/>
        <v>252.8528997174185</v>
      </c>
      <c r="AP110" s="76">
        <f>AMENITIES!$K$6</f>
        <v>0.17427518672958112</v>
      </c>
      <c r="AQ110" s="75">
        <f t="shared" si="135"/>
        <v>16.372542082633295</v>
      </c>
      <c r="AR110" s="75">
        <f t="shared" si="136"/>
        <v>176.23404297746475</v>
      </c>
      <c r="AS110" s="75">
        <f t="shared" si="162"/>
        <v>133.80963961020581</v>
      </c>
      <c r="AT110" s="75">
        <f t="shared" si="163"/>
        <v>1440</v>
      </c>
      <c r="AU110" s="23"/>
      <c r="AV110" s="23"/>
      <c r="AW110" s="33">
        <f t="shared" si="91"/>
        <v>6.0983431257984264E-3</v>
      </c>
      <c r="AX110" s="26">
        <f t="shared" si="92"/>
        <v>60.727300846700729</v>
      </c>
      <c r="AY110" s="26">
        <f t="shared" si="93"/>
        <v>653.66866631388666</v>
      </c>
      <c r="AZ110" s="78">
        <f t="shared" si="139"/>
        <v>0.45383352816435651</v>
      </c>
      <c r="BA110" s="23">
        <v>1</v>
      </c>
      <c r="BB110" s="23"/>
      <c r="BC110" s="23">
        <f t="shared" si="95"/>
        <v>1</v>
      </c>
      <c r="BD110" s="33">
        <f t="shared" si="140"/>
        <v>0.56103958306207491</v>
      </c>
      <c r="BE110" s="33">
        <f t="shared" si="141"/>
        <v>4.2652263282524999E-2</v>
      </c>
      <c r="BF110" s="33">
        <f t="shared" si="142"/>
        <v>0.60369184634459994</v>
      </c>
      <c r="BG110" s="77">
        <f t="shared" si="143"/>
        <v>0.70225001254817487</v>
      </c>
    </row>
    <row r="111" spans="1:59" ht="25.05" customHeight="1" x14ac:dyDescent="0.3">
      <c r="A111" s="25">
        <f t="shared" si="164"/>
        <v>105</v>
      </c>
      <c r="B111" s="74" t="s">
        <v>275</v>
      </c>
      <c r="C111" s="22" t="s">
        <v>75</v>
      </c>
      <c r="D111" s="39" t="s">
        <v>309</v>
      </c>
      <c r="E111" s="39" t="str">
        <f t="shared" si="101"/>
        <v>B 604</v>
      </c>
      <c r="F111" s="39" t="s">
        <v>171</v>
      </c>
      <c r="G111" s="39" t="s">
        <v>29</v>
      </c>
      <c r="H111" s="75">
        <v>100702610.765</v>
      </c>
      <c r="I111" s="75">
        <f t="shared" si="165"/>
        <v>100.702610765</v>
      </c>
      <c r="J111" s="75">
        <f t="shared" si="166"/>
        <v>1083.96290227446</v>
      </c>
      <c r="K111" s="75">
        <v>4551172.1809999999</v>
      </c>
      <c r="L111" s="75">
        <f t="shared" si="167"/>
        <v>4.5511721810000001</v>
      </c>
      <c r="M111" s="75">
        <f t="shared" si="168"/>
        <v>48.988817356283995</v>
      </c>
      <c r="N111" s="75">
        <v>0</v>
      </c>
      <c r="O111" s="75">
        <f t="shared" si="169"/>
        <v>0</v>
      </c>
      <c r="P111" s="75">
        <f t="shared" si="170"/>
        <v>0</v>
      </c>
      <c r="Q111" s="75">
        <f t="shared" si="171"/>
        <v>4.5511721810000001</v>
      </c>
      <c r="R111" s="75">
        <f t="shared" si="172"/>
        <v>48.988817356283995</v>
      </c>
      <c r="S111" s="75">
        <f t="shared" si="173"/>
        <v>1132.951719630744</v>
      </c>
      <c r="T111" s="75">
        <v>116397840.487</v>
      </c>
      <c r="U111" s="69">
        <f t="shared" si="174"/>
        <v>116.397840487</v>
      </c>
      <c r="V111" s="75">
        <f t="shared" si="175"/>
        <v>1252.9063550020678</v>
      </c>
      <c r="W111" s="75">
        <v>0</v>
      </c>
      <c r="X111" s="75">
        <f t="shared" si="176"/>
        <v>0</v>
      </c>
      <c r="Y111" s="75">
        <f t="shared" si="177"/>
        <v>0</v>
      </c>
      <c r="Z111" s="75">
        <f t="shared" si="178"/>
        <v>11.144057540999993</v>
      </c>
      <c r="AA111" s="75">
        <f t="shared" si="179"/>
        <v>119.9546353713238</v>
      </c>
      <c r="AB111" s="75">
        <v>3599949.7680000002</v>
      </c>
      <c r="AC111" s="75">
        <f t="shared" si="180"/>
        <v>3.5999497680000001</v>
      </c>
      <c r="AD111" s="75">
        <f t="shared" si="181"/>
        <v>38.749859302752</v>
      </c>
      <c r="AE111" s="75"/>
      <c r="AF111" s="75"/>
      <c r="AG111" s="75"/>
      <c r="AH111" s="75"/>
      <c r="AI111" s="75"/>
      <c r="AJ111" s="75"/>
      <c r="AK111" s="75">
        <f t="shared" si="158"/>
        <v>119.997790255</v>
      </c>
      <c r="AL111" s="75">
        <f t="shared" si="159"/>
        <v>1291.6562143048197</v>
      </c>
      <c r="AM111" s="76">
        <f>'COMMON AREA'!$M$10</f>
        <v>0.25004241841630975</v>
      </c>
      <c r="AN111" s="75">
        <f t="shared" si="160"/>
        <v>30.004537679973286</v>
      </c>
      <c r="AO111" s="75">
        <f t="shared" si="161"/>
        <v>322.96884358723241</v>
      </c>
      <c r="AP111" s="76">
        <f>AMENITIES!$K$6</f>
        <v>0.17427518672958112</v>
      </c>
      <c r="AQ111" s="75">
        <f t="shared" si="135"/>
        <v>20.912637303827236</v>
      </c>
      <c r="AR111" s="75">
        <f t="shared" si="136"/>
        <v>225.1036279383963</v>
      </c>
      <c r="AS111" s="75">
        <f t="shared" si="162"/>
        <v>170.91496523880053</v>
      </c>
      <c r="AT111" s="75">
        <f t="shared" si="163"/>
        <v>1840</v>
      </c>
      <c r="AU111" s="23"/>
      <c r="AV111" s="23"/>
      <c r="AW111" s="33">
        <f t="shared" si="91"/>
        <v>7.7894096897382203E-3</v>
      </c>
      <c r="AX111" s="26">
        <f t="shared" si="92"/>
        <v>77.566941690413202</v>
      </c>
      <c r="AY111" s="26">
        <f t="shared" si="93"/>
        <v>834.93056035560767</v>
      </c>
      <c r="AZ111" s="78">
        <f t="shared" si="139"/>
        <v>0.45383352816435657</v>
      </c>
      <c r="BA111" s="23">
        <v>1</v>
      </c>
      <c r="BB111" s="23"/>
      <c r="BC111" s="23">
        <f t="shared" si="95"/>
        <v>1</v>
      </c>
      <c r="BD111" s="33">
        <f t="shared" si="140"/>
        <v>0.58911027297524998</v>
      </c>
      <c r="BE111" s="33">
        <f t="shared" si="141"/>
        <v>2.6624357258849998E-2</v>
      </c>
      <c r="BF111" s="33">
        <f t="shared" si="142"/>
        <v>0.61573463023410002</v>
      </c>
      <c r="BG111" s="77">
        <f t="shared" si="143"/>
        <v>0.70198707299174989</v>
      </c>
    </row>
    <row r="112" spans="1:59" ht="25.05" customHeight="1" x14ac:dyDescent="0.3">
      <c r="A112" s="25">
        <f t="shared" si="164"/>
        <v>106</v>
      </c>
      <c r="B112" s="74" t="s">
        <v>275</v>
      </c>
      <c r="C112" s="22" t="s">
        <v>75</v>
      </c>
      <c r="D112" s="39" t="s">
        <v>310</v>
      </c>
      <c r="E112" s="39" t="str">
        <f t="shared" si="101"/>
        <v>B 605</v>
      </c>
      <c r="F112" s="39" t="s">
        <v>170</v>
      </c>
      <c r="G112" s="39" t="s">
        <v>28</v>
      </c>
      <c r="H112" s="75">
        <v>70419313.472000003</v>
      </c>
      <c r="I112" s="75">
        <f t="shared" si="165"/>
        <v>70.419313471999999</v>
      </c>
      <c r="J112" s="75">
        <f t="shared" si="166"/>
        <v>757.99349021260798</v>
      </c>
      <c r="K112" s="75">
        <v>6040988.4749999996</v>
      </c>
      <c r="L112" s="75">
        <f t="shared" si="167"/>
        <v>6.0409884749999989</v>
      </c>
      <c r="M112" s="75">
        <f t="shared" si="168"/>
        <v>65.025199944899981</v>
      </c>
      <c r="N112" s="75">
        <v>3750154.6570000001</v>
      </c>
      <c r="O112" s="75">
        <f t="shared" si="169"/>
        <v>3.7501546569999999</v>
      </c>
      <c r="P112" s="75">
        <f t="shared" si="170"/>
        <v>40.366664727947999</v>
      </c>
      <c r="Q112" s="75">
        <f t="shared" si="171"/>
        <v>9.7911431319999984</v>
      </c>
      <c r="R112" s="75">
        <f t="shared" si="172"/>
        <v>105.39186467284799</v>
      </c>
      <c r="S112" s="75">
        <f t="shared" si="173"/>
        <v>863.38535488545597</v>
      </c>
      <c r="T112" s="75">
        <v>89974732.092999995</v>
      </c>
      <c r="U112" s="69">
        <f t="shared" si="174"/>
        <v>89.974732092999986</v>
      </c>
      <c r="V112" s="75">
        <f t="shared" si="175"/>
        <v>968.48801624905184</v>
      </c>
      <c r="W112" s="75">
        <v>0</v>
      </c>
      <c r="X112" s="75">
        <f t="shared" si="176"/>
        <v>0</v>
      </c>
      <c r="Y112" s="75">
        <f t="shared" si="177"/>
        <v>0</v>
      </c>
      <c r="Z112" s="75">
        <f t="shared" si="178"/>
        <v>9.7642754889999885</v>
      </c>
      <c r="AA112" s="75">
        <f t="shared" si="179"/>
        <v>105.10266136359587</v>
      </c>
      <c r="AB112" s="75">
        <v>3242125.43</v>
      </c>
      <c r="AC112" s="75">
        <f t="shared" si="180"/>
        <v>3.2421254300000002</v>
      </c>
      <c r="AD112" s="75">
        <f t="shared" si="181"/>
        <v>34.898238128519999</v>
      </c>
      <c r="AE112" s="75"/>
      <c r="AF112" s="75"/>
      <c r="AG112" s="75"/>
      <c r="AH112" s="75"/>
      <c r="AI112" s="75"/>
      <c r="AJ112" s="75"/>
      <c r="AK112" s="75">
        <f t="shared" si="158"/>
        <v>93.216857522999987</v>
      </c>
      <c r="AL112" s="75">
        <f t="shared" si="159"/>
        <v>1003.3862543775718</v>
      </c>
      <c r="AM112" s="76">
        <f>'COMMON AREA'!$M$10</f>
        <v>0.25004241841630975</v>
      </c>
      <c r="AN112" s="75">
        <f t="shared" si="160"/>
        <v>23.308168492219494</v>
      </c>
      <c r="AO112" s="75">
        <f t="shared" si="161"/>
        <v>250.88912565025063</v>
      </c>
      <c r="AP112" s="76">
        <f>AMENITIES!$K$6</f>
        <v>0.17427518672958112</v>
      </c>
      <c r="AQ112" s="75">
        <f t="shared" si="135"/>
        <v>16.24538525116558</v>
      </c>
      <c r="AR112" s="75">
        <f t="shared" si="136"/>
        <v>174.86532684354631</v>
      </c>
      <c r="AS112" s="75">
        <f t="shared" si="162"/>
        <v>132.77041126638505</v>
      </c>
      <c r="AT112" s="75">
        <f t="shared" si="163"/>
        <v>1429</v>
      </c>
      <c r="AU112" s="23"/>
      <c r="AV112" s="23"/>
      <c r="AW112" s="33">
        <f t="shared" si="91"/>
        <v>6.0509805363382361E-3</v>
      </c>
      <c r="AX112" s="26">
        <f t="shared" si="92"/>
        <v>60.255664180856158</v>
      </c>
      <c r="AY112" s="26">
        <f t="shared" si="93"/>
        <v>648.59196924273567</v>
      </c>
      <c r="AZ112" s="78">
        <f t="shared" si="139"/>
        <v>0.45383352816435651</v>
      </c>
      <c r="BA112" s="23">
        <v>1</v>
      </c>
      <c r="BB112" s="75"/>
      <c r="BC112" s="23">
        <f t="shared" si="95"/>
        <v>1</v>
      </c>
      <c r="BD112" s="33">
        <f t="shared" si="140"/>
        <v>0.53043631225514909</v>
      </c>
      <c r="BE112" s="33">
        <f t="shared" si="141"/>
        <v>7.3752179617108463E-2</v>
      </c>
      <c r="BF112" s="33">
        <f t="shared" si="142"/>
        <v>0.60418849187225754</v>
      </c>
      <c r="BG112" s="77">
        <f t="shared" si="143"/>
        <v>0.70215973014525668</v>
      </c>
    </row>
    <row r="113" spans="1:71" ht="25.05" customHeight="1" x14ac:dyDescent="0.3">
      <c r="A113" s="25">
        <f t="shared" si="164"/>
        <v>107</v>
      </c>
      <c r="B113" s="74" t="s">
        <v>275</v>
      </c>
      <c r="C113" s="22" t="s">
        <v>75</v>
      </c>
      <c r="D113" s="39" t="s">
        <v>311</v>
      </c>
      <c r="E113" s="39" t="str">
        <f t="shared" si="101"/>
        <v>B 606</v>
      </c>
      <c r="F113" s="39" t="s">
        <v>170</v>
      </c>
      <c r="G113" s="39" t="s">
        <v>28</v>
      </c>
      <c r="H113" s="75">
        <v>70419313.472000003</v>
      </c>
      <c r="I113" s="75">
        <f t="shared" si="165"/>
        <v>70.419313471999999</v>
      </c>
      <c r="J113" s="75">
        <f t="shared" si="166"/>
        <v>757.99349021260798</v>
      </c>
      <c r="K113" s="75">
        <v>6040988.4749999996</v>
      </c>
      <c r="L113" s="75">
        <f t="shared" si="167"/>
        <v>6.0409884749999989</v>
      </c>
      <c r="M113" s="75">
        <f t="shared" si="168"/>
        <v>65.025199944899981</v>
      </c>
      <c r="N113" s="75">
        <v>3750154.6570000001</v>
      </c>
      <c r="O113" s="75">
        <f t="shared" si="169"/>
        <v>3.7501546569999999</v>
      </c>
      <c r="P113" s="75">
        <f t="shared" si="170"/>
        <v>40.366664727947999</v>
      </c>
      <c r="Q113" s="75">
        <f t="shared" si="171"/>
        <v>9.7911431319999984</v>
      </c>
      <c r="R113" s="75">
        <f t="shared" si="172"/>
        <v>105.39186467284799</v>
      </c>
      <c r="S113" s="75">
        <f t="shared" si="173"/>
        <v>863.38535488545597</v>
      </c>
      <c r="T113" s="75">
        <v>89854604.089000002</v>
      </c>
      <c r="U113" s="69">
        <f t="shared" si="174"/>
        <v>89.854604088999992</v>
      </c>
      <c r="V113" s="75">
        <f t="shared" si="175"/>
        <v>967.19495841399589</v>
      </c>
      <c r="W113" s="75">
        <v>0</v>
      </c>
      <c r="X113" s="75">
        <f t="shared" si="176"/>
        <v>0</v>
      </c>
      <c r="Y113" s="75">
        <f t="shared" si="177"/>
        <v>0</v>
      </c>
      <c r="Z113" s="75">
        <f t="shared" si="178"/>
        <v>9.6441474849999942</v>
      </c>
      <c r="AA113" s="75">
        <f t="shared" si="179"/>
        <v>103.80960352853992</v>
      </c>
      <c r="AB113" s="75">
        <v>3362526.8309999998</v>
      </c>
      <c r="AC113" s="75">
        <f t="shared" si="180"/>
        <v>3.3625268309999998</v>
      </c>
      <c r="AD113" s="75">
        <f t="shared" si="181"/>
        <v>36.194238808883995</v>
      </c>
      <c r="AE113" s="75"/>
      <c r="AF113" s="75"/>
      <c r="AG113" s="75"/>
      <c r="AH113" s="75"/>
      <c r="AI113" s="75"/>
      <c r="AJ113" s="75"/>
      <c r="AK113" s="75">
        <f t="shared" si="158"/>
        <v>93.217130919999988</v>
      </c>
      <c r="AL113" s="75">
        <f t="shared" si="159"/>
        <v>1003.3891972228798</v>
      </c>
      <c r="AM113" s="76">
        <f>'COMMON AREA'!$M$10</f>
        <v>0.25004241841630975</v>
      </c>
      <c r="AN113" s="75">
        <f t="shared" si="160"/>
        <v>23.308236853066564</v>
      </c>
      <c r="AO113" s="75">
        <f t="shared" si="161"/>
        <v>250.88986148640848</v>
      </c>
      <c r="AP113" s="76">
        <f>AMENITIES!$K$6</f>
        <v>0.17427518672958112</v>
      </c>
      <c r="AQ113" s="75">
        <f t="shared" si="135"/>
        <v>16.245432897478807</v>
      </c>
      <c r="AR113" s="75">
        <f t="shared" si="136"/>
        <v>174.86583970846186</v>
      </c>
      <c r="AS113" s="75">
        <f t="shared" si="162"/>
        <v>132.77080067054536</v>
      </c>
      <c r="AT113" s="75">
        <f t="shared" si="163"/>
        <v>1429</v>
      </c>
      <c r="AU113" s="23"/>
      <c r="AV113" s="23"/>
      <c r="AW113" s="33">
        <f t="shared" si="91"/>
        <v>6.0509982833420479E-3</v>
      </c>
      <c r="AX113" s="26">
        <f t="shared" si="92"/>
        <v>60.25584090552011</v>
      </c>
      <c r="AY113" s="26">
        <f t="shared" si="93"/>
        <v>648.59387150701843</v>
      </c>
      <c r="AZ113" s="78">
        <f t="shared" si="139"/>
        <v>0.45383352816435651</v>
      </c>
      <c r="BA113" s="23">
        <v>1</v>
      </c>
      <c r="BB113" s="23"/>
      <c r="BC113" s="23">
        <f t="shared" si="95"/>
        <v>1</v>
      </c>
      <c r="BD113" s="33">
        <f t="shared" si="140"/>
        <v>0.53043631225514909</v>
      </c>
      <c r="BE113" s="33">
        <f t="shared" si="141"/>
        <v>7.3752179617108463E-2</v>
      </c>
      <c r="BF113" s="33">
        <f t="shared" si="142"/>
        <v>0.60418849187225754</v>
      </c>
      <c r="BG113" s="77">
        <f t="shared" si="143"/>
        <v>0.70216178951916008</v>
      </c>
    </row>
    <row r="114" spans="1:71" ht="25.05" customHeight="1" x14ac:dyDescent="0.3">
      <c r="A114" s="25">
        <f t="shared" si="164"/>
        <v>108</v>
      </c>
      <c r="B114" s="74" t="s">
        <v>275</v>
      </c>
      <c r="C114" s="22" t="s">
        <v>75</v>
      </c>
      <c r="D114" s="39" t="s">
        <v>312</v>
      </c>
      <c r="E114" s="39" t="str">
        <f t="shared" si="101"/>
        <v>B 608</v>
      </c>
      <c r="F114" s="39" t="s">
        <v>171</v>
      </c>
      <c r="G114" s="39" t="s">
        <v>28</v>
      </c>
      <c r="H114" s="75">
        <v>99469611.732999995</v>
      </c>
      <c r="I114" s="75">
        <f t="shared" si="165"/>
        <v>99.469611732999994</v>
      </c>
      <c r="J114" s="75">
        <f t="shared" si="166"/>
        <v>1070.6909006940118</v>
      </c>
      <c r="K114" s="75">
        <v>7045784.7039999999</v>
      </c>
      <c r="L114" s="75">
        <f t="shared" si="167"/>
        <v>7.0457847039999999</v>
      </c>
      <c r="M114" s="75">
        <f t="shared" si="168"/>
        <v>75.84082655385599</v>
      </c>
      <c r="N114" s="75">
        <v>3479905.983</v>
      </c>
      <c r="O114" s="75">
        <f t="shared" si="169"/>
        <v>3.4799059829999996</v>
      </c>
      <c r="P114" s="75">
        <f t="shared" si="170"/>
        <v>37.457708001011994</v>
      </c>
      <c r="Q114" s="75">
        <f t="shared" si="171"/>
        <v>10.525690686999999</v>
      </c>
      <c r="R114" s="75">
        <f t="shared" si="172"/>
        <v>113.29853455486798</v>
      </c>
      <c r="S114" s="75">
        <f t="shared" si="173"/>
        <v>1183.9894352488798</v>
      </c>
      <c r="T114" s="75">
        <v>121541254.815</v>
      </c>
      <c r="U114" s="69">
        <f t="shared" si="174"/>
        <v>121.54125481499999</v>
      </c>
      <c r="V114" s="75">
        <f t="shared" si="175"/>
        <v>1308.2700668286598</v>
      </c>
      <c r="W114" s="75">
        <v>0</v>
      </c>
      <c r="X114" s="75">
        <f t="shared" si="176"/>
        <v>0</v>
      </c>
      <c r="Y114" s="75">
        <f t="shared" si="177"/>
        <v>0</v>
      </c>
      <c r="Z114" s="75">
        <f t="shared" si="178"/>
        <v>11.545952394999995</v>
      </c>
      <c r="AA114" s="75">
        <f t="shared" si="179"/>
        <v>124.28063157977996</v>
      </c>
      <c r="AB114" s="75">
        <v>4179977.56</v>
      </c>
      <c r="AC114" s="75">
        <f t="shared" si="180"/>
        <v>4.1799775600000002</v>
      </c>
      <c r="AD114" s="75">
        <f t="shared" si="181"/>
        <v>44.993278455839999</v>
      </c>
      <c r="AE114" s="75"/>
      <c r="AF114" s="75"/>
      <c r="AG114" s="75"/>
      <c r="AH114" s="75"/>
      <c r="AI114" s="75"/>
      <c r="AJ114" s="75"/>
      <c r="AK114" s="75">
        <f t="shared" si="158"/>
        <v>125.72123237499999</v>
      </c>
      <c r="AL114" s="75">
        <f t="shared" si="159"/>
        <v>1353.2633452844998</v>
      </c>
      <c r="AM114" s="76">
        <f>'COMMON AREA'!$M$10</f>
        <v>0.25004241841630975</v>
      </c>
      <c r="AN114" s="75">
        <f t="shared" si="160"/>
        <v>31.435640989323854</v>
      </c>
      <c r="AO114" s="75">
        <f t="shared" si="161"/>
        <v>338.37323960908196</v>
      </c>
      <c r="AP114" s="76">
        <f>AMENITIES!$K$6</f>
        <v>0.17427518672958112</v>
      </c>
      <c r="AQ114" s="75">
        <f t="shared" si="135"/>
        <v>21.91009124802618</v>
      </c>
      <c r="AR114" s="75">
        <f t="shared" si="136"/>
        <v>235.84022219375382</v>
      </c>
      <c r="AS114" s="75">
        <f t="shared" si="162"/>
        <v>179.06696461235003</v>
      </c>
      <c r="AT114" s="75">
        <f t="shared" si="163"/>
        <v>1927</v>
      </c>
      <c r="AU114" s="23"/>
      <c r="AV114" s="23"/>
      <c r="AW114" s="33">
        <f t="shared" si="91"/>
        <v>8.1609351604443447E-3</v>
      </c>
      <c r="AX114" s="26">
        <f t="shared" si="92"/>
        <v>81.266592327704785</v>
      </c>
      <c r="AY114" s="26">
        <f t="shared" si="93"/>
        <v>874.7535998154143</v>
      </c>
      <c r="AZ114" s="78">
        <f t="shared" si="139"/>
        <v>0.45383352816435646</v>
      </c>
      <c r="BA114" s="23">
        <v>1</v>
      </c>
      <c r="BB114" s="23"/>
      <c r="BC114" s="23">
        <f t="shared" si="95"/>
        <v>1</v>
      </c>
      <c r="BD114" s="33">
        <f t="shared" si="140"/>
        <v>0.55562579174572491</v>
      </c>
      <c r="BE114" s="33">
        <f t="shared" si="141"/>
        <v>5.8795295565577575E-2</v>
      </c>
      <c r="BF114" s="33">
        <f t="shared" si="142"/>
        <v>0.61442108731130241</v>
      </c>
      <c r="BG114" s="77">
        <f t="shared" si="143"/>
        <v>0.70226432033445763</v>
      </c>
    </row>
    <row r="115" spans="1:71" s="35" customFormat="1" ht="25.05" customHeight="1" x14ac:dyDescent="0.3">
      <c r="A115" s="133" t="s">
        <v>313</v>
      </c>
      <c r="B115" s="134"/>
      <c r="C115" s="40"/>
      <c r="D115" s="71">
        <f>COUNTA(D116:D151)</f>
        <v>36</v>
      </c>
      <c r="E115" s="71">
        <f>COUNTA(E116:E151)</f>
        <v>36</v>
      </c>
      <c r="F115" s="40"/>
      <c r="G115" s="40"/>
      <c r="H115" s="71">
        <f>SUBTOTAL(9,H116:H151)</f>
        <v>2792847759.1680012</v>
      </c>
      <c r="I115" s="71">
        <f t="shared" ref="I115:BA115" si="182">SUBTOTAL(9,I116:I151)</f>
        <v>2792.8477591679998</v>
      </c>
      <c r="J115" s="71">
        <f t="shared" si="182"/>
        <v>30062.21327968434</v>
      </c>
      <c r="K115" s="71">
        <f t="shared" si="182"/>
        <v>217191116.43599993</v>
      </c>
      <c r="L115" s="71">
        <f t="shared" si="182"/>
        <v>217.1911164360001</v>
      </c>
      <c r="M115" s="71">
        <f t="shared" si="182"/>
        <v>2337.8451773171046</v>
      </c>
      <c r="N115" s="71">
        <f t="shared" si="182"/>
        <v>65999536.787999995</v>
      </c>
      <c r="O115" s="71">
        <f t="shared" si="182"/>
        <v>65.999536788000015</v>
      </c>
      <c r="P115" s="71">
        <f t="shared" si="182"/>
        <v>710.41901398603193</v>
      </c>
      <c r="Q115" s="71">
        <f t="shared" si="182"/>
        <v>283.19065322400002</v>
      </c>
      <c r="R115" s="71">
        <f t="shared" si="182"/>
        <v>3048.2641913031371</v>
      </c>
      <c r="S115" s="71">
        <f t="shared" si="182"/>
        <v>33110.477470987476</v>
      </c>
      <c r="T115" s="71">
        <f t="shared" si="182"/>
        <v>3440827678.1480012</v>
      </c>
      <c r="U115" s="71">
        <f t="shared" si="182"/>
        <v>3440.8276781480004</v>
      </c>
      <c r="V115" s="71">
        <f t="shared" si="182"/>
        <v>37037.069127585062</v>
      </c>
      <c r="W115" s="71">
        <f t="shared" si="182"/>
        <v>0</v>
      </c>
      <c r="X115" s="71">
        <f t="shared" si="182"/>
        <v>0</v>
      </c>
      <c r="Y115" s="71">
        <f t="shared" si="182"/>
        <v>0</v>
      </c>
      <c r="Z115" s="71">
        <f t="shared" si="182"/>
        <v>364.78926575600008</v>
      </c>
      <c r="AA115" s="71">
        <f t="shared" si="182"/>
        <v>3926.5916565975831</v>
      </c>
      <c r="AB115" s="71">
        <f t="shared" si="182"/>
        <v>121227488.35200003</v>
      </c>
      <c r="AC115" s="71">
        <f t="shared" si="182"/>
        <v>121.22748835200004</v>
      </c>
      <c r="AD115" s="71">
        <f t="shared" si="182"/>
        <v>1304.8926846209276</v>
      </c>
      <c r="AE115" s="71">
        <f t="shared" si="182"/>
        <v>0</v>
      </c>
      <c r="AF115" s="71">
        <f t="shared" si="182"/>
        <v>0</v>
      </c>
      <c r="AG115" s="71">
        <f t="shared" si="182"/>
        <v>0</v>
      </c>
      <c r="AH115" s="71">
        <f t="shared" si="182"/>
        <v>0</v>
      </c>
      <c r="AI115" s="71">
        <f t="shared" si="182"/>
        <v>0</v>
      </c>
      <c r="AJ115" s="71">
        <f t="shared" si="182"/>
        <v>0</v>
      </c>
      <c r="AK115" s="71">
        <f t="shared" si="182"/>
        <v>3562.0551665000003</v>
      </c>
      <c r="AL115" s="71">
        <f t="shared" si="182"/>
        <v>38341.961812206006</v>
      </c>
      <c r="AM115" s="71"/>
      <c r="AN115" s="71">
        <f t="shared" si="182"/>
        <v>1099.9413594876437</v>
      </c>
      <c r="AO115" s="71">
        <f t="shared" si="182"/>
        <v>11839.768793524992</v>
      </c>
      <c r="AP115" s="71"/>
      <c r="AQ115" s="71">
        <f t="shared" si="182"/>
        <v>620.77782928285649</v>
      </c>
      <c r="AR115" s="71">
        <f t="shared" si="182"/>
        <v>6682.0525544006714</v>
      </c>
      <c r="AS115" s="71">
        <f t="shared" si="182"/>
        <v>5282.7743552704987</v>
      </c>
      <c r="AT115" s="71">
        <f t="shared" si="182"/>
        <v>56864</v>
      </c>
      <c r="AU115" s="71">
        <f t="shared" si="182"/>
        <v>0</v>
      </c>
      <c r="AV115" s="71">
        <f t="shared" si="182"/>
        <v>0</v>
      </c>
      <c r="AW115" s="71"/>
      <c r="AX115" s="71">
        <f t="shared" si="182"/>
        <v>2397.5001241485938</v>
      </c>
      <c r="AY115" s="71">
        <f t="shared" si="182"/>
        <v>25806.691336335472</v>
      </c>
      <c r="AZ115" s="71"/>
      <c r="BA115" s="71">
        <f t="shared" si="182"/>
        <v>34</v>
      </c>
      <c r="BB115" s="71">
        <f t="shared" ref="BB115" si="183">SUBTOTAL(9,BB116:BB151)</f>
        <v>0</v>
      </c>
      <c r="BC115" s="71">
        <f t="shared" ref="BC115" si="184">SUBTOTAL(9,BC116:BC151)</f>
        <v>34</v>
      </c>
      <c r="BD115" s="79">
        <f>MEDIAN(BD116:BD151)</f>
        <v>0.53643744814674499</v>
      </c>
      <c r="BE115" s="79">
        <f t="shared" ref="BE115:BG115" si="185">MEDIAN(BE116:BE151)</f>
        <v>4.8737754119239141E-2</v>
      </c>
      <c r="BF115" s="79">
        <f t="shared" si="185"/>
        <v>0.58023209333699999</v>
      </c>
      <c r="BG115" s="79">
        <f t="shared" si="185"/>
        <v>0.67429277969441326</v>
      </c>
      <c r="BS115" s="4"/>
    </row>
    <row r="116" spans="1:71" ht="25.05" customHeight="1" x14ac:dyDescent="0.3">
      <c r="A116" s="25">
        <f>A114+1</f>
        <v>109</v>
      </c>
      <c r="B116" s="74" t="s">
        <v>313</v>
      </c>
      <c r="C116" s="22" t="s">
        <v>212</v>
      </c>
      <c r="D116" s="39" t="s">
        <v>314</v>
      </c>
      <c r="E116" s="39" t="str">
        <f t="shared" ref="E116:E164" si="186">D116</f>
        <v>C 101</v>
      </c>
      <c r="F116" s="39" t="s">
        <v>170</v>
      </c>
      <c r="G116" s="39" t="s">
        <v>29</v>
      </c>
      <c r="H116" s="75">
        <v>75055462.616999999</v>
      </c>
      <c r="I116" s="75">
        <f t="shared" ref="I116:I119" si="187">H116*0.000001</f>
        <v>75.055462616999989</v>
      </c>
      <c r="J116" s="75">
        <f t="shared" ref="J116:J121" si="188">I116*10.764</f>
        <v>807.89699960938788</v>
      </c>
      <c r="K116" s="75">
        <v>5690252.5839999998</v>
      </c>
      <c r="L116" s="75">
        <f t="shared" ref="L116:L119" si="189">K116*0.000001</f>
        <v>5.6902525839999996</v>
      </c>
      <c r="M116" s="75">
        <f t="shared" ref="M116:M121" si="190">L116*10.764</f>
        <v>61.249878814175993</v>
      </c>
      <c r="N116" s="75">
        <v>0</v>
      </c>
      <c r="O116" s="75">
        <f t="shared" ref="O116:O119" si="191">N116*0.000001</f>
        <v>0</v>
      </c>
      <c r="P116" s="75">
        <f t="shared" ref="P116:P121" si="192">O116*10.764</f>
        <v>0</v>
      </c>
      <c r="Q116" s="75">
        <f t="shared" ref="Q116" si="193">L116+O116</f>
        <v>5.6902525839999996</v>
      </c>
      <c r="R116" s="75">
        <f t="shared" ref="R116" si="194">M116+P116</f>
        <v>61.249878814175993</v>
      </c>
      <c r="S116" s="75">
        <f t="shared" ref="S116" si="195">J116+R116</f>
        <v>869.14687842356386</v>
      </c>
      <c r="T116" s="75">
        <v>90285495.520999998</v>
      </c>
      <c r="U116" s="75">
        <f t="shared" ref="U116:U119" si="196">T116*0.000001</f>
        <v>90.285495520999987</v>
      </c>
      <c r="V116" s="75">
        <f t="shared" ref="V116:V121" si="197">U116*10.764</f>
        <v>971.83307378804375</v>
      </c>
      <c r="W116" s="75">
        <v>0</v>
      </c>
      <c r="X116" s="75">
        <f t="shared" ref="X116:X119" si="198">W116*0.000001</f>
        <v>0</v>
      </c>
      <c r="Y116" s="75">
        <f t="shared" ref="Y116:Y121" si="199">X116*10.764</f>
        <v>0</v>
      </c>
      <c r="Z116" s="75">
        <f t="shared" ref="Z116" si="200">U116-I116-X116-Q116</f>
        <v>9.5397803199999984</v>
      </c>
      <c r="AA116" s="75">
        <f t="shared" ref="AA116" si="201">V116-J116-Y116-R116</f>
        <v>102.68619536447989</v>
      </c>
      <c r="AB116" s="75">
        <v>3299611.2059999998</v>
      </c>
      <c r="AC116" s="75">
        <f t="shared" ref="AC116:AC119" si="202">AB116*0.000001</f>
        <v>3.2996112059999998</v>
      </c>
      <c r="AD116" s="75">
        <f t="shared" ref="AD116:AD121" si="203">AC116*10.764</f>
        <v>35.517015021383997</v>
      </c>
      <c r="AE116" s="75">
        <v>0</v>
      </c>
      <c r="AF116" s="75">
        <f t="shared" ref="AF116:AF119" si="204">AE116*0.000001</f>
        <v>0</v>
      </c>
      <c r="AG116" s="75">
        <f t="shared" ref="AG116:AG121" si="205">AF116*10.764</f>
        <v>0</v>
      </c>
      <c r="AH116" s="75">
        <v>0</v>
      </c>
      <c r="AI116" s="75">
        <f t="shared" ref="AI116:AI119" si="206">AH116*0.000001</f>
        <v>0</v>
      </c>
      <c r="AJ116" s="75">
        <f t="shared" ref="AJ116:AJ121" si="207">AI116*10.764</f>
        <v>0</v>
      </c>
      <c r="AK116" s="75">
        <f t="shared" ref="AK116" si="208">U116+AC116-X116</f>
        <v>93.585106726999982</v>
      </c>
      <c r="AL116" s="75">
        <f t="shared" ref="AL116" si="209">V116+AD116-Y116</f>
        <v>1007.3500888094277</v>
      </c>
      <c r="AM116" s="76">
        <f>'COMMON AREA'!$M$11</f>
        <v>0.30879402706399484</v>
      </c>
      <c r="AN116" s="75">
        <f t="shared" ref="AN116" si="210">AK116*AM116</f>
        <v>28.898521979444077</v>
      </c>
      <c r="AO116" s="75">
        <f t="shared" ref="AO116" si="211">AL116*AM116</f>
        <v>311.06369058673602</v>
      </c>
      <c r="AP116" s="76">
        <f>AMENITIES!$K$6</f>
        <v>0.17427518672958112</v>
      </c>
      <c r="AQ116" s="75">
        <f t="shared" ref="AQ116:AQ151" si="212">AK116*AP116</f>
        <v>16.3095619499557</v>
      </c>
      <c r="AR116" s="75">
        <f t="shared" ref="AR116:AR151" si="213">AL116*AP116</f>
        <v>175.55612482932312</v>
      </c>
      <c r="AS116" s="75">
        <f t="shared" ref="AS116" si="214">AK116+AN116+AQ116</f>
        <v>138.79319065639976</v>
      </c>
      <c r="AT116" s="75">
        <f t="shared" ref="AT116" si="215">ROUND(AS116*10.764,0)</f>
        <v>1494</v>
      </c>
      <c r="AU116" s="23">
        <v>0</v>
      </c>
      <c r="AV116" s="23">
        <f t="shared" ref="AV116:AV151" si="216">ROUND(AU116*10.764,0)</f>
        <v>0</v>
      </c>
      <c r="AW116" s="33">
        <f t="shared" si="91"/>
        <v>6.3254673027497588E-3</v>
      </c>
      <c r="AX116" s="26">
        <f t="shared" si="92"/>
        <v>62.989003400782096</v>
      </c>
      <c r="AY116" s="26">
        <f t="shared" si="93"/>
        <v>678.0136326060184</v>
      </c>
      <c r="AZ116" s="78">
        <f t="shared" si="139"/>
        <v>0.45383352816435646</v>
      </c>
      <c r="BA116" s="23"/>
      <c r="BB116" s="23"/>
      <c r="BC116" s="23">
        <f t="shared" si="95"/>
        <v>0</v>
      </c>
      <c r="BD116" s="33">
        <f t="shared" ref="BD116:BD151" si="217">J116/AT116</f>
        <v>0.54076104391525293</v>
      </c>
      <c r="BE116" s="33">
        <f t="shared" ref="BE116:BE151" si="218">R116/AT116</f>
        <v>4.0997241508819275E-2</v>
      </c>
      <c r="BF116" s="33">
        <f t="shared" ref="BF116:BF151" si="219">S116/AT116</f>
        <v>0.58175828542407215</v>
      </c>
      <c r="BG116" s="77">
        <f t="shared" ref="BG116:BG151" si="220">AL116/AT116</f>
        <v>0.67426378099693951</v>
      </c>
    </row>
    <row r="117" spans="1:71" ht="25.05" customHeight="1" x14ac:dyDescent="0.3">
      <c r="A117" s="25">
        <f t="shared" si="100"/>
        <v>110</v>
      </c>
      <c r="B117" s="74" t="s">
        <v>313</v>
      </c>
      <c r="C117" s="22" t="s">
        <v>212</v>
      </c>
      <c r="D117" s="39" t="s">
        <v>315</v>
      </c>
      <c r="E117" s="39" t="str">
        <f t="shared" si="186"/>
        <v>C 102</v>
      </c>
      <c r="F117" s="39" t="s">
        <v>170</v>
      </c>
      <c r="G117" s="39" t="s">
        <v>29</v>
      </c>
      <c r="H117" s="75">
        <v>75055462.616999999</v>
      </c>
      <c r="I117" s="75">
        <f t="shared" ref="I117" si="221">H117*0.000001</f>
        <v>75.055462616999989</v>
      </c>
      <c r="J117" s="75">
        <f t="shared" si="188"/>
        <v>807.89699960938788</v>
      </c>
      <c r="K117" s="75">
        <v>5690252.5839999998</v>
      </c>
      <c r="L117" s="75">
        <f t="shared" ref="L117" si="222">K117*0.000001</f>
        <v>5.6902525839999996</v>
      </c>
      <c r="M117" s="75">
        <f t="shared" si="190"/>
        <v>61.249878814175993</v>
      </c>
      <c r="N117" s="75">
        <v>0</v>
      </c>
      <c r="O117" s="75">
        <f t="shared" ref="O117" si="223">N117*0.000001</f>
        <v>0</v>
      </c>
      <c r="P117" s="75">
        <f t="shared" si="192"/>
        <v>0</v>
      </c>
      <c r="Q117" s="75">
        <f t="shared" ref="Q117:Q122" si="224">L117+O117</f>
        <v>5.6902525839999996</v>
      </c>
      <c r="R117" s="75">
        <f t="shared" ref="R117:R122" si="225">M117+P117</f>
        <v>61.249878814175993</v>
      </c>
      <c r="S117" s="75">
        <f t="shared" ref="S117:S122" si="226">J117+R117</f>
        <v>869.14687842356386</v>
      </c>
      <c r="T117" s="75">
        <v>90344575.929000005</v>
      </c>
      <c r="U117" s="75">
        <f t="shared" ref="U117" si="227">T117*0.000001</f>
        <v>90.344575929000001</v>
      </c>
      <c r="V117" s="75">
        <f t="shared" si="197"/>
        <v>972.46901529975594</v>
      </c>
      <c r="W117" s="75">
        <v>0</v>
      </c>
      <c r="X117" s="75">
        <f t="shared" ref="X117" si="228">W117*0.000001</f>
        <v>0</v>
      </c>
      <c r="Y117" s="75">
        <f t="shared" si="199"/>
        <v>0</v>
      </c>
      <c r="Z117" s="75">
        <f t="shared" ref="Z117:Z122" si="229">U117-I117-X117-Q117</f>
        <v>9.5988607280000124</v>
      </c>
      <c r="AA117" s="75">
        <f t="shared" ref="AA117:AA122" si="230">V117-J117-Y117-R117</f>
        <v>103.32213687619208</v>
      </c>
      <c r="AB117" s="75">
        <v>3238131.307</v>
      </c>
      <c r="AC117" s="75">
        <f t="shared" ref="AC117" si="231">AB117*0.000001</f>
        <v>3.2381313069999997</v>
      </c>
      <c r="AD117" s="75">
        <f t="shared" si="203"/>
        <v>34.855245388547992</v>
      </c>
      <c r="AE117" s="75">
        <v>0</v>
      </c>
      <c r="AF117" s="75">
        <f t="shared" ref="AF117" si="232">AE117*0.000001</f>
        <v>0</v>
      </c>
      <c r="AG117" s="75">
        <f t="shared" si="205"/>
        <v>0</v>
      </c>
      <c r="AH117" s="75">
        <v>0</v>
      </c>
      <c r="AI117" s="75">
        <f t="shared" ref="AI117" si="233">AH117*0.000001</f>
        <v>0</v>
      </c>
      <c r="AJ117" s="75">
        <f t="shared" si="207"/>
        <v>0</v>
      </c>
      <c r="AK117" s="75">
        <f t="shared" ref="AK117:AK122" si="234">U117+AC117-X117</f>
        <v>93.582707236000005</v>
      </c>
      <c r="AL117" s="75">
        <f t="shared" ref="AL117:AL122" si="235">V117+AD117-Y117</f>
        <v>1007.324260688304</v>
      </c>
      <c r="AM117" s="76">
        <f>'COMMON AREA'!$M$11</f>
        <v>0.30879402706399484</v>
      </c>
      <c r="AN117" s="75">
        <f t="shared" ref="AN117:AN151" si="236">AK117*AM117</f>
        <v>28.89778103095529</v>
      </c>
      <c r="AO117" s="75">
        <f t="shared" ref="AO117:AO151" si="237">AL117*AM117</f>
        <v>311.05571501720271</v>
      </c>
      <c r="AP117" s="76">
        <f>AMENITIES!$K$6</f>
        <v>0.17427518672958112</v>
      </c>
      <c r="AQ117" s="75">
        <f t="shared" si="212"/>
        <v>16.309143778213624</v>
      </c>
      <c r="AR117" s="75">
        <f t="shared" si="213"/>
        <v>175.55162362869143</v>
      </c>
      <c r="AS117" s="75">
        <f t="shared" ref="AS117:AS151" si="238">AK117+AN117+AQ117</f>
        <v>138.7896320451689</v>
      </c>
      <c r="AT117" s="75">
        <f t="shared" ref="AT117:AT151" si="239">ROUND(AS117*10.764,0)</f>
        <v>1494</v>
      </c>
      <c r="AU117" s="23">
        <v>0</v>
      </c>
      <c r="AV117" s="23">
        <f t="shared" si="216"/>
        <v>0</v>
      </c>
      <c r="AW117" s="33">
        <f t="shared" si="91"/>
        <v>6.3253051198726489E-3</v>
      </c>
      <c r="AX117" s="26">
        <f t="shared" si="92"/>
        <v>62.987388383691837</v>
      </c>
      <c r="AY117" s="26">
        <f t="shared" si="93"/>
        <v>677.9962485620589</v>
      </c>
      <c r="AZ117" s="78">
        <f t="shared" si="139"/>
        <v>0.45383352816435651</v>
      </c>
      <c r="BA117" s="23">
        <v>1</v>
      </c>
      <c r="BB117" s="23"/>
      <c r="BC117" s="23">
        <f t="shared" si="95"/>
        <v>1</v>
      </c>
      <c r="BD117" s="33">
        <f t="shared" si="217"/>
        <v>0.54076104391525293</v>
      </c>
      <c r="BE117" s="33">
        <f t="shared" si="218"/>
        <v>4.0997241508819275E-2</v>
      </c>
      <c r="BF117" s="33">
        <f t="shared" si="219"/>
        <v>0.58175828542407215</v>
      </c>
      <c r="BG117" s="77">
        <f t="shared" si="220"/>
        <v>0.67424649309792772</v>
      </c>
    </row>
    <row r="118" spans="1:71" ht="25.05" customHeight="1" x14ac:dyDescent="0.3">
      <c r="A118" s="25">
        <f t="shared" si="100"/>
        <v>111</v>
      </c>
      <c r="B118" s="74" t="s">
        <v>313</v>
      </c>
      <c r="C118" s="22" t="s">
        <v>212</v>
      </c>
      <c r="D118" s="39" t="s">
        <v>316</v>
      </c>
      <c r="E118" s="39" t="str">
        <f t="shared" si="186"/>
        <v>C 103</v>
      </c>
      <c r="F118" s="39" t="s">
        <v>170</v>
      </c>
      <c r="G118" s="39" t="s">
        <v>29</v>
      </c>
      <c r="H118" s="75">
        <v>75055462.616999999</v>
      </c>
      <c r="I118" s="75">
        <f t="shared" si="187"/>
        <v>75.055462616999989</v>
      </c>
      <c r="J118" s="75">
        <f t="shared" si="188"/>
        <v>807.89699960938788</v>
      </c>
      <c r="K118" s="75">
        <v>5690252.5839999998</v>
      </c>
      <c r="L118" s="75">
        <f t="shared" si="189"/>
        <v>5.6902525839999996</v>
      </c>
      <c r="M118" s="75">
        <f t="shared" si="190"/>
        <v>61.249878814175993</v>
      </c>
      <c r="N118" s="75">
        <v>0</v>
      </c>
      <c r="O118" s="75">
        <f t="shared" si="191"/>
        <v>0</v>
      </c>
      <c r="P118" s="75">
        <f t="shared" si="192"/>
        <v>0</v>
      </c>
      <c r="Q118" s="75">
        <f t="shared" si="224"/>
        <v>5.6902525839999996</v>
      </c>
      <c r="R118" s="75">
        <f t="shared" si="225"/>
        <v>61.249878814175993</v>
      </c>
      <c r="S118" s="75">
        <f t="shared" si="226"/>
        <v>869.14687842356386</v>
      </c>
      <c r="T118" s="75">
        <v>90344575.929000005</v>
      </c>
      <c r="U118" s="75">
        <f t="shared" si="196"/>
        <v>90.344575929000001</v>
      </c>
      <c r="V118" s="75">
        <f t="shared" si="197"/>
        <v>972.46901529975594</v>
      </c>
      <c r="W118" s="75">
        <v>0</v>
      </c>
      <c r="X118" s="75">
        <f t="shared" si="198"/>
        <v>0</v>
      </c>
      <c r="Y118" s="75">
        <f t="shared" si="199"/>
        <v>0</v>
      </c>
      <c r="Z118" s="75">
        <f t="shared" si="229"/>
        <v>9.5988607280000124</v>
      </c>
      <c r="AA118" s="75">
        <f t="shared" si="230"/>
        <v>103.32213687619208</v>
      </c>
      <c r="AB118" s="75">
        <v>3238131.307</v>
      </c>
      <c r="AC118" s="75">
        <f t="shared" si="202"/>
        <v>3.2381313069999997</v>
      </c>
      <c r="AD118" s="75">
        <f t="shared" si="203"/>
        <v>34.855245388547992</v>
      </c>
      <c r="AE118" s="75">
        <v>0</v>
      </c>
      <c r="AF118" s="75">
        <f t="shared" si="204"/>
        <v>0</v>
      </c>
      <c r="AG118" s="75">
        <f t="shared" si="205"/>
        <v>0</v>
      </c>
      <c r="AH118" s="75">
        <v>0</v>
      </c>
      <c r="AI118" s="75">
        <f t="shared" si="206"/>
        <v>0</v>
      </c>
      <c r="AJ118" s="75">
        <f t="shared" si="207"/>
        <v>0</v>
      </c>
      <c r="AK118" s="75">
        <f t="shared" si="234"/>
        <v>93.582707236000005</v>
      </c>
      <c r="AL118" s="75">
        <f t="shared" si="235"/>
        <v>1007.324260688304</v>
      </c>
      <c r="AM118" s="76">
        <f>'COMMON AREA'!$M$11</f>
        <v>0.30879402706399484</v>
      </c>
      <c r="AN118" s="75">
        <f t="shared" si="236"/>
        <v>28.89778103095529</v>
      </c>
      <c r="AO118" s="75">
        <f t="shared" si="237"/>
        <v>311.05571501720271</v>
      </c>
      <c r="AP118" s="76">
        <f>AMENITIES!$K$6</f>
        <v>0.17427518672958112</v>
      </c>
      <c r="AQ118" s="75">
        <f t="shared" si="212"/>
        <v>16.309143778213624</v>
      </c>
      <c r="AR118" s="75">
        <f t="shared" si="213"/>
        <v>175.55162362869143</v>
      </c>
      <c r="AS118" s="75">
        <f t="shared" si="238"/>
        <v>138.7896320451689</v>
      </c>
      <c r="AT118" s="75">
        <f t="shared" si="239"/>
        <v>1494</v>
      </c>
      <c r="AU118" s="23">
        <v>0</v>
      </c>
      <c r="AV118" s="23">
        <f t="shared" si="216"/>
        <v>0</v>
      </c>
      <c r="AW118" s="33">
        <f t="shared" si="91"/>
        <v>6.3253051198726489E-3</v>
      </c>
      <c r="AX118" s="26">
        <f t="shared" si="92"/>
        <v>62.987388383691837</v>
      </c>
      <c r="AY118" s="26">
        <f t="shared" si="93"/>
        <v>677.9962485620589</v>
      </c>
      <c r="AZ118" s="78">
        <f t="shared" si="139"/>
        <v>0.45383352816435651</v>
      </c>
      <c r="BA118" s="23">
        <v>1</v>
      </c>
      <c r="BB118" s="23"/>
      <c r="BC118" s="23">
        <f t="shared" si="95"/>
        <v>1</v>
      </c>
      <c r="BD118" s="33">
        <f t="shared" si="217"/>
        <v>0.54076104391525293</v>
      </c>
      <c r="BE118" s="33">
        <f t="shared" si="218"/>
        <v>4.0997241508819275E-2</v>
      </c>
      <c r="BF118" s="33">
        <f t="shared" si="219"/>
        <v>0.58175828542407215</v>
      </c>
      <c r="BG118" s="77">
        <f t="shared" si="220"/>
        <v>0.67424649309792772</v>
      </c>
    </row>
    <row r="119" spans="1:71" ht="25.05" customHeight="1" x14ac:dyDescent="0.3">
      <c r="A119" s="25">
        <f t="shared" si="100"/>
        <v>112</v>
      </c>
      <c r="B119" s="74" t="s">
        <v>313</v>
      </c>
      <c r="C119" s="22" t="s">
        <v>212</v>
      </c>
      <c r="D119" s="39" t="s">
        <v>317</v>
      </c>
      <c r="E119" s="39" t="str">
        <f t="shared" si="186"/>
        <v>C 104</v>
      </c>
      <c r="F119" s="39" t="s">
        <v>170</v>
      </c>
      <c r="G119" s="39" t="s">
        <v>28</v>
      </c>
      <c r="H119" s="75">
        <v>70419313.472000003</v>
      </c>
      <c r="I119" s="75">
        <f t="shared" si="187"/>
        <v>70.419313471999999</v>
      </c>
      <c r="J119" s="75">
        <f t="shared" si="188"/>
        <v>757.99349021260798</v>
      </c>
      <c r="K119" s="75">
        <v>6040988.4749999996</v>
      </c>
      <c r="L119" s="75">
        <f t="shared" si="189"/>
        <v>6.0409884749999989</v>
      </c>
      <c r="M119" s="75">
        <f t="shared" si="190"/>
        <v>65.025199944899981</v>
      </c>
      <c r="N119" s="75">
        <v>3750154.6570000001</v>
      </c>
      <c r="O119" s="75">
        <f t="shared" si="191"/>
        <v>3.7501546569999999</v>
      </c>
      <c r="P119" s="75">
        <f t="shared" si="192"/>
        <v>40.366664727947999</v>
      </c>
      <c r="Q119" s="75">
        <f t="shared" si="224"/>
        <v>9.7911431319999984</v>
      </c>
      <c r="R119" s="75">
        <f t="shared" si="225"/>
        <v>105.39186467284799</v>
      </c>
      <c r="S119" s="75">
        <f t="shared" si="226"/>
        <v>863.38535488545597</v>
      </c>
      <c r="T119" s="75">
        <v>89735145.763999999</v>
      </c>
      <c r="U119" s="75">
        <f t="shared" si="196"/>
        <v>89.735145763999995</v>
      </c>
      <c r="V119" s="75">
        <f t="shared" si="197"/>
        <v>965.9091090036959</v>
      </c>
      <c r="W119" s="75">
        <v>0</v>
      </c>
      <c r="X119" s="75">
        <f t="shared" si="198"/>
        <v>0</v>
      </c>
      <c r="Y119" s="75">
        <f t="shared" si="199"/>
        <v>0</v>
      </c>
      <c r="Z119" s="75">
        <f t="shared" si="229"/>
        <v>9.5246891599999977</v>
      </c>
      <c r="AA119" s="75">
        <f t="shared" si="230"/>
        <v>102.52375411823994</v>
      </c>
      <c r="AB119" s="75">
        <v>3242125.43</v>
      </c>
      <c r="AC119" s="75">
        <f t="shared" si="202"/>
        <v>3.2421254300000002</v>
      </c>
      <c r="AD119" s="75">
        <f t="shared" si="203"/>
        <v>34.898238128519999</v>
      </c>
      <c r="AE119" s="75">
        <v>0</v>
      </c>
      <c r="AF119" s="75">
        <f t="shared" si="204"/>
        <v>0</v>
      </c>
      <c r="AG119" s="75">
        <f t="shared" si="205"/>
        <v>0</v>
      </c>
      <c r="AH119" s="75">
        <v>0</v>
      </c>
      <c r="AI119" s="75">
        <f t="shared" si="206"/>
        <v>0</v>
      </c>
      <c r="AJ119" s="75">
        <f t="shared" si="207"/>
        <v>0</v>
      </c>
      <c r="AK119" s="75">
        <f t="shared" si="234"/>
        <v>92.977271193999997</v>
      </c>
      <c r="AL119" s="75">
        <f t="shared" si="235"/>
        <v>1000.8073471322159</v>
      </c>
      <c r="AM119" s="76">
        <f>'COMMON AREA'!$M$11</f>
        <v>0.30879402706399484</v>
      </c>
      <c r="AN119" s="75">
        <f t="shared" si="236"/>
        <v>28.710825997416421</v>
      </c>
      <c r="AO119" s="75">
        <f t="shared" si="237"/>
        <v>309.04333103619035</v>
      </c>
      <c r="AP119" s="76">
        <f>AMENITIES!$K$6</f>
        <v>0.17427518672958112</v>
      </c>
      <c r="AQ119" s="75">
        <f t="shared" si="212"/>
        <v>16.203631298941254</v>
      </c>
      <c r="AR119" s="75">
        <f t="shared" si="213"/>
        <v>174.41588730180362</v>
      </c>
      <c r="AS119" s="75">
        <f t="shared" si="238"/>
        <v>137.89172849035768</v>
      </c>
      <c r="AT119" s="75">
        <f t="shared" si="239"/>
        <v>1484</v>
      </c>
      <c r="AU119" s="23">
        <v>0</v>
      </c>
      <c r="AV119" s="23">
        <f t="shared" si="216"/>
        <v>0</v>
      </c>
      <c r="AW119" s="33">
        <f t="shared" si="91"/>
        <v>6.2843833747198777E-3</v>
      </c>
      <c r="AX119" s="26">
        <f t="shared" si="92"/>
        <v>62.57988964546054</v>
      </c>
      <c r="AY119" s="26">
        <f t="shared" si="93"/>
        <v>673.60993214373718</v>
      </c>
      <c r="AZ119" s="78">
        <f t="shared" si="139"/>
        <v>0.45383352816435651</v>
      </c>
      <c r="BA119" s="23"/>
      <c r="BB119" s="23"/>
      <c r="BC119" s="23">
        <f t="shared" si="95"/>
        <v>0</v>
      </c>
      <c r="BD119" s="33">
        <f t="shared" si="217"/>
        <v>0.51077728450984361</v>
      </c>
      <c r="BE119" s="33">
        <f t="shared" si="218"/>
        <v>7.1018776733725059E-2</v>
      </c>
      <c r="BF119" s="33">
        <f t="shared" si="219"/>
        <v>0.58179606124356875</v>
      </c>
      <c r="BG119" s="77">
        <f t="shared" si="220"/>
        <v>0.67439848189502416</v>
      </c>
    </row>
    <row r="120" spans="1:71" ht="25.05" customHeight="1" x14ac:dyDescent="0.3">
      <c r="A120" s="25">
        <f t="shared" si="100"/>
        <v>113</v>
      </c>
      <c r="B120" s="74" t="s">
        <v>313</v>
      </c>
      <c r="C120" s="22" t="s">
        <v>212</v>
      </c>
      <c r="D120" s="39" t="s">
        <v>318</v>
      </c>
      <c r="E120" s="39" t="str">
        <f t="shared" si="186"/>
        <v>C 105</v>
      </c>
      <c r="F120" s="39" t="s">
        <v>170</v>
      </c>
      <c r="G120" s="39" t="s">
        <v>28</v>
      </c>
      <c r="H120" s="75">
        <v>70419313.472000003</v>
      </c>
      <c r="I120" s="75">
        <f t="shared" ref="I120:I125" si="240">H120*0.000001</f>
        <v>70.419313471999999</v>
      </c>
      <c r="J120" s="75">
        <f t="shared" si="188"/>
        <v>757.99349021260798</v>
      </c>
      <c r="K120" s="75">
        <v>6040988.4749999996</v>
      </c>
      <c r="L120" s="75">
        <f t="shared" ref="L120:L125" si="241">K120*0.000001</f>
        <v>6.0409884749999989</v>
      </c>
      <c r="M120" s="75">
        <f t="shared" si="190"/>
        <v>65.025199944899981</v>
      </c>
      <c r="N120" s="75">
        <v>3750154.6570000001</v>
      </c>
      <c r="O120" s="75">
        <f t="shared" ref="O120:O125" si="242">N120*0.000001</f>
        <v>3.7501546569999999</v>
      </c>
      <c r="P120" s="75">
        <f t="shared" si="192"/>
        <v>40.366664727947999</v>
      </c>
      <c r="Q120" s="75">
        <f t="shared" si="224"/>
        <v>9.7911431319999984</v>
      </c>
      <c r="R120" s="75">
        <f t="shared" si="225"/>
        <v>105.39186467284799</v>
      </c>
      <c r="S120" s="75">
        <f t="shared" si="226"/>
        <v>863.38535488545597</v>
      </c>
      <c r="T120" s="75">
        <v>89735145.763999999</v>
      </c>
      <c r="U120" s="75">
        <f t="shared" ref="U120:U125" si="243">T120*0.000001</f>
        <v>89.735145763999995</v>
      </c>
      <c r="V120" s="75">
        <f t="shared" si="197"/>
        <v>965.9091090036959</v>
      </c>
      <c r="W120" s="75">
        <v>0</v>
      </c>
      <c r="X120" s="75">
        <f t="shared" ref="X120:X125" si="244">W120*0.000001</f>
        <v>0</v>
      </c>
      <c r="Y120" s="75">
        <f t="shared" si="199"/>
        <v>0</v>
      </c>
      <c r="Z120" s="75">
        <f t="shared" si="229"/>
        <v>9.5246891599999977</v>
      </c>
      <c r="AA120" s="75">
        <f t="shared" si="230"/>
        <v>102.52375411823994</v>
      </c>
      <c r="AB120" s="75">
        <v>3242125.43</v>
      </c>
      <c r="AC120" s="75">
        <f t="shared" ref="AC120:AC125" si="245">AB120*0.000001</f>
        <v>3.2421254300000002</v>
      </c>
      <c r="AD120" s="75">
        <f t="shared" si="203"/>
        <v>34.898238128519999</v>
      </c>
      <c r="AE120" s="75">
        <v>0</v>
      </c>
      <c r="AF120" s="75">
        <f t="shared" ref="AF120:AF125" si="246">AE120*0.000001</f>
        <v>0</v>
      </c>
      <c r="AG120" s="75">
        <f t="shared" si="205"/>
        <v>0</v>
      </c>
      <c r="AH120" s="75">
        <v>0</v>
      </c>
      <c r="AI120" s="75">
        <f t="shared" ref="AI120:AI125" si="247">AH120*0.000001</f>
        <v>0</v>
      </c>
      <c r="AJ120" s="75">
        <f t="shared" si="207"/>
        <v>0</v>
      </c>
      <c r="AK120" s="75">
        <f t="shared" si="234"/>
        <v>92.977271193999997</v>
      </c>
      <c r="AL120" s="75">
        <f t="shared" si="235"/>
        <v>1000.8073471322159</v>
      </c>
      <c r="AM120" s="76">
        <f>'COMMON AREA'!$M$11</f>
        <v>0.30879402706399484</v>
      </c>
      <c r="AN120" s="75">
        <f t="shared" si="236"/>
        <v>28.710825997416421</v>
      </c>
      <c r="AO120" s="75">
        <f t="shared" si="237"/>
        <v>309.04333103619035</v>
      </c>
      <c r="AP120" s="76">
        <f>AMENITIES!$K$6</f>
        <v>0.17427518672958112</v>
      </c>
      <c r="AQ120" s="75">
        <f t="shared" si="212"/>
        <v>16.203631298941254</v>
      </c>
      <c r="AR120" s="75">
        <f t="shared" si="213"/>
        <v>174.41588730180362</v>
      </c>
      <c r="AS120" s="75">
        <f t="shared" si="238"/>
        <v>137.89172849035768</v>
      </c>
      <c r="AT120" s="75">
        <f t="shared" si="239"/>
        <v>1484</v>
      </c>
      <c r="AU120" s="23">
        <v>0</v>
      </c>
      <c r="AV120" s="23">
        <f t="shared" si="216"/>
        <v>0</v>
      </c>
      <c r="AW120" s="33">
        <f t="shared" si="91"/>
        <v>6.2843833747198777E-3</v>
      </c>
      <c r="AX120" s="26">
        <f t="shared" si="92"/>
        <v>62.57988964546054</v>
      </c>
      <c r="AY120" s="26">
        <f t="shared" si="93"/>
        <v>673.60993214373718</v>
      </c>
      <c r="AZ120" s="78">
        <f t="shared" si="139"/>
        <v>0.45383352816435651</v>
      </c>
      <c r="BA120" s="23">
        <v>1</v>
      </c>
      <c r="BB120" s="23"/>
      <c r="BC120" s="23">
        <f t="shared" si="95"/>
        <v>1</v>
      </c>
      <c r="BD120" s="33">
        <f t="shared" si="217"/>
        <v>0.51077728450984361</v>
      </c>
      <c r="BE120" s="33">
        <f t="shared" si="218"/>
        <v>7.1018776733725059E-2</v>
      </c>
      <c r="BF120" s="33">
        <f t="shared" si="219"/>
        <v>0.58179606124356875</v>
      </c>
      <c r="BG120" s="77">
        <f t="shared" si="220"/>
        <v>0.67439848189502416</v>
      </c>
    </row>
    <row r="121" spans="1:71" ht="25.05" customHeight="1" x14ac:dyDescent="0.3">
      <c r="A121" s="25">
        <f t="shared" si="100"/>
        <v>114</v>
      </c>
      <c r="B121" s="74" t="s">
        <v>313</v>
      </c>
      <c r="C121" s="22" t="s">
        <v>212</v>
      </c>
      <c r="D121" s="39" t="s">
        <v>319</v>
      </c>
      <c r="E121" s="39" t="str">
        <f t="shared" si="186"/>
        <v>C 106</v>
      </c>
      <c r="F121" s="39" t="s">
        <v>171</v>
      </c>
      <c r="G121" s="39" t="s">
        <v>28</v>
      </c>
      <c r="H121" s="75">
        <v>99469611.732999995</v>
      </c>
      <c r="I121" s="75">
        <f t="shared" si="240"/>
        <v>99.469611732999994</v>
      </c>
      <c r="J121" s="75">
        <f t="shared" si="188"/>
        <v>1070.6909006940118</v>
      </c>
      <c r="K121" s="75">
        <v>7045784.7039999999</v>
      </c>
      <c r="L121" s="75">
        <f t="shared" si="241"/>
        <v>7.0457847039999999</v>
      </c>
      <c r="M121" s="75">
        <f t="shared" si="190"/>
        <v>75.84082655385599</v>
      </c>
      <c r="N121" s="75">
        <v>3599605.6039999998</v>
      </c>
      <c r="O121" s="75">
        <f t="shared" si="242"/>
        <v>3.5996056039999997</v>
      </c>
      <c r="P121" s="75">
        <f t="shared" si="192"/>
        <v>38.746154721455994</v>
      </c>
      <c r="Q121" s="75">
        <f t="shared" si="224"/>
        <v>10.645390308</v>
      </c>
      <c r="R121" s="75">
        <f t="shared" si="225"/>
        <v>114.58698127531198</v>
      </c>
      <c r="S121" s="75">
        <f t="shared" si="226"/>
        <v>1185.2778819693237</v>
      </c>
      <c r="T121" s="75">
        <v>121420949.32099999</v>
      </c>
      <c r="U121" s="75">
        <f t="shared" si="243"/>
        <v>121.42094932099999</v>
      </c>
      <c r="V121" s="75">
        <f t="shared" si="197"/>
        <v>1306.9750984912439</v>
      </c>
      <c r="W121" s="75">
        <v>0</v>
      </c>
      <c r="X121" s="75">
        <f t="shared" si="244"/>
        <v>0</v>
      </c>
      <c r="Y121" s="75">
        <f t="shared" si="199"/>
        <v>0</v>
      </c>
      <c r="Z121" s="75">
        <f t="shared" si="229"/>
        <v>11.305947280000002</v>
      </c>
      <c r="AA121" s="75">
        <f t="shared" si="230"/>
        <v>121.6972165219201</v>
      </c>
      <c r="AB121" s="75">
        <v>4140400.1570000001</v>
      </c>
      <c r="AC121" s="75">
        <f t="shared" si="245"/>
        <v>4.1404001570000002</v>
      </c>
      <c r="AD121" s="75">
        <f t="shared" si="203"/>
        <v>44.567267289947999</v>
      </c>
      <c r="AE121" s="75">
        <v>0</v>
      </c>
      <c r="AF121" s="75">
        <f t="shared" si="246"/>
        <v>0</v>
      </c>
      <c r="AG121" s="75">
        <f t="shared" si="205"/>
        <v>0</v>
      </c>
      <c r="AH121" s="75">
        <v>0</v>
      </c>
      <c r="AI121" s="75">
        <f t="shared" si="247"/>
        <v>0</v>
      </c>
      <c r="AJ121" s="75">
        <f t="shared" si="207"/>
        <v>0</v>
      </c>
      <c r="AK121" s="75">
        <f t="shared" si="234"/>
        <v>125.561349478</v>
      </c>
      <c r="AL121" s="75">
        <f t="shared" si="235"/>
        <v>1351.5423657811918</v>
      </c>
      <c r="AM121" s="76">
        <f>'COMMON AREA'!$M$11</f>
        <v>0.30879402706399484</v>
      </c>
      <c r="AN121" s="75">
        <f t="shared" si="236"/>
        <v>38.772594748901248</v>
      </c>
      <c r="AO121" s="75">
        <f t="shared" si="237"/>
        <v>417.34820987717296</v>
      </c>
      <c r="AP121" s="76">
        <f>AMENITIES!$K$6</f>
        <v>0.17427518672958112</v>
      </c>
      <c r="AQ121" s="75">
        <f t="shared" si="212"/>
        <v>21.882227626296643</v>
      </c>
      <c r="AR121" s="75">
        <f t="shared" si="213"/>
        <v>235.54029816945703</v>
      </c>
      <c r="AS121" s="75">
        <f t="shared" si="238"/>
        <v>186.21617185319789</v>
      </c>
      <c r="AT121" s="75">
        <f t="shared" si="239"/>
        <v>2004</v>
      </c>
      <c r="AU121" s="23">
        <v>0</v>
      </c>
      <c r="AV121" s="23">
        <f t="shared" si="216"/>
        <v>0</v>
      </c>
      <c r="AW121" s="33">
        <f t="shared" si="91"/>
        <v>8.4867586135164621E-3</v>
      </c>
      <c r="AX121" s="26">
        <f t="shared" si="92"/>
        <v>84.511142273396928</v>
      </c>
      <c r="AY121" s="26">
        <f t="shared" si="93"/>
        <v>909.67793543084451</v>
      </c>
      <c r="AZ121" s="78">
        <f t="shared" si="139"/>
        <v>0.45383352816435646</v>
      </c>
      <c r="BA121" s="23">
        <v>1</v>
      </c>
      <c r="BB121" s="23"/>
      <c r="BC121" s="23">
        <f t="shared" si="95"/>
        <v>1</v>
      </c>
      <c r="BD121" s="33">
        <f t="shared" si="217"/>
        <v>0.5342768965538981</v>
      </c>
      <c r="BE121" s="33">
        <f t="shared" si="218"/>
        <v>5.7179132372910169E-2</v>
      </c>
      <c r="BF121" s="33">
        <f t="shared" si="219"/>
        <v>0.59145602892680826</v>
      </c>
      <c r="BG121" s="77">
        <f t="shared" si="220"/>
        <v>0.67442233821416764</v>
      </c>
    </row>
    <row r="122" spans="1:71" ht="25.05" customHeight="1" x14ac:dyDescent="0.3">
      <c r="A122" s="25">
        <f t="shared" si="100"/>
        <v>115</v>
      </c>
      <c r="B122" s="74" t="s">
        <v>313</v>
      </c>
      <c r="C122" s="22" t="s">
        <v>282</v>
      </c>
      <c r="D122" s="39" t="s">
        <v>320</v>
      </c>
      <c r="E122" s="39" t="str">
        <f t="shared" si="186"/>
        <v>C 201</v>
      </c>
      <c r="F122" s="39" t="s">
        <v>170</v>
      </c>
      <c r="G122" s="39" t="s">
        <v>29</v>
      </c>
      <c r="H122" s="75">
        <v>75055462.616999999</v>
      </c>
      <c r="I122" s="75">
        <f t="shared" si="240"/>
        <v>75.055462616999989</v>
      </c>
      <c r="J122" s="75">
        <f t="shared" ref="J122:J127" si="248">I122*10.764</f>
        <v>807.89699960938788</v>
      </c>
      <c r="K122" s="75">
        <v>5690252.5839999998</v>
      </c>
      <c r="L122" s="75">
        <f t="shared" si="241"/>
        <v>5.6902525839999996</v>
      </c>
      <c r="M122" s="75">
        <f t="shared" ref="M122:M127" si="249">L122*10.764</f>
        <v>61.249878814175993</v>
      </c>
      <c r="N122" s="75">
        <v>0</v>
      </c>
      <c r="O122" s="75">
        <f t="shared" si="242"/>
        <v>0</v>
      </c>
      <c r="P122" s="75">
        <f t="shared" ref="P122:P127" si="250">O122*10.764</f>
        <v>0</v>
      </c>
      <c r="Q122" s="75">
        <f t="shared" si="224"/>
        <v>5.6902525839999996</v>
      </c>
      <c r="R122" s="75">
        <f t="shared" si="225"/>
        <v>61.249878814175993</v>
      </c>
      <c r="S122" s="75">
        <f t="shared" si="226"/>
        <v>869.14687842356386</v>
      </c>
      <c r="T122" s="75">
        <v>90645513.145999998</v>
      </c>
      <c r="U122" s="75">
        <f t="shared" si="243"/>
        <v>90.645513145999999</v>
      </c>
      <c r="V122" s="75">
        <f t="shared" ref="V122:V127" si="251">U122*10.764</f>
        <v>975.7083035035439</v>
      </c>
      <c r="W122" s="75">
        <v>0</v>
      </c>
      <c r="X122" s="75">
        <f t="shared" si="244"/>
        <v>0</v>
      </c>
      <c r="Y122" s="75">
        <f t="shared" ref="Y122:Y127" si="252">X122*10.764</f>
        <v>0</v>
      </c>
      <c r="Z122" s="75">
        <f t="shared" si="229"/>
        <v>9.8997979450000102</v>
      </c>
      <c r="AA122" s="75">
        <f t="shared" si="230"/>
        <v>106.56142507998004</v>
      </c>
      <c r="AB122" s="75">
        <v>3299611.2059999998</v>
      </c>
      <c r="AC122" s="75">
        <f t="shared" si="245"/>
        <v>3.2996112059999998</v>
      </c>
      <c r="AD122" s="75">
        <f t="shared" ref="AD122:AD127" si="253">AC122*10.764</f>
        <v>35.517015021383997</v>
      </c>
      <c r="AE122" s="75">
        <v>0</v>
      </c>
      <c r="AF122" s="75">
        <f t="shared" si="246"/>
        <v>0</v>
      </c>
      <c r="AG122" s="75">
        <f t="shared" ref="AG122:AG151" si="254">AF122*10.764</f>
        <v>0</v>
      </c>
      <c r="AH122" s="75">
        <v>0</v>
      </c>
      <c r="AI122" s="75">
        <f t="shared" si="247"/>
        <v>0</v>
      </c>
      <c r="AJ122" s="75">
        <f t="shared" ref="AJ122:AJ151" si="255">AI122*10.764</f>
        <v>0</v>
      </c>
      <c r="AK122" s="75">
        <f t="shared" si="234"/>
        <v>93.945124351999993</v>
      </c>
      <c r="AL122" s="75">
        <f t="shared" si="235"/>
        <v>1011.2253185249278</v>
      </c>
      <c r="AM122" s="76">
        <f>'COMMON AREA'!$M$11</f>
        <v>0.30879402706399484</v>
      </c>
      <c r="AN122" s="75">
        <f t="shared" si="236"/>
        <v>29.009693271681847</v>
      </c>
      <c r="AO122" s="75">
        <f t="shared" si="237"/>
        <v>312.26033837638334</v>
      </c>
      <c r="AP122" s="76">
        <f>AMENITIES!$K$6</f>
        <v>0.17427518672958112</v>
      </c>
      <c r="AQ122" s="75">
        <f t="shared" si="212"/>
        <v>16.372304088778517</v>
      </c>
      <c r="AR122" s="75">
        <f t="shared" si="213"/>
        <v>176.23148121161194</v>
      </c>
      <c r="AS122" s="75">
        <f t="shared" si="238"/>
        <v>139.32712171246035</v>
      </c>
      <c r="AT122" s="75">
        <f t="shared" si="239"/>
        <v>1500</v>
      </c>
      <c r="AU122" s="23">
        <v>0</v>
      </c>
      <c r="AV122" s="23">
        <f t="shared" si="216"/>
        <v>0</v>
      </c>
      <c r="AW122" s="33">
        <f t="shared" si="91"/>
        <v>6.349801086136835E-3</v>
      </c>
      <c r="AX122" s="26">
        <f t="shared" si="92"/>
        <v>63.231319215750602</v>
      </c>
      <c r="AY122" s="26">
        <f t="shared" si="93"/>
        <v>680.62192003833945</v>
      </c>
      <c r="AZ122" s="78">
        <f t="shared" si="139"/>
        <v>0.45383352816435651</v>
      </c>
      <c r="BA122" s="23">
        <v>1</v>
      </c>
      <c r="BB122" s="23"/>
      <c r="BC122" s="23">
        <f t="shared" si="95"/>
        <v>1</v>
      </c>
      <c r="BD122" s="33">
        <f t="shared" si="217"/>
        <v>0.53859799973959188</v>
      </c>
      <c r="BE122" s="33">
        <f t="shared" si="218"/>
        <v>4.0833252542783999E-2</v>
      </c>
      <c r="BF122" s="33">
        <f t="shared" si="219"/>
        <v>0.57943125228237591</v>
      </c>
      <c r="BG122" s="77">
        <f t="shared" si="220"/>
        <v>0.67415021234995187</v>
      </c>
    </row>
    <row r="123" spans="1:71" ht="25.05" customHeight="1" x14ac:dyDescent="0.3">
      <c r="A123" s="25">
        <f t="shared" si="100"/>
        <v>116</v>
      </c>
      <c r="B123" s="74" t="s">
        <v>313</v>
      </c>
      <c r="C123" s="22" t="s">
        <v>282</v>
      </c>
      <c r="D123" s="39" t="s">
        <v>321</v>
      </c>
      <c r="E123" s="39" t="str">
        <f t="shared" si="186"/>
        <v>C 202</v>
      </c>
      <c r="F123" s="39" t="s">
        <v>170</v>
      </c>
      <c r="G123" s="39" t="s">
        <v>29</v>
      </c>
      <c r="H123" s="75">
        <v>75055462.616999999</v>
      </c>
      <c r="I123" s="75">
        <f t="shared" si="240"/>
        <v>75.055462616999989</v>
      </c>
      <c r="J123" s="75">
        <f t="shared" si="248"/>
        <v>807.89699960938788</v>
      </c>
      <c r="K123" s="75">
        <v>5690252.5839999998</v>
      </c>
      <c r="L123" s="75">
        <f t="shared" si="241"/>
        <v>5.6902525839999996</v>
      </c>
      <c r="M123" s="75">
        <f t="shared" si="249"/>
        <v>61.249878814175993</v>
      </c>
      <c r="N123" s="75">
        <v>0</v>
      </c>
      <c r="O123" s="75">
        <f t="shared" si="242"/>
        <v>0</v>
      </c>
      <c r="P123" s="75">
        <f t="shared" si="250"/>
        <v>0</v>
      </c>
      <c r="Q123" s="75">
        <f t="shared" ref="Q123:Q128" si="256">L123+O123</f>
        <v>5.6902525839999996</v>
      </c>
      <c r="R123" s="75">
        <f t="shared" ref="R123:R128" si="257">M123+P123</f>
        <v>61.249878814175993</v>
      </c>
      <c r="S123" s="75">
        <f t="shared" ref="S123:S153" si="258">J123+R123</f>
        <v>869.14687842356386</v>
      </c>
      <c r="T123" s="75">
        <v>90827760.990999997</v>
      </c>
      <c r="U123" s="75">
        <f t="shared" si="243"/>
        <v>90.827760990999991</v>
      </c>
      <c r="V123" s="75">
        <f t="shared" si="251"/>
        <v>977.67001930712388</v>
      </c>
      <c r="W123" s="75">
        <v>0</v>
      </c>
      <c r="X123" s="75">
        <f t="shared" si="244"/>
        <v>0</v>
      </c>
      <c r="Y123" s="75">
        <f t="shared" si="252"/>
        <v>0</v>
      </c>
      <c r="Z123" s="75">
        <f t="shared" ref="Z123:Z128" si="259">U123-I123-X123-Q123</f>
        <v>10.082045790000002</v>
      </c>
      <c r="AA123" s="75">
        <f t="shared" ref="AA123:AA128" si="260">V123-J123-Y123-R123</f>
        <v>108.52314088356002</v>
      </c>
      <c r="AB123" s="75">
        <v>3120565.24</v>
      </c>
      <c r="AC123" s="75">
        <f t="shared" si="245"/>
        <v>3.1205652399999999</v>
      </c>
      <c r="AD123" s="75">
        <f t="shared" si="253"/>
        <v>33.589764243359994</v>
      </c>
      <c r="AE123" s="75">
        <v>0</v>
      </c>
      <c r="AF123" s="75">
        <f t="shared" si="246"/>
        <v>0</v>
      </c>
      <c r="AG123" s="75">
        <f t="shared" si="254"/>
        <v>0</v>
      </c>
      <c r="AH123" s="75">
        <v>0</v>
      </c>
      <c r="AI123" s="75">
        <f t="shared" si="247"/>
        <v>0</v>
      </c>
      <c r="AJ123" s="75">
        <f t="shared" si="255"/>
        <v>0</v>
      </c>
      <c r="AK123" s="75">
        <f t="shared" ref="AK123:AK151" si="261">U123+AC123-X123</f>
        <v>93.948326230999996</v>
      </c>
      <c r="AL123" s="75">
        <f t="shared" ref="AL123:AL151" si="262">V123+AD123-Y123</f>
        <v>1011.2597835504839</v>
      </c>
      <c r="AM123" s="76">
        <f>'COMMON AREA'!$M$11</f>
        <v>0.30879402706399484</v>
      </c>
      <c r="AN123" s="75">
        <f t="shared" si="236"/>
        <v>29.010681992792428</v>
      </c>
      <c r="AO123" s="75">
        <f t="shared" si="237"/>
        <v>312.27098097041767</v>
      </c>
      <c r="AP123" s="76">
        <f>AMENITIES!$K$6</f>
        <v>0.17427518672958112</v>
      </c>
      <c r="AQ123" s="75">
        <f t="shared" si="212"/>
        <v>16.372862096839128</v>
      </c>
      <c r="AR123" s="75">
        <f t="shared" si="213"/>
        <v>176.23748761037638</v>
      </c>
      <c r="AS123" s="75">
        <f t="shared" si="238"/>
        <v>139.33187032063154</v>
      </c>
      <c r="AT123" s="75">
        <f t="shared" si="239"/>
        <v>1500</v>
      </c>
      <c r="AU123" s="23">
        <v>0</v>
      </c>
      <c r="AV123" s="23">
        <f t="shared" si="216"/>
        <v>0</v>
      </c>
      <c r="AW123" s="33">
        <f t="shared" si="91"/>
        <v>6.3500175028470378E-3</v>
      </c>
      <c r="AX123" s="26">
        <f t="shared" si="92"/>
        <v>63.233474293350802</v>
      </c>
      <c r="AY123" s="26">
        <f t="shared" si="93"/>
        <v>680.645117293628</v>
      </c>
      <c r="AZ123" s="78">
        <f t="shared" si="139"/>
        <v>0.45383352816435651</v>
      </c>
      <c r="BA123" s="23">
        <v>1</v>
      </c>
      <c r="BB123" s="23"/>
      <c r="BC123" s="23">
        <f t="shared" si="95"/>
        <v>1</v>
      </c>
      <c r="BD123" s="33">
        <f t="shared" si="217"/>
        <v>0.53859799973959188</v>
      </c>
      <c r="BE123" s="33">
        <f t="shared" si="218"/>
        <v>4.0833252542783999E-2</v>
      </c>
      <c r="BF123" s="33">
        <f t="shared" si="219"/>
        <v>0.57943125228237591</v>
      </c>
      <c r="BG123" s="77">
        <f t="shared" si="220"/>
        <v>0.67417318903365597</v>
      </c>
    </row>
    <row r="124" spans="1:71" ht="25.05" customHeight="1" x14ac:dyDescent="0.3">
      <c r="A124" s="25">
        <f t="shared" si="100"/>
        <v>117</v>
      </c>
      <c r="B124" s="74" t="s">
        <v>313</v>
      </c>
      <c r="C124" s="22" t="s">
        <v>282</v>
      </c>
      <c r="D124" s="39" t="s">
        <v>322</v>
      </c>
      <c r="E124" s="39" t="str">
        <f t="shared" si="186"/>
        <v>C 203</v>
      </c>
      <c r="F124" s="39" t="s">
        <v>170</v>
      </c>
      <c r="G124" s="39" t="s">
        <v>29</v>
      </c>
      <c r="H124" s="75">
        <v>75055462.616999999</v>
      </c>
      <c r="I124" s="75">
        <f t="shared" si="240"/>
        <v>75.055462616999989</v>
      </c>
      <c r="J124" s="75">
        <f t="shared" si="248"/>
        <v>807.89699960938788</v>
      </c>
      <c r="K124" s="75">
        <v>5690252.5839999998</v>
      </c>
      <c r="L124" s="75">
        <f t="shared" si="241"/>
        <v>5.6902525839999996</v>
      </c>
      <c r="M124" s="75">
        <f t="shared" si="249"/>
        <v>61.249878814175993</v>
      </c>
      <c r="N124" s="75">
        <v>0</v>
      </c>
      <c r="O124" s="75">
        <f t="shared" si="242"/>
        <v>0</v>
      </c>
      <c r="P124" s="75">
        <f t="shared" si="250"/>
        <v>0</v>
      </c>
      <c r="Q124" s="75">
        <f t="shared" si="256"/>
        <v>5.6902525839999996</v>
      </c>
      <c r="R124" s="75">
        <f t="shared" si="257"/>
        <v>61.249878814175993</v>
      </c>
      <c r="S124" s="75">
        <f t="shared" si="258"/>
        <v>869.14687842356386</v>
      </c>
      <c r="T124" s="75">
        <v>90827760.990999997</v>
      </c>
      <c r="U124" s="75">
        <f t="shared" si="243"/>
        <v>90.827760990999991</v>
      </c>
      <c r="V124" s="75">
        <f t="shared" si="251"/>
        <v>977.67001930712388</v>
      </c>
      <c r="W124" s="75">
        <v>0</v>
      </c>
      <c r="X124" s="75">
        <f t="shared" si="244"/>
        <v>0</v>
      </c>
      <c r="Y124" s="75">
        <f t="shared" si="252"/>
        <v>0</v>
      </c>
      <c r="Z124" s="75">
        <f t="shared" si="259"/>
        <v>10.082045790000002</v>
      </c>
      <c r="AA124" s="75">
        <f t="shared" si="260"/>
        <v>108.52314088356002</v>
      </c>
      <c r="AB124" s="75">
        <v>3120565.24</v>
      </c>
      <c r="AC124" s="75">
        <f t="shared" si="245"/>
        <v>3.1205652399999999</v>
      </c>
      <c r="AD124" s="75">
        <f t="shared" si="253"/>
        <v>33.589764243359994</v>
      </c>
      <c r="AE124" s="75">
        <v>0</v>
      </c>
      <c r="AF124" s="75">
        <f t="shared" si="246"/>
        <v>0</v>
      </c>
      <c r="AG124" s="75">
        <f t="shared" si="254"/>
        <v>0</v>
      </c>
      <c r="AH124" s="75">
        <v>0</v>
      </c>
      <c r="AI124" s="75">
        <f t="shared" si="247"/>
        <v>0</v>
      </c>
      <c r="AJ124" s="75">
        <f t="shared" si="255"/>
        <v>0</v>
      </c>
      <c r="AK124" s="75">
        <f t="shared" si="261"/>
        <v>93.948326230999996</v>
      </c>
      <c r="AL124" s="75">
        <f t="shared" si="262"/>
        <v>1011.2597835504839</v>
      </c>
      <c r="AM124" s="76">
        <f>'COMMON AREA'!$M$11</f>
        <v>0.30879402706399484</v>
      </c>
      <c r="AN124" s="75">
        <f t="shared" si="236"/>
        <v>29.010681992792428</v>
      </c>
      <c r="AO124" s="75">
        <f t="shared" si="237"/>
        <v>312.27098097041767</v>
      </c>
      <c r="AP124" s="76">
        <f>AMENITIES!$K$6</f>
        <v>0.17427518672958112</v>
      </c>
      <c r="AQ124" s="75">
        <f t="shared" si="212"/>
        <v>16.372862096839128</v>
      </c>
      <c r="AR124" s="75">
        <f t="shared" si="213"/>
        <v>176.23748761037638</v>
      </c>
      <c r="AS124" s="75">
        <f t="shared" si="238"/>
        <v>139.33187032063154</v>
      </c>
      <c r="AT124" s="75">
        <f t="shared" si="239"/>
        <v>1500</v>
      </c>
      <c r="AU124" s="23">
        <v>0</v>
      </c>
      <c r="AV124" s="23">
        <f t="shared" si="216"/>
        <v>0</v>
      </c>
      <c r="AW124" s="33">
        <f t="shared" si="91"/>
        <v>6.3500175028470378E-3</v>
      </c>
      <c r="AX124" s="26">
        <f t="shared" si="92"/>
        <v>63.233474293350802</v>
      </c>
      <c r="AY124" s="26">
        <f t="shared" si="93"/>
        <v>680.645117293628</v>
      </c>
      <c r="AZ124" s="78">
        <f t="shared" si="139"/>
        <v>0.45383352816435651</v>
      </c>
      <c r="BA124" s="23">
        <v>1</v>
      </c>
      <c r="BB124" s="23"/>
      <c r="BC124" s="23">
        <f t="shared" si="95"/>
        <v>1</v>
      </c>
      <c r="BD124" s="33">
        <f t="shared" si="217"/>
        <v>0.53859799973959188</v>
      </c>
      <c r="BE124" s="33">
        <f t="shared" si="218"/>
        <v>4.0833252542783999E-2</v>
      </c>
      <c r="BF124" s="33">
        <f t="shared" si="219"/>
        <v>0.57943125228237591</v>
      </c>
      <c r="BG124" s="77">
        <f t="shared" si="220"/>
        <v>0.67417318903365597</v>
      </c>
    </row>
    <row r="125" spans="1:71" ht="25.05" customHeight="1" x14ac:dyDescent="0.3">
      <c r="A125" s="25">
        <f t="shared" si="100"/>
        <v>118</v>
      </c>
      <c r="B125" s="74" t="s">
        <v>313</v>
      </c>
      <c r="C125" s="22" t="s">
        <v>282</v>
      </c>
      <c r="D125" s="39" t="s">
        <v>323</v>
      </c>
      <c r="E125" s="39" t="str">
        <f t="shared" si="186"/>
        <v>C 204</v>
      </c>
      <c r="F125" s="39" t="s">
        <v>170</v>
      </c>
      <c r="G125" s="39" t="s">
        <v>28</v>
      </c>
      <c r="H125" s="75">
        <v>70419313.472000003</v>
      </c>
      <c r="I125" s="75">
        <f t="shared" si="240"/>
        <v>70.419313471999999</v>
      </c>
      <c r="J125" s="75">
        <f t="shared" si="248"/>
        <v>757.99349021260798</v>
      </c>
      <c r="K125" s="75">
        <v>6040988.4749999996</v>
      </c>
      <c r="L125" s="75">
        <f t="shared" si="241"/>
        <v>6.0409884749999989</v>
      </c>
      <c r="M125" s="75">
        <f t="shared" si="249"/>
        <v>65.025199944899981</v>
      </c>
      <c r="N125" s="75">
        <v>3750154.6570000001</v>
      </c>
      <c r="O125" s="75">
        <f t="shared" si="242"/>
        <v>3.7501546569999999</v>
      </c>
      <c r="P125" s="75">
        <f t="shared" si="250"/>
        <v>40.366664727947999</v>
      </c>
      <c r="Q125" s="75">
        <f t="shared" si="256"/>
        <v>9.7911431319999984</v>
      </c>
      <c r="R125" s="75">
        <f t="shared" si="257"/>
        <v>105.39186467284799</v>
      </c>
      <c r="S125" s="75">
        <f t="shared" si="258"/>
        <v>863.38535488545597</v>
      </c>
      <c r="T125" s="75">
        <v>89975154.972000003</v>
      </c>
      <c r="U125" s="75">
        <f t="shared" si="243"/>
        <v>89.975154971999999</v>
      </c>
      <c r="V125" s="75">
        <f t="shared" si="251"/>
        <v>968.49256811860789</v>
      </c>
      <c r="W125" s="75">
        <v>0</v>
      </c>
      <c r="X125" s="75">
        <f t="shared" si="244"/>
        <v>0</v>
      </c>
      <c r="Y125" s="75">
        <f t="shared" si="252"/>
        <v>0</v>
      </c>
      <c r="Z125" s="75">
        <f t="shared" si="259"/>
        <v>9.7646983680000012</v>
      </c>
      <c r="AA125" s="75">
        <f t="shared" si="260"/>
        <v>105.10721323315192</v>
      </c>
      <c r="AB125" s="75">
        <v>3242125.43</v>
      </c>
      <c r="AC125" s="75">
        <f t="shared" si="245"/>
        <v>3.2421254300000002</v>
      </c>
      <c r="AD125" s="75">
        <f t="shared" si="253"/>
        <v>34.898238128519999</v>
      </c>
      <c r="AE125" s="75">
        <v>0</v>
      </c>
      <c r="AF125" s="75">
        <f t="shared" si="246"/>
        <v>0</v>
      </c>
      <c r="AG125" s="75">
        <f t="shared" si="254"/>
        <v>0</v>
      </c>
      <c r="AH125" s="75">
        <v>0</v>
      </c>
      <c r="AI125" s="75">
        <f t="shared" si="247"/>
        <v>0</v>
      </c>
      <c r="AJ125" s="75">
        <f t="shared" si="255"/>
        <v>0</v>
      </c>
      <c r="AK125" s="75">
        <f t="shared" si="261"/>
        <v>93.217280402</v>
      </c>
      <c r="AL125" s="75">
        <f t="shared" si="262"/>
        <v>1003.3908062471279</v>
      </c>
      <c r="AM125" s="76">
        <f>'COMMON AREA'!$M$11</f>
        <v>0.30879402706399484</v>
      </c>
      <c r="AN125" s="75">
        <f t="shared" si="236"/>
        <v>28.784939407287183</v>
      </c>
      <c r="AO125" s="75">
        <f t="shared" si="237"/>
        <v>309.84108778003923</v>
      </c>
      <c r="AP125" s="76">
        <f>AMENITIES!$K$6</f>
        <v>0.17427518672958112</v>
      </c>
      <c r="AQ125" s="75">
        <f t="shared" si="212"/>
        <v>16.245458948482273</v>
      </c>
      <c r="AR125" s="75">
        <f t="shared" si="213"/>
        <v>174.86612012146315</v>
      </c>
      <c r="AS125" s="75">
        <f t="shared" si="238"/>
        <v>138.24767875776945</v>
      </c>
      <c r="AT125" s="75">
        <f t="shared" si="239"/>
        <v>1488</v>
      </c>
      <c r="AU125" s="23">
        <v>0</v>
      </c>
      <c r="AV125" s="23">
        <f t="shared" si="216"/>
        <v>0</v>
      </c>
      <c r="AW125" s="33">
        <f t="shared" si="91"/>
        <v>6.3006057251627908E-3</v>
      </c>
      <c r="AX125" s="26">
        <f t="shared" si="92"/>
        <v>62.741431811171068</v>
      </c>
      <c r="AY125" s="26">
        <f t="shared" si="93"/>
        <v>675.34877201544532</v>
      </c>
      <c r="AZ125" s="78">
        <f t="shared" si="139"/>
        <v>0.45383352816435646</v>
      </c>
      <c r="BA125" s="23">
        <v>1</v>
      </c>
      <c r="BB125" s="23"/>
      <c r="BC125" s="23">
        <f t="shared" si="95"/>
        <v>1</v>
      </c>
      <c r="BD125" s="33">
        <f t="shared" si="217"/>
        <v>0.50940422729341939</v>
      </c>
      <c r="BE125" s="33">
        <f t="shared" si="218"/>
        <v>7.0827866043580642E-2</v>
      </c>
      <c r="BF125" s="33">
        <f t="shared" si="219"/>
        <v>0.58023209333699999</v>
      </c>
      <c r="BG125" s="77">
        <f t="shared" si="220"/>
        <v>0.67432177839188701</v>
      </c>
    </row>
    <row r="126" spans="1:71" ht="25.05" customHeight="1" x14ac:dyDescent="0.3">
      <c r="A126" s="25">
        <f t="shared" si="100"/>
        <v>119</v>
      </c>
      <c r="B126" s="74" t="s">
        <v>313</v>
      </c>
      <c r="C126" s="22" t="s">
        <v>282</v>
      </c>
      <c r="D126" s="39" t="s">
        <v>324</v>
      </c>
      <c r="E126" s="39" t="str">
        <f t="shared" si="186"/>
        <v>C 205</v>
      </c>
      <c r="F126" s="39" t="s">
        <v>170</v>
      </c>
      <c r="G126" s="39" t="s">
        <v>28</v>
      </c>
      <c r="H126" s="75">
        <v>70419313.472000003</v>
      </c>
      <c r="I126" s="75">
        <f t="shared" ref="I126:I131" si="263">H126*0.000001</f>
        <v>70.419313471999999</v>
      </c>
      <c r="J126" s="75">
        <f t="shared" si="248"/>
        <v>757.99349021260798</v>
      </c>
      <c r="K126" s="75">
        <v>6040988.4749999996</v>
      </c>
      <c r="L126" s="75">
        <f t="shared" ref="L126:L131" si="264">K126*0.000001</f>
        <v>6.0409884749999989</v>
      </c>
      <c r="M126" s="75">
        <f t="shared" si="249"/>
        <v>65.025199944899981</v>
      </c>
      <c r="N126" s="75">
        <v>3750154.6570000001</v>
      </c>
      <c r="O126" s="75">
        <f t="shared" ref="O126:O131" si="265">N126*0.000001</f>
        <v>3.7501546569999999</v>
      </c>
      <c r="P126" s="75">
        <f t="shared" si="250"/>
        <v>40.366664727947999</v>
      </c>
      <c r="Q126" s="75">
        <f t="shared" si="256"/>
        <v>9.7911431319999984</v>
      </c>
      <c r="R126" s="75">
        <f t="shared" si="257"/>
        <v>105.39186467284799</v>
      </c>
      <c r="S126" s="75">
        <f t="shared" si="258"/>
        <v>863.38535488545597</v>
      </c>
      <c r="T126" s="75">
        <v>89975154.972000003</v>
      </c>
      <c r="U126" s="75">
        <f t="shared" ref="U126:U131" si="266">T126*0.000001</f>
        <v>89.975154971999999</v>
      </c>
      <c r="V126" s="75">
        <f t="shared" si="251"/>
        <v>968.49256811860789</v>
      </c>
      <c r="W126" s="75">
        <v>0</v>
      </c>
      <c r="X126" s="75">
        <f t="shared" ref="X126:X131" si="267">W126*0.000001</f>
        <v>0</v>
      </c>
      <c r="Y126" s="75">
        <f t="shared" si="252"/>
        <v>0</v>
      </c>
      <c r="Z126" s="75">
        <f t="shared" si="259"/>
        <v>9.7646983680000012</v>
      </c>
      <c r="AA126" s="75">
        <f t="shared" si="260"/>
        <v>105.10721323315192</v>
      </c>
      <c r="AB126" s="75">
        <v>3242125.43</v>
      </c>
      <c r="AC126" s="75">
        <f t="shared" ref="AC126:AC131" si="268">AB126*0.000001</f>
        <v>3.2421254300000002</v>
      </c>
      <c r="AD126" s="75">
        <f t="shared" si="253"/>
        <v>34.898238128519999</v>
      </c>
      <c r="AE126" s="75">
        <v>0</v>
      </c>
      <c r="AF126" s="75">
        <f t="shared" ref="AF126:AF151" si="269">AE126*0.000001</f>
        <v>0</v>
      </c>
      <c r="AG126" s="75">
        <f t="shared" si="254"/>
        <v>0</v>
      </c>
      <c r="AH126" s="75">
        <v>0</v>
      </c>
      <c r="AI126" s="75">
        <f t="shared" ref="AI126:AI151" si="270">AH126*0.000001</f>
        <v>0</v>
      </c>
      <c r="AJ126" s="75">
        <f t="shared" si="255"/>
        <v>0</v>
      </c>
      <c r="AK126" s="75">
        <f t="shared" si="261"/>
        <v>93.217280402</v>
      </c>
      <c r="AL126" s="75">
        <f t="shared" si="262"/>
        <v>1003.3908062471279</v>
      </c>
      <c r="AM126" s="76">
        <f>'COMMON AREA'!$M$11</f>
        <v>0.30879402706399484</v>
      </c>
      <c r="AN126" s="75">
        <f t="shared" si="236"/>
        <v>28.784939407287183</v>
      </c>
      <c r="AO126" s="75">
        <f t="shared" si="237"/>
        <v>309.84108778003923</v>
      </c>
      <c r="AP126" s="76">
        <f>AMENITIES!$K$6</f>
        <v>0.17427518672958112</v>
      </c>
      <c r="AQ126" s="75">
        <f t="shared" si="212"/>
        <v>16.245458948482273</v>
      </c>
      <c r="AR126" s="75">
        <f t="shared" si="213"/>
        <v>174.86612012146315</v>
      </c>
      <c r="AS126" s="75">
        <f t="shared" si="238"/>
        <v>138.24767875776945</v>
      </c>
      <c r="AT126" s="75">
        <f t="shared" si="239"/>
        <v>1488</v>
      </c>
      <c r="AU126" s="23">
        <v>0</v>
      </c>
      <c r="AV126" s="23">
        <f t="shared" si="216"/>
        <v>0</v>
      </c>
      <c r="AW126" s="33">
        <f t="shared" si="91"/>
        <v>6.3006057251627908E-3</v>
      </c>
      <c r="AX126" s="26">
        <f t="shared" si="92"/>
        <v>62.741431811171068</v>
      </c>
      <c r="AY126" s="26">
        <f t="shared" si="93"/>
        <v>675.34877201544532</v>
      </c>
      <c r="AZ126" s="78">
        <f t="shared" si="139"/>
        <v>0.45383352816435646</v>
      </c>
      <c r="BA126" s="23">
        <v>1</v>
      </c>
      <c r="BB126" s="23"/>
      <c r="BC126" s="23">
        <f t="shared" si="95"/>
        <v>1</v>
      </c>
      <c r="BD126" s="33">
        <f t="shared" si="217"/>
        <v>0.50940422729341939</v>
      </c>
      <c r="BE126" s="33">
        <f t="shared" si="218"/>
        <v>7.0827866043580642E-2</v>
      </c>
      <c r="BF126" s="33">
        <f t="shared" si="219"/>
        <v>0.58023209333699999</v>
      </c>
      <c r="BG126" s="77">
        <f t="shared" si="220"/>
        <v>0.67432177839188701</v>
      </c>
    </row>
    <row r="127" spans="1:71" ht="25.05" customHeight="1" x14ac:dyDescent="0.3">
      <c r="A127" s="25">
        <f t="shared" si="100"/>
        <v>120</v>
      </c>
      <c r="B127" s="74" t="s">
        <v>313</v>
      </c>
      <c r="C127" s="22" t="s">
        <v>282</v>
      </c>
      <c r="D127" s="39" t="s">
        <v>325</v>
      </c>
      <c r="E127" s="39" t="str">
        <f t="shared" si="186"/>
        <v>C 207</v>
      </c>
      <c r="F127" s="39" t="s">
        <v>171</v>
      </c>
      <c r="G127" s="39" t="s">
        <v>28</v>
      </c>
      <c r="H127" s="75">
        <v>99469611.732999995</v>
      </c>
      <c r="I127" s="75">
        <f t="shared" si="263"/>
        <v>99.469611732999994</v>
      </c>
      <c r="J127" s="75">
        <f t="shared" si="248"/>
        <v>1070.6909006940118</v>
      </c>
      <c r="K127" s="75">
        <v>7045784.7039999999</v>
      </c>
      <c r="L127" s="75">
        <f t="shared" si="264"/>
        <v>7.0457847039999999</v>
      </c>
      <c r="M127" s="75">
        <f t="shared" si="249"/>
        <v>75.84082655385599</v>
      </c>
      <c r="N127" s="75">
        <v>3479615.06</v>
      </c>
      <c r="O127" s="75">
        <f t="shared" si="265"/>
        <v>3.47961506</v>
      </c>
      <c r="P127" s="75">
        <f t="shared" si="250"/>
        <v>37.454576505839995</v>
      </c>
      <c r="Q127" s="75">
        <f t="shared" si="256"/>
        <v>10.525399763999999</v>
      </c>
      <c r="R127" s="75">
        <f t="shared" si="257"/>
        <v>113.29540305969599</v>
      </c>
      <c r="S127" s="75">
        <f t="shared" si="258"/>
        <v>1183.9863037537077</v>
      </c>
      <c r="T127" s="75">
        <v>121541012.912</v>
      </c>
      <c r="U127" s="75">
        <f t="shared" si="266"/>
        <v>121.541012912</v>
      </c>
      <c r="V127" s="75">
        <f t="shared" si="251"/>
        <v>1308.2674629847679</v>
      </c>
      <c r="W127" s="75">
        <v>0</v>
      </c>
      <c r="X127" s="75">
        <f t="shared" si="267"/>
        <v>0</v>
      </c>
      <c r="Y127" s="75">
        <f t="shared" si="252"/>
        <v>0</v>
      </c>
      <c r="Z127" s="75">
        <f t="shared" si="259"/>
        <v>11.546001415000006</v>
      </c>
      <c r="AA127" s="75">
        <f t="shared" si="260"/>
        <v>124.28115923106012</v>
      </c>
      <c r="AB127" s="75">
        <v>4140400.1570000001</v>
      </c>
      <c r="AC127" s="75">
        <f t="shared" si="268"/>
        <v>4.1404001570000002</v>
      </c>
      <c r="AD127" s="75">
        <f t="shared" si="253"/>
        <v>44.567267289947999</v>
      </c>
      <c r="AE127" s="75">
        <v>0</v>
      </c>
      <c r="AF127" s="75">
        <f t="shared" si="269"/>
        <v>0</v>
      </c>
      <c r="AG127" s="75">
        <f t="shared" si="254"/>
        <v>0</v>
      </c>
      <c r="AH127" s="75">
        <v>0</v>
      </c>
      <c r="AI127" s="75">
        <f t="shared" si="270"/>
        <v>0</v>
      </c>
      <c r="AJ127" s="75">
        <f t="shared" si="255"/>
        <v>0</v>
      </c>
      <c r="AK127" s="75">
        <f t="shared" si="261"/>
        <v>125.681413069</v>
      </c>
      <c r="AL127" s="75">
        <f t="shared" si="262"/>
        <v>1352.8347302747159</v>
      </c>
      <c r="AM127" s="76">
        <f>'COMMON AREA'!$M$11</f>
        <v>0.30879402706399484</v>
      </c>
      <c r="AN127" s="75">
        <f t="shared" si="236"/>
        <v>38.809669668669898</v>
      </c>
      <c r="AO127" s="75">
        <f t="shared" si="237"/>
        <v>417.74728431356277</v>
      </c>
      <c r="AP127" s="76">
        <f>AMENITIES!$K$6</f>
        <v>0.17427518672958112</v>
      </c>
      <c r="AQ127" s="75">
        <f t="shared" si="212"/>
        <v>21.903151731037592</v>
      </c>
      <c r="AR127" s="75">
        <f t="shared" si="213"/>
        <v>235.76552523288862</v>
      </c>
      <c r="AS127" s="75">
        <f t="shared" si="238"/>
        <v>186.39423446870748</v>
      </c>
      <c r="AT127" s="75">
        <f t="shared" si="239"/>
        <v>2006</v>
      </c>
      <c r="AU127" s="23">
        <v>0</v>
      </c>
      <c r="AV127" s="23">
        <f t="shared" si="216"/>
        <v>0</v>
      </c>
      <c r="AW127" s="33">
        <f t="shared" si="91"/>
        <v>8.4948737757007259E-3</v>
      </c>
      <c r="AX127" s="26">
        <f t="shared" si="92"/>
        <v>84.591953058427833</v>
      </c>
      <c r="AY127" s="26">
        <f t="shared" si="93"/>
        <v>910.5477827209171</v>
      </c>
      <c r="AZ127" s="78">
        <f t="shared" si="139"/>
        <v>0.45383352816435651</v>
      </c>
      <c r="BA127" s="23">
        <v>1</v>
      </c>
      <c r="BB127" s="23"/>
      <c r="BC127" s="23">
        <f t="shared" si="95"/>
        <v>1</v>
      </c>
      <c r="BD127" s="33">
        <f t="shared" si="217"/>
        <v>0.53374421769392411</v>
      </c>
      <c r="BE127" s="33">
        <f t="shared" si="218"/>
        <v>5.6478266729659013E-2</v>
      </c>
      <c r="BF127" s="33">
        <f t="shared" si="219"/>
        <v>0.59022248442358316</v>
      </c>
      <c r="BG127" s="77">
        <f t="shared" si="220"/>
        <v>0.67439418258958916</v>
      </c>
    </row>
    <row r="128" spans="1:71" ht="25.05" customHeight="1" x14ac:dyDescent="0.3">
      <c r="A128" s="25">
        <f t="shared" si="100"/>
        <v>121</v>
      </c>
      <c r="B128" s="74" t="s">
        <v>313</v>
      </c>
      <c r="C128" s="22" t="s">
        <v>72</v>
      </c>
      <c r="D128" s="39" t="s">
        <v>326</v>
      </c>
      <c r="E128" s="39" t="str">
        <f t="shared" si="186"/>
        <v>C 301</v>
      </c>
      <c r="F128" s="39" t="s">
        <v>170</v>
      </c>
      <c r="G128" s="39" t="s">
        <v>29</v>
      </c>
      <c r="H128" s="75">
        <v>75055462.616999999</v>
      </c>
      <c r="I128" s="75">
        <f t="shared" si="263"/>
        <v>75.055462616999989</v>
      </c>
      <c r="J128" s="75">
        <f t="shared" ref="J128:J151" si="271">I128*10.764</f>
        <v>807.89699960938788</v>
      </c>
      <c r="K128" s="75">
        <v>5690252.5839999998</v>
      </c>
      <c r="L128" s="75">
        <f t="shared" si="264"/>
        <v>5.6902525839999996</v>
      </c>
      <c r="M128" s="75">
        <f t="shared" ref="M128:M151" si="272">L128*10.764</f>
        <v>61.249878814175993</v>
      </c>
      <c r="N128" s="75">
        <v>0</v>
      </c>
      <c r="O128" s="75">
        <f t="shared" si="265"/>
        <v>0</v>
      </c>
      <c r="P128" s="75">
        <f t="shared" ref="P128:P151" si="273">O128*10.764</f>
        <v>0</v>
      </c>
      <c r="Q128" s="75">
        <f t="shared" si="256"/>
        <v>5.6902525839999996</v>
      </c>
      <c r="R128" s="75">
        <f t="shared" si="257"/>
        <v>61.249878814175993</v>
      </c>
      <c r="S128" s="75">
        <f t="shared" si="258"/>
        <v>869.14687842356386</v>
      </c>
      <c r="T128" s="75">
        <v>90645513.145999998</v>
      </c>
      <c r="U128" s="75">
        <f t="shared" si="266"/>
        <v>90.645513145999999</v>
      </c>
      <c r="V128" s="75">
        <f t="shared" ref="V128:V151" si="274">U128*10.764</f>
        <v>975.7083035035439</v>
      </c>
      <c r="W128" s="75">
        <v>0</v>
      </c>
      <c r="X128" s="75">
        <f t="shared" si="267"/>
        <v>0</v>
      </c>
      <c r="Y128" s="75">
        <f t="shared" ref="Y128:Y151" si="275">X128*10.764</f>
        <v>0</v>
      </c>
      <c r="Z128" s="75">
        <f t="shared" si="259"/>
        <v>9.8997979450000102</v>
      </c>
      <c r="AA128" s="75">
        <f t="shared" si="260"/>
        <v>106.56142507998004</v>
      </c>
      <c r="AB128" s="75">
        <v>3299611.2059999998</v>
      </c>
      <c r="AC128" s="75">
        <f t="shared" si="268"/>
        <v>3.2996112059999998</v>
      </c>
      <c r="AD128" s="75">
        <f t="shared" ref="AD128:AD151" si="276">AC128*10.764</f>
        <v>35.517015021383997</v>
      </c>
      <c r="AE128" s="75">
        <v>0</v>
      </c>
      <c r="AF128" s="75">
        <f t="shared" si="269"/>
        <v>0</v>
      </c>
      <c r="AG128" s="75">
        <f t="shared" si="254"/>
        <v>0</v>
      </c>
      <c r="AH128" s="75">
        <v>0</v>
      </c>
      <c r="AI128" s="75">
        <f t="shared" si="270"/>
        <v>0</v>
      </c>
      <c r="AJ128" s="75">
        <f t="shared" si="255"/>
        <v>0</v>
      </c>
      <c r="AK128" s="75">
        <f t="shared" si="261"/>
        <v>93.945124351999993</v>
      </c>
      <c r="AL128" s="75">
        <f t="shared" si="262"/>
        <v>1011.2253185249278</v>
      </c>
      <c r="AM128" s="76">
        <f>'COMMON AREA'!$M$11</f>
        <v>0.30879402706399484</v>
      </c>
      <c r="AN128" s="75">
        <f t="shared" si="236"/>
        <v>29.009693271681847</v>
      </c>
      <c r="AO128" s="75">
        <f t="shared" si="237"/>
        <v>312.26033837638334</v>
      </c>
      <c r="AP128" s="76">
        <f>AMENITIES!$K$6</f>
        <v>0.17427518672958112</v>
      </c>
      <c r="AQ128" s="75">
        <f t="shared" si="212"/>
        <v>16.372304088778517</v>
      </c>
      <c r="AR128" s="75">
        <f t="shared" si="213"/>
        <v>176.23148121161194</v>
      </c>
      <c r="AS128" s="75">
        <f t="shared" si="238"/>
        <v>139.32712171246035</v>
      </c>
      <c r="AT128" s="75">
        <f t="shared" si="239"/>
        <v>1500</v>
      </c>
      <c r="AU128" s="23">
        <v>0</v>
      </c>
      <c r="AV128" s="23">
        <f t="shared" si="216"/>
        <v>0</v>
      </c>
      <c r="AW128" s="33">
        <f t="shared" si="91"/>
        <v>6.349801086136835E-3</v>
      </c>
      <c r="AX128" s="26">
        <f t="shared" si="92"/>
        <v>63.231319215750602</v>
      </c>
      <c r="AY128" s="26">
        <f t="shared" si="93"/>
        <v>680.62192003833945</v>
      </c>
      <c r="AZ128" s="78">
        <f t="shared" si="139"/>
        <v>0.45383352816435651</v>
      </c>
      <c r="BA128" s="23">
        <v>1</v>
      </c>
      <c r="BB128" s="23"/>
      <c r="BC128" s="23">
        <f t="shared" si="95"/>
        <v>1</v>
      </c>
      <c r="BD128" s="33">
        <f t="shared" si="217"/>
        <v>0.53859799973959188</v>
      </c>
      <c r="BE128" s="33">
        <f t="shared" si="218"/>
        <v>4.0833252542783999E-2</v>
      </c>
      <c r="BF128" s="33">
        <f t="shared" si="219"/>
        <v>0.57943125228237591</v>
      </c>
      <c r="BG128" s="77">
        <f t="shared" si="220"/>
        <v>0.67415021234995187</v>
      </c>
    </row>
    <row r="129" spans="1:59" ht="25.05" customHeight="1" x14ac:dyDescent="0.3">
      <c r="A129" s="25">
        <f t="shared" si="100"/>
        <v>122</v>
      </c>
      <c r="B129" s="74" t="s">
        <v>313</v>
      </c>
      <c r="C129" s="22" t="s">
        <v>72</v>
      </c>
      <c r="D129" s="39" t="s">
        <v>327</v>
      </c>
      <c r="E129" s="39" t="str">
        <f t="shared" si="186"/>
        <v>C 302</v>
      </c>
      <c r="F129" s="39" t="s">
        <v>170</v>
      </c>
      <c r="G129" s="39" t="s">
        <v>29</v>
      </c>
      <c r="H129" s="75">
        <v>75055462.616999999</v>
      </c>
      <c r="I129" s="75">
        <f t="shared" si="263"/>
        <v>75.055462616999989</v>
      </c>
      <c r="J129" s="75">
        <f t="shared" si="271"/>
        <v>807.89699960938788</v>
      </c>
      <c r="K129" s="75">
        <v>5690252.5839999998</v>
      </c>
      <c r="L129" s="75">
        <f t="shared" si="264"/>
        <v>5.6902525839999996</v>
      </c>
      <c r="M129" s="75">
        <f t="shared" si="272"/>
        <v>61.249878814175993</v>
      </c>
      <c r="N129" s="75">
        <v>0</v>
      </c>
      <c r="O129" s="75">
        <f t="shared" si="265"/>
        <v>0</v>
      </c>
      <c r="P129" s="75">
        <f t="shared" si="273"/>
        <v>0</v>
      </c>
      <c r="Q129" s="75">
        <f t="shared" ref="Q129:Q151" si="277">L129+O129</f>
        <v>5.6902525839999996</v>
      </c>
      <c r="R129" s="75">
        <f t="shared" ref="R129:R151" si="278">M129+P129</f>
        <v>61.249878814175993</v>
      </c>
      <c r="S129" s="75">
        <f t="shared" ref="S129:S151" si="279">J129+R129</f>
        <v>869.14687842356386</v>
      </c>
      <c r="T129" s="75">
        <v>90827760.990999997</v>
      </c>
      <c r="U129" s="75">
        <f t="shared" si="266"/>
        <v>90.827760990999991</v>
      </c>
      <c r="V129" s="75">
        <f t="shared" si="274"/>
        <v>977.67001930712388</v>
      </c>
      <c r="W129" s="75">
        <v>0</v>
      </c>
      <c r="X129" s="75">
        <f t="shared" si="267"/>
        <v>0</v>
      </c>
      <c r="Y129" s="75">
        <f t="shared" si="275"/>
        <v>0</v>
      </c>
      <c r="Z129" s="75">
        <f t="shared" ref="Z129:Z151" si="280">U129-I129-X129-Q129</f>
        <v>10.082045790000002</v>
      </c>
      <c r="AA129" s="75">
        <f t="shared" ref="AA129:AA151" si="281">V129-J129-Y129-R129</f>
        <v>108.52314088356002</v>
      </c>
      <c r="AB129" s="75">
        <v>3120565.24</v>
      </c>
      <c r="AC129" s="75">
        <f t="shared" si="268"/>
        <v>3.1205652399999999</v>
      </c>
      <c r="AD129" s="75">
        <f t="shared" si="276"/>
        <v>33.589764243359994</v>
      </c>
      <c r="AE129" s="75">
        <v>0</v>
      </c>
      <c r="AF129" s="75">
        <f t="shared" si="269"/>
        <v>0</v>
      </c>
      <c r="AG129" s="75">
        <f t="shared" si="254"/>
        <v>0</v>
      </c>
      <c r="AH129" s="75">
        <v>0</v>
      </c>
      <c r="AI129" s="75">
        <f t="shared" si="270"/>
        <v>0</v>
      </c>
      <c r="AJ129" s="75">
        <f t="shared" si="255"/>
        <v>0</v>
      </c>
      <c r="AK129" s="75">
        <f t="shared" si="261"/>
        <v>93.948326230999996</v>
      </c>
      <c r="AL129" s="75">
        <f t="shared" si="262"/>
        <v>1011.2597835504839</v>
      </c>
      <c r="AM129" s="76">
        <f>'COMMON AREA'!$M$11</f>
        <v>0.30879402706399484</v>
      </c>
      <c r="AN129" s="75">
        <f t="shared" si="236"/>
        <v>29.010681992792428</v>
      </c>
      <c r="AO129" s="75">
        <f t="shared" si="237"/>
        <v>312.27098097041767</v>
      </c>
      <c r="AP129" s="76">
        <f>AMENITIES!$K$6</f>
        <v>0.17427518672958112</v>
      </c>
      <c r="AQ129" s="75">
        <f t="shared" si="212"/>
        <v>16.372862096839128</v>
      </c>
      <c r="AR129" s="75">
        <f t="shared" si="213"/>
        <v>176.23748761037638</v>
      </c>
      <c r="AS129" s="75">
        <f t="shared" si="238"/>
        <v>139.33187032063154</v>
      </c>
      <c r="AT129" s="75">
        <f t="shared" si="239"/>
        <v>1500</v>
      </c>
      <c r="AU129" s="23">
        <v>0</v>
      </c>
      <c r="AV129" s="23">
        <f t="shared" si="216"/>
        <v>0</v>
      </c>
      <c r="AW129" s="33">
        <f t="shared" si="91"/>
        <v>6.3500175028470378E-3</v>
      </c>
      <c r="AX129" s="26">
        <f t="shared" si="92"/>
        <v>63.233474293350802</v>
      </c>
      <c r="AY129" s="26">
        <f t="shared" si="93"/>
        <v>680.645117293628</v>
      </c>
      <c r="AZ129" s="78">
        <f t="shared" si="139"/>
        <v>0.45383352816435651</v>
      </c>
      <c r="BA129" s="23">
        <v>1</v>
      </c>
      <c r="BB129" s="23"/>
      <c r="BC129" s="23">
        <f t="shared" si="95"/>
        <v>1</v>
      </c>
      <c r="BD129" s="33">
        <f t="shared" si="217"/>
        <v>0.53859799973959188</v>
      </c>
      <c r="BE129" s="33">
        <f t="shared" si="218"/>
        <v>4.0833252542783999E-2</v>
      </c>
      <c r="BF129" s="33">
        <f t="shared" si="219"/>
        <v>0.57943125228237591</v>
      </c>
      <c r="BG129" s="77">
        <f t="shared" si="220"/>
        <v>0.67417318903365597</v>
      </c>
    </row>
    <row r="130" spans="1:59" ht="25.05" customHeight="1" x14ac:dyDescent="0.3">
      <c r="A130" s="25">
        <f t="shared" si="100"/>
        <v>123</v>
      </c>
      <c r="B130" s="74" t="s">
        <v>313</v>
      </c>
      <c r="C130" s="22" t="s">
        <v>72</v>
      </c>
      <c r="D130" s="39" t="s">
        <v>328</v>
      </c>
      <c r="E130" s="39" t="str">
        <f t="shared" si="186"/>
        <v>C 303</v>
      </c>
      <c r="F130" s="39" t="s">
        <v>170</v>
      </c>
      <c r="G130" s="39" t="s">
        <v>29</v>
      </c>
      <c r="H130" s="75">
        <v>75055462.616999999</v>
      </c>
      <c r="I130" s="75">
        <f t="shared" si="263"/>
        <v>75.055462616999989</v>
      </c>
      <c r="J130" s="75">
        <f t="shared" si="271"/>
        <v>807.89699960938788</v>
      </c>
      <c r="K130" s="75">
        <v>5690252.5839999998</v>
      </c>
      <c r="L130" s="75">
        <f t="shared" si="264"/>
        <v>5.6902525839999996</v>
      </c>
      <c r="M130" s="75">
        <f t="shared" si="272"/>
        <v>61.249878814175993</v>
      </c>
      <c r="N130" s="75">
        <v>0</v>
      </c>
      <c r="O130" s="75">
        <f t="shared" si="265"/>
        <v>0</v>
      </c>
      <c r="P130" s="75">
        <f t="shared" si="273"/>
        <v>0</v>
      </c>
      <c r="Q130" s="75">
        <f t="shared" si="277"/>
        <v>5.6902525839999996</v>
      </c>
      <c r="R130" s="75">
        <f t="shared" si="278"/>
        <v>61.249878814175993</v>
      </c>
      <c r="S130" s="75">
        <f t="shared" si="279"/>
        <v>869.14687842356386</v>
      </c>
      <c r="T130" s="75">
        <v>90827760.990999997</v>
      </c>
      <c r="U130" s="75">
        <f t="shared" si="266"/>
        <v>90.827760990999991</v>
      </c>
      <c r="V130" s="75">
        <f t="shared" si="274"/>
        <v>977.67001930712388</v>
      </c>
      <c r="W130" s="75">
        <v>0</v>
      </c>
      <c r="X130" s="75">
        <f t="shared" si="267"/>
        <v>0</v>
      </c>
      <c r="Y130" s="75">
        <f t="shared" si="275"/>
        <v>0</v>
      </c>
      <c r="Z130" s="75">
        <f t="shared" si="280"/>
        <v>10.082045790000002</v>
      </c>
      <c r="AA130" s="75">
        <f t="shared" si="281"/>
        <v>108.52314088356002</v>
      </c>
      <c r="AB130" s="75">
        <v>3120565.24</v>
      </c>
      <c r="AC130" s="75">
        <f t="shared" si="268"/>
        <v>3.1205652399999999</v>
      </c>
      <c r="AD130" s="75">
        <f t="shared" si="276"/>
        <v>33.589764243359994</v>
      </c>
      <c r="AE130" s="75">
        <v>0</v>
      </c>
      <c r="AF130" s="75">
        <f t="shared" si="269"/>
        <v>0</v>
      </c>
      <c r="AG130" s="75">
        <f t="shared" si="254"/>
        <v>0</v>
      </c>
      <c r="AH130" s="75">
        <v>0</v>
      </c>
      <c r="AI130" s="75">
        <f t="shared" si="270"/>
        <v>0</v>
      </c>
      <c r="AJ130" s="75">
        <f t="shared" si="255"/>
        <v>0</v>
      </c>
      <c r="AK130" s="75">
        <f t="shared" si="261"/>
        <v>93.948326230999996</v>
      </c>
      <c r="AL130" s="75">
        <f t="shared" si="262"/>
        <v>1011.2597835504839</v>
      </c>
      <c r="AM130" s="76">
        <f>'COMMON AREA'!$M$11</f>
        <v>0.30879402706399484</v>
      </c>
      <c r="AN130" s="75">
        <f t="shared" si="236"/>
        <v>29.010681992792428</v>
      </c>
      <c r="AO130" s="75">
        <f t="shared" si="237"/>
        <v>312.27098097041767</v>
      </c>
      <c r="AP130" s="76">
        <f>AMENITIES!$K$6</f>
        <v>0.17427518672958112</v>
      </c>
      <c r="AQ130" s="75">
        <f t="shared" si="212"/>
        <v>16.372862096839128</v>
      </c>
      <c r="AR130" s="75">
        <f t="shared" si="213"/>
        <v>176.23748761037638</v>
      </c>
      <c r="AS130" s="75">
        <f t="shared" si="238"/>
        <v>139.33187032063154</v>
      </c>
      <c r="AT130" s="75">
        <f t="shared" si="239"/>
        <v>1500</v>
      </c>
      <c r="AU130" s="23">
        <v>0</v>
      </c>
      <c r="AV130" s="23">
        <f t="shared" si="216"/>
        <v>0</v>
      </c>
      <c r="AW130" s="33">
        <f t="shared" si="91"/>
        <v>6.3500175028470378E-3</v>
      </c>
      <c r="AX130" s="26">
        <f t="shared" si="92"/>
        <v>63.233474293350802</v>
      </c>
      <c r="AY130" s="26">
        <f t="shared" si="93"/>
        <v>680.645117293628</v>
      </c>
      <c r="AZ130" s="78">
        <f t="shared" si="139"/>
        <v>0.45383352816435651</v>
      </c>
      <c r="BA130" s="23">
        <v>1</v>
      </c>
      <c r="BB130" s="23"/>
      <c r="BC130" s="23">
        <f t="shared" si="95"/>
        <v>1</v>
      </c>
      <c r="BD130" s="33">
        <f t="shared" si="217"/>
        <v>0.53859799973959188</v>
      </c>
      <c r="BE130" s="33">
        <f t="shared" si="218"/>
        <v>4.0833252542783999E-2</v>
      </c>
      <c r="BF130" s="33">
        <f t="shared" si="219"/>
        <v>0.57943125228237591</v>
      </c>
      <c r="BG130" s="77">
        <f t="shared" si="220"/>
        <v>0.67417318903365597</v>
      </c>
    </row>
    <row r="131" spans="1:59" ht="25.05" customHeight="1" x14ac:dyDescent="0.3">
      <c r="A131" s="25">
        <f t="shared" si="100"/>
        <v>124</v>
      </c>
      <c r="B131" s="74" t="s">
        <v>313</v>
      </c>
      <c r="C131" s="22" t="s">
        <v>72</v>
      </c>
      <c r="D131" s="39" t="s">
        <v>329</v>
      </c>
      <c r="E131" s="39" t="str">
        <f t="shared" si="186"/>
        <v>C 304</v>
      </c>
      <c r="F131" s="39" t="s">
        <v>170</v>
      </c>
      <c r="G131" s="39" t="s">
        <v>28</v>
      </c>
      <c r="H131" s="75">
        <v>70419313.472000003</v>
      </c>
      <c r="I131" s="75">
        <f t="shared" si="263"/>
        <v>70.419313471999999</v>
      </c>
      <c r="J131" s="75">
        <f t="shared" si="271"/>
        <v>757.99349021260798</v>
      </c>
      <c r="K131" s="75">
        <v>6040988.4749999996</v>
      </c>
      <c r="L131" s="75">
        <f t="shared" si="264"/>
        <v>6.0409884749999989</v>
      </c>
      <c r="M131" s="75">
        <f t="shared" si="272"/>
        <v>65.025199944899981</v>
      </c>
      <c r="N131" s="75">
        <v>3750154.6570000001</v>
      </c>
      <c r="O131" s="75">
        <f t="shared" si="265"/>
        <v>3.7501546569999999</v>
      </c>
      <c r="P131" s="75">
        <f t="shared" si="273"/>
        <v>40.366664727947999</v>
      </c>
      <c r="Q131" s="75">
        <f t="shared" si="277"/>
        <v>9.7911431319999984</v>
      </c>
      <c r="R131" s="75">
        <f t="shared" si="278"/>
        <v>105.39186467284799</v>
      </c>
      <c r="S131" s="75">
        <f t="shared" si="279"/>
        <v>863.38535488545597</v>
      </c>
      <c r="T131" s="75">
        <v>89975154.972000003</v>
      </c>
      <c r="U131" s="75">
        <f t="shared" si="266"/>
        <v>89.975154971999999</v>
      </c>
      <c r="V131" s="75">
        <f t="shared" si="274"/>
        <v>968.49256811860789</v>
      </c>
      <c r="W131" s="75">
        <v>0</v>
      </c>
      <c r="X131" s="75">
        <f t="shared" si="267"/>
        <v>0</v>
      </c>
      <c r="Y131" s="75">
        <f t="shared" si="275"/>
        <v>0</v>
      </c>
      <c r="Z131" s="75">
        <f t="shared" si="280"/>
        <v>9.7646983680000012</v>
      </c>
      <c r="AA131" s="75">
        <f t="shared" si="281"/>
        <v>105.10721323315192</v>
      </c>
      <c r="AB131" s="75">
        <v>3242125.43</v>
      </c>
      <c r="AC131" s="75">
        <f t="shared" si="268"/>
        <v>3.2421254300000002</v>
      </c>
      <c r="AD131" s="75">
        <f t="shared" si="276"/>
        <v>34.898238128519999</v>
      </c>
      <c r="AE131" s="75">
        <v>0</v>
      </c>
      <c r="AF131" s="75">
        <f t="shared" si="269"/>
        <v>0</v>
      </c>
      <c r="AG131" s="75">
        <f t="shared" si="254"/>
        <v>0</v>
      </c>
      <c r="AH131" s="75">
        <v>0</v>
      </c>
      <c r="AI131" s="75">
        <f t="shared" si="270"/>
        <v>0</v>
      </c>
      <c r="AJ131" s="75">
        <f t="shared" si="255"/>
        <v>0</v>
      </c>
      <c r="AK131" s="75">
        <f t="shared" si="261"/>
        <v>93.217280402</v>
      </c>
      <c r="AL131" s="75">
        <f t="shared" si="262"/>
        <v>1003.3908062471279</v>
      </c>
      <c r="AM131" s="76">
        <f>'COMMON AREA'!$M$11</f>
        <v>0.30879402706399484</v>
      </c>
      <c r="AN131" s="75">
        <f t="shared" si="236"/>
        <v>28.784939407287183</v>
      </c>
      <c r="AO131" s="75">
        <f t="shared" si="237"/>
        <v>309.84108778003923</v>
      </c>
      <c r="AP131" s="76">
        <f>AMENITIES!$K$6</f>
        <v>0.17427518672958112</v>
      </c>
      <c r="AQ131" s="75">
        <f t="shared" si="212"/>
        <v>16.245458948482273</v>
      </c>
      <c r="AR131" s="75">
        <f t="shared" si="213"/>
        <v>174.86612012146315</v>
      </c>
      <c r="AS131" s="75">
        <f t="shared" si="238"/>
        <v>138.24767875776945</v>
      </c>
      <c r="AT131" s="75">
        <f t="shared" si="239"/>
        <v>1488</v>
      </c>
      <c r="AU131" s="23">
        <v>0</v>
      </c>
      <c r="AV131" s="23">
        <f t="shared" si="216"/>
        <v>0</v>
      </c>
      <c r="AW131" s="33">
        <f t="shared" si="91"/>
        <v>6.3006057251627908E-3</v>
      </c>
      <c r="AX131" s="26">
        <f t="shared" si="92"/>
        <v>62.741431811171068</v>
      </c>
      <c r="AY131" s="26">
        <f t="shared" si="93"/>
        <v>675.34877201544532</v>
      </c>
      <c r="AZ131" s="78">
        <f t="shared" si="139"/>
        <v>0.45383352816435646</v>
      </c>
      <c r="BA131" s="23">
        <v>1</v>
      </c>
      <c r="BB131" s="23"/>
      <c r="BC131" s="23">
        <f t="shared" si="95"/>
        <v>1</v>
      </c>
      <c r="BD131" s="33">
        <f t="shared" si="217"/>
        <v>0.50940422729341939</v>
      </c>
      <c r="BE131" s="33">
        <f t="shared" si="218"/>
        <v>7.0827866043580642E-2</v>
      </c>
      <c r="BF131" s="33">
        <f t="shared" si="219"/>
        <v>0.58023209333699999</v>
      </c>
      <c r="BG131" s="77">
        <f t="shared" si="220"/>
        <v>0.67432177839188701</v>
      </c>
    </row>
    <row r="132" spans="1:59" ht="25.05" customHeight="1" x14ac:dyDescent="0.3">
      <c r="A132" s="25">
        <f t="shared" si="100"/>
        <v>125</v>
      </c>
      <c r="B132" s="74" t="s">
        <v>313</v>
      </c>
      <c r="C132" s="22" t="s">
        <v>72</v>
      </c>
      <c r="D132" s="39" t="s">
        <v>330</v>
      </c>
      <c r="E132" s="39" t="str">
        <f t="shared" si="186"/>
        <v>C 306</v>
      </c>
      <c r="F132" s="39" t="s">
        <v>170</v>
      </c>
      <c r="G132" s="39" t="s">
        <v>28</v>
      </c>
      <c r="H132" s="75">
        <v>70419313.472000003</v>
      </c>
      <c r="I132" s="75">
        <f t="shared" ref="I132:I151" si="282">H132*0.000001</f>
        <v>70.419313471999999</v>
      </c>
      <c r="J132" s="75">
        <f t="shared" si="271"/>
        <v>757.99349021260798</v>
      </c>
      <c r="K132" s="75">
        <v>6040988.4749999996</v>
      </c>
      <c r="L132" s="75">
        <f t="shared" ref="L132:L151" si="283">K132*0.000001</f>
        <v>6.0409884749999989</v>
      </c>
      <c r="M132" s="75">
        <f t="shared" si="272"/>
        <v>65.025199944899981</v>
      </c>
      <c r="N132" s="75">
        <v>3750154.6570000001</v>
      </c>
      <c r="O132" s="75">
        <f t="shared" ref="O132:O151" si="284">N132*0.000001</f>
        <v>3.7501546569999999</v>
      </c>
      <c r="P132" s="75">
        <f t="shared" si="273"/>
        <v>40.366664727947999</v>
      </c>
      <c r="Q132" s="75">
        <f t="shared" si="277"/>
        <v>9.7911431319999984</v>
      </c>
      <c r="R132" s="75">
        <f t="shared" si="278"/>
        <v>105.39186467284799</v>
      </c>
      <c r="S132" s="75">
        <f t="shared" si="279"/>
        <v>863.38535488545597</v>
      </c>
      <c r="T132" s="75">
        <v>89975154.972000003</v>
      </c>
      <c r="U132" s="75">
        <f t="shared" ref="U132:U151" si="285">T132*0.000001</f>
        <v>89.975154971999999</v>
      </c>
      <c r="V132" s="75">
        <f t="shared" si="274"/>
        <v>968.49256811860789</v>
      </c>
      <c r="W132" s="75">
        <v>0</v>
      </c>
      <c r="X132" s="75">
        <f t="shared" ref="X132:X151" si="286">W132*0.000001</f>
        <v>0</v>
      </c>
      <c r="Y132" s="75">
        <f t="shared" si="275"/>
        <v>0</v>
      </c>
      <c r="Z132" s="75">
        <f t="shared" si="280"/>
        <v>9.7646983680000012</v>
      </c>
      <c r="AA132" s="75">
        <f t="shared" si="281"/>
        <v>105.10721323315192</v>
      </c>
      <c r="AB132" s="75">
        <v>3242125.43</v>
      </c>
      <c r="AC132" s="75">
        <f t="shared" ref="AC132:AC151" si="287">AB132*0.000001</f>
        <v>3.2421254300000002</v>
      </c>
      <c r="AD132" s="75">
        <f t="shared" si="276"/>
        <v>34.898238128519999</v>
      </c>
      <c r="AE132" s="75">
        <v>0</v>
      </c>
      <c r="AF132" s="75">
        <f t="shared" si="269"/>
        <v>0</v>
      </c>
      <c r="AG132" s="75">
        <f t="shared" si="254"/>
        <v>0</v>
      </c>
      <c r="AH132" s="75">
        <v>0</v>
      </c>
      <c r="AI132" s="75">
        <f t="shared" si="270"/>
        <v>0</v>
      </c>
      <c r="AJ132" s="75">
        <f t="shared" si="255"/>
        <v>0</v>
      </c>
      <c r="AK132" s="75">
        <f t="shared" si="261"/>
        <v>93.217280402</v>
      </c>
      <c r="AL132" s="75">
        <f t="shared" si="262"/>
        <v>1003.3908062471279</v>
      </c>
      <c r="AM132" s="76">
        <f>'COMMON AREA'!$M$11</f>
        <v>0.30879402706399484</v>
      </c>
      <c r="AN132" s="75">
        <f t="shared" si="236"/>
        <v>28.784939407287183</v>
      </c>
      <c r="AO132" s="75">
        <f t="shared" si="237"/>
        <v>309.84108778003923</v>
      </c>
      <c r="AP132" s="76">
        <f>AMENITIES!$K$6</f>
        <v>0.17427518672958112</v>
      </c>
      <c r="AQ132" s="75">
        <f t="shared" si="212"/>
        <v>16.245458948482273</v>
      </c>
      <c r="AR132" s="75">
        <f t="shared" si="213"/>
        <v>174.86612012146315</v>
      </c>
      <c r="AS132" s="75">
        <f t="shared" si="238"/>
        <v>138.24767875776945</v>
      </c>
      <c r="AT132" s="75">
        <f t="shared" si="239"/>
        <v>1488</v>
      </c>
      <c r="AU132" s="23">
        <v>0</v>
      </c>
      <c r="AV132" s="23">
        <f t="shared" si="216"/>
        <v>0</v>
      </c>
      <c r="AW132" s="33">
        <f t="shared" si="91"/>
        <v>6.3006057251627908E-3</v>
      </c>
      <c r="AX132" s="26">
        <f t="shared" si="92"/>
        <v>62.741431811171068</v>
      </c>
      <c r="AY132" s="26">
        <f t="shared" si="93"/>
        <v>675.34877201544532</v>
      </c>
      <c r="AZ132" s="78">
        <f t="shared" si="139"/>
        <v>0.45383352816435646</v>
      </c>
      <c r="BA132" s="23">
        <v>1</v>
      </c>
      <c r="BB132" s="23"/>
      <c r="BC132" s="23">
        <f t="shared" si="95"/>
        <v>1</v>
      </c>
      <c r="BD132" s="33">
        <f t="shared" si="217"/>
        <v>0.50940422729341939</v>
      </c>
      <c r="BE132" s="33">
        <f t="shared" si="218"/>
        <v>7.0827866043580642E-2</v>
      </c>
      <c r="BF132" s="33">
        <f t="shared" si="219"/>
        <v>0.58023209333699999</v>
      </c>
      <c r="BG132" s="77">
        <f t="shared" si="220"/>
        <v>0.67432177839188701</v>
      </c>
    </row>
    <row r="133" spans="1:59" ht="25.05" customHeight="1" x14ac:dyDescent="0.3">
      <c r="A133" s="25">
        <f t="shared" si="100"/>
        <v>126</v>
      </c>
      <c r="B133" s="74" t="s">
        <v>313</v>
      </c>
      <c r="C133" s="22" t="s">
        <v>72</v>
      </c>
      <c r="D133" s="39" t="s">
        <v>331</v>
      </c>
      <c r="E133" s="39" t="str">
        <f t="shared" si="186"/>
        <v>C 307</v>
      </c>
      <c r="F133" s="39" t="s">
        <v>171</v>
      </c>
      <c r="G133" s="39" t="s">
        <v>28</v>
      </c>
      <c r="H133" s="75">
        <v>99469611.732999995</v>
      </c>
      <c r="I133" s="75">
        <f t="shared" si="282"/>
        <v>99.469611732999994</v>
      </c>
      <c r="J133" s="75">
        <f t="shared" si="271"/>
        <v>1070.6909006940118</v>
      </c>
      <c r="K133" s="75">
        <v>7045784.7039999999</v>
      </c>
      <c r="L133" s="75">
        <f t="shared" si="283"/>
        <v>7.0457847039999999</v>
      </c>
      <c r="M133" s="75">
        <f t="shared" si="272"/>
        <v>75.84082655385599</v>
      </c>
      <c r="N133" s="75">
        <v>3479615.06</v>
      </c>
      <c r="O133" s="75">
        <f t="shared" si="284"/>
        <v>3.47961506</v>
      </c>
      <c r="P133" s="75">
        <f t="shared" si="273"/>
        <v>37.454576505839995</v>
      </c>
      <c r="Q133" s="75">
        <f t="shared" si="277"/>
        <v>10.525399763999999</v>
      </c>
      <c r="R133" s="75">
        <f t="shared" si="278"/>
        <v>113.29540305969599</v>
      </c>
      <c r="S133" s="75">
        <f t="shared" si="279"/>
        <v>1183.9863037537077</v>
      </c>
      <c r="T133" s="75">
        <v>121541012.912</v>
      </c>
      <c r="U133" s="75">
        <f t="shared" si="285"/>
        <v>121.541012912</v>
      </c>
      <c r="V133" s="75">
        <f t="shared" si="274"/>
        <v>1308.2674629847679</v>
      </c>
      <c r="W133" s="75">
        <v>0</v>
      </c>
      <c r="X133" s="75">
        <f t="shared" si="286"/>
        <v>0</v>
      </c>
      <c r="Y133" s="75">
        <f t="shared" si="275"/>
        <v>0</v>
      </c>
      <c r="Z133" s="75">
        <f t="shared" si="280"/>
        <v>11.546001415000006</v>
      </c>
      <c r="AA133" s="75">
        <f t="shared" si="281"/>
        <v>124.28115923106012</v>
      </c>
      <c r="AB133" s="75">
        <v>4140400.1570000001</v>
      </c>
      <c r="AC133" s="75">
        <f t="shared" si="287"/>
        <v>4.1404001570000002</v>
      </c>
      <c r="AD133" s="75">
        <f t="shared" si="276"/>
        <v>44.567267289947999</v>
      </c>
      <c r="AE133" s="75">
        <v>0</v>
      </c>
      <c r="AF133" s="75">
        <f t="shared" si="269"/>
        <v>0</v>
      </c>
      <c r="AG133" s="75">
        <f t="shared" si="254"/>
        <v>0</v>
      </c>
      <c r="AH133" s="75">
        <v>0</v>
      </c>
      <c r="AI133" s="75">
        <f t="shared" si="270"/>
        <v>0</v>
      </c>
      <c r="AJ133" s="75">
        <f t="shared" si="255"/>
        <v>0</v>
      </c>
      <c r="AK133" s="75">
        <f t="shared" si="261"/>
        <v>125.681413069</v>
      </c>
      <c r="AL133" s="75">
        <f t="shared" si="262"/>
        <v>1352.8347302747159</v>
      </c>
      <c r="AM133" s="76">
        <f>'COMMON AREA'!$M$11</f>
        <v>0.30879402706399484</v>
      </c>
      <c r="AN133" s="75">
        <f t="shared" si="236"/>
        <v>38.809669668669898</v>
      </c>
      <c r="AO133" s="75">
        <f t="shared" si="237"/>
        <v>417.74728431356277</v>
      </c>
      <c r="AP133" s="76">
        <f>AMENITIES!$K$6</f>
        <v>0.17427518672958112</v>
      </c>
      <c r="AQ133" s="75">
        <f t="shared" si="212"/>
        <v>21.903151731037592</v>
      </c>
      <c r="AR133" s="75">
        <f t="shared" si="213"/>
        <v>235.76552523288862</v>
      </c>
      <c r="AS133" s="75">
        <f t="shared" si="238"/>
        <v>186.39423446870748</v>
      </c>
      <c r="AT133" s="75">
        <f t="shared" si="239"/>
        <v>2006</v>
      </c>
      <c r="AU133" s="23">
        <v>0</v>
      </c>
      <c r="AV133" s="23">
        <f t="shared" si="216"/>
        <v>0</v>
      </c>
      <c r="AW133" s="33">
        <f t="shared" si="91"/>
        <v>8.4948737757007259E-3</v>
      </c>
      <c r="AX133" s="26">
        <f t="shared" si="92"/>
        <v>84.591953058427833</v>
      </c>
      <c r="AY133" s="26">
        <f t="shared" si="93"/>
        <v>910.5477827209171</v>
      </c>
      <c r="AZ133" s="78">
        <f t="shared" si="139"/>
        <v>0.45383352816435651</v>
      </c>
      <c r="BA133" s="23">
        <v>1</v>
      </c>
      <c r="BB133" s="23"/>
      <c r="BC133" s="23">
        <f t="shared" si="95"/>
        <v>1</v>
      </c>
      <c r="BD133" s="33">
        <f t="shared" si="217"/>
        <v>0.53374421769392411</v>
      </c>
      <c r="BE133" s="33">
        <f t="shared" si="218"/>
        <v>5.6478266729659013E-2</v>
      </c>
      <c r="BF133" s="33">
        <f t="shared" si="219"/>
        <v>0.59022248442358316</v>
      </c>
      <c r="BG133" s="77">
        <f t="shared" si="220"/>
        <v>0.67439418258958916</v>
      </c>
    </row>
    <row r="134" spans="1:59" ht="25.05" customHeight="1" x14ac:dyDescent="0.3">
      <c r="A134" s="25">
        <f t="shared" si="100"/>
        <v>127</v>
      </c>
      <c r="B134" s="74" t="s">
        <v>313</v>
      </c>
      <c r="C134" s="22" t="s">
        <v>73</v>
      </c>
      <c r="D134" s="39" t="s">
        <v>332</v>
      </c>
      <c r="E134" s="39" t="str">
        <f t="shared" si="186"/>
        <v>C 401</v>
      </c>
      <c r="F134" s="39" t="s">
        <v>170</v>
      </c>
      <c r="G134" s="39" t="s">
        <v>29</v>
      </c>
      <c r="H134" s="75">
        <v>75055462.616999999</v>
      </c>
      <c r="I134" s="75">
        <f t="shared" si="282"/>
        <v>75.055462616999989</v>
      </c>
      <c r="J134" s="75">
        <f t="shared" si="271"/>
        <v>807.89699960938788</v>
      </c>
      <c r="K134" s="75">
        <v>5690252.5839999998</v>
      </c>
      <c r="L134" s="75">
        <f t="shared" si="283"/>
        <v>5.6902525839999996</v>
      </c>
      <c r="M134" s="75">
        <f t="shared" si="272"/>
        <v>61.249878814175993</v>
      </c>
      <c r="N134" s="75">
        <v>0</v>
      </c>
      <c r="O134" s="75">
        <f t="shared" si="284"/>
        <v>0</v>
      </c>
      <c r="P134" s="75">
        <f t="shared" si="273"/>
        <v>0</v>
      </c>
      <c r="Q134" s="75">
        <f t="shared" si="277"/>
        <v>5.6902525839999996</v>
      </c>
      <c r="R134" s="75">
        <f t="shared" si="278"/>
        <v>61.249878814175993</v>
      </c>
      <c r="S134" s="75">
        <f t="shared" si="279"/>
        <v>869.14687842356386</v>
      </c>
      <c r="T134" s="75">
        <v>90645513.145999998</v>
      </c>
      <c r="U134" s="75">
        <f t="shared" si="285"/>
        <v>90.645513145999999</v>
      </c>
      <c r="V134" s="75">
        <f t="shared" si="274"/>
        <v>975.7083035035439</v>
      </c>
      <c r="W134" s="75">
        <v>0</v>
      </c>
      <c r="X134" s="75">
        <f t="shared" si="286"/>
        <v>0</v>
      </c>
      <c r="Y134" s="75">
        <f t="shared" si="275"/>
        <v>0</v>
      </c>
      <c r="Z134" s="75">
        <f t="shared" si="280"/>
        <v>9.8997979450000102</v>
      </c>
      <c r="AA134" s="75">
        <f t="shared" si="281"/>
        <v>106.56142507998004</v>
      </c>
      <c r="AB134" s="75">
        <v>3299611.2059999998</v>
      </c>
      <c r="AC134" s="75">
        <f t="shared" si="287"/>
        <v>3.2996112059999998</v>
      </c>
      <c r="AD134" s="75">
        <f t="shared" si="276"/>
        <v>35.517015021383997</v>
      </c>
      <c r="AE134" s="75">
        <v>0</v>
      </c>
      <c r="AF134" s="75">
        <f t="shared" si="269"/>
        <v>0</v>
      </c>
      <c r="AG134" s="75">
        <f t="shared" si="254"/>
        <v>0</v>
      </c>
      <c r="AH134" s="75">
        <v>0</v>
      </c>
      <c r="AI134" s="75">
        <f t="shared" si="270"/>
        <v>0</v>
      </c>
      <c r="AJ134" s="75">
        <f t="shared" si="255"/>
        <v>0</v>
      </c>
      <c r="AK134" s="75">
        <f t="shared" si="261"/>
        <v>93.945124351999993</v>
      </c>
      <c r="AL134" s="75">
        <f t="shared" si="262"/>
        <v>1011.2253185249278</v>
      </c>
      <c r="AM134" s="76">
        <f>'COMMON AREA'!$M$11</f>
        <v>0.30879402706399484</v>
      </c>
      <c r="AN134" s="75">
        <f t="shared" si="236"/>
        <v>29.009693271681847</v>
      </c>
      <c r="AO134" s="75">
        <f t="shared" si="237"/>
        <v>312.26033837638334</v>
      </c>
      <c r="AP134" s="76">
        <f>AMENITIES!$K$6</f>
        <v>0.17427518672958112</v>
      </c>
      <c r="AQ134" s="75">
        <f t="shared" si="212"/>
        <v>16.372304088778517</v>
      </c>
      <c r="AR134" s="75">
        <f t="shared" si="213"/>
        <v>176.23148121161194</v>
      </c>
      <c r="AS134" s="75">
        <f t="shared" si="238"/>
        <v>139.32712171246035</v>
      </c>
      <c r="AT134" s="75">
        <f t="shared" si="239"/>
        <v>1500</v>
      </c>
      <c r="AU134" s="23">
        <v>0</v>
      </c>
      <c r="AV134" s="23">
        <f t="shared" si="216"/>
        <v>0</v>
      </c>
      <c r="AW134" s="33">
        <f t="shared" si="91"/>
        <v>6.349801086136835E-3</v>
      </c>
      <c r="AX134" s="26">
        <f t="shared" si="92"/>
        <v>63.231319215750602</v>
      </c>
      <c r="AY134" s="26">
        <f t="shared" si="93"/>
        <v>680.62192003833945</v>
      </c>
      <c r="AZ134" s="78">
        <f t="shared" si="139"/>
        <v>0.45383352816435651</v>
      </c>
      <c r="BA134" s="23">
        <v>1</v>
      </c>
      <c r="BB134" s="23"/>
      <c r="BC134" s="23">
        <f t="shared" si="95"/>
        <v>1</v>
      </c>
      <c r="BD134" s="33">
        <f t="shared" si="217"/>
        <v>0.53859799973959188</v>
      </c>
      <c r="BE134" s="33">
        <f t="shared" si="218"/>
        <v>4.0833252542783999E-2</v>
      </c>
      <c r="BF134" s="33">
        <f t="shared" si="219"/>
        <v>0.57943125228237591</v>
      </c>
      <c r="BG134" s="77">
        <f t="shared" si="220"/>
        <v>0.67415021234995187</v>
      </c>
    </row>
    <row r="135" spans="1:59" ht="25.05" customHeight="1" x14ac:dyDescent="0.3">
      <c r="A135" s="25">
        <f t="shared" si="100"/>
        <v>128</v>
      </c>
      <c r="B135" s="74" t="s">
        <v>313</v>
      </c>
      <c r="C135" s="22" t="s">
        <v>73</v>
      </c>
      <c r="D135" s="39" t="s">
        <v>333</v>
      </c>
      <c r="E135" s="39" t="str">
        <f t="shared" si="186"/>
        <v>C 402</v>
      </c>
      <c r="F135" s="39" t="s">
        <v>170</v>
      </c>
      <c r="G135" s="39" t="s">
        <v>29</v>
      </c>
      <c r="H135" s="75">
        <v>75055462.616999999</v>
      </c>
      <c r="I135" s="75">
        <f t="shared" si="282"/>
        <v>75.055462616999989</v>
      </c>
      <c r="J135" s="75">
        <f t="shared" si="271"/>
        <v>807.89699960938788</v>
      </c>
      <c r="K135" s="75">
        <v>5690252.5839999998</v>
      </c>
      <c r="L135" s="75">
        <f t="shared" si="283"/>
        <v>5.6902525839999996</v>
      </c>
      <c r="M135" s="75">
        <f t="shared" si="272"/>
        <v>61.249878814175993</v>
      </c>
      <c r="N135" s="75">
        <v>0</v>
      </c>
      <c r="O135" s="75">
        <f t="shared" si="284"/>
        <v>0</v>
      </c>
      <c r="P135" s="75">
        <f t="shared" si="273"/>
        <v>0</v>
      </c>
      <c r="Q135" s="75">
        <f t="shared" si="277"/>
        <v>5.6902525839999996</v>
      </c>
      <c r="R135" s="75">
        <f t="shared" si="278"/>
        <v>61.249878814175993</v>
      </c>
      <c r="S135" s="75">
        <f t="shared" si="279"/>
        <v>869.14687842356386</v>
      </c>
      <c r="T135" s="75">
        <v>90827760.990999997</v>
      </c>
      <c r="U135" s="75">
        <f t="shared" si="285"/>
        <v>90.827760990999991</v>
      </c>
      <c r="V135" s="75">
        <f t="shared" si="274"/>
        <v>977.67001930712388</v>
      </c>
      <c r="W135" s="75">
        <v>0</v>
      </c>
      <c r="X135" s="75">
        <f t="shared" si="286"/>
        <v>0</v>
      </c>
      <c r="Y135" s="75">
        <f t="shared" si="275"/>
        <v>0</v>
      </c>
      <c r="Z135" s="75">
        <f t="shared" si="280"/>
        <v>10.082045790000002</v>
      </c>
      <c r="AA135" s="75">
        <f t="shared" si="281"/>
        <v>108.52314088356002</v>
      </c>
      <c r="AB135" s="75">
        <v>3120565.24</v>
      </c>
      <c r="AC135" s="75">
        <f t="shared" si="287"/>
        <v>3.1205652399999999</v>
      </c>
      <c r="AD135" s="75">
        <f t="shared" si="276"/>
        <v>33.589764243359994</v>
      </c>
      <c r="AE135" s="75">
        <v>0</v>
      </c>
      <c r="AF135" s="75">
        <f t="shared" si="269"/>
        <v>0</v>
      </c>
      <c r="AG135" s="75">
        <f t="shared" si="254"/>
        <v>0</v>
      </c>
      <c r="AH135" s="75">
        <v>0</v>
      </c>
      <c r="AI135" s="75">
        <f t="shared" si="270"/>
        <v>0</v>
      </c>
      <c r="AJ135" s="75">
        <f t="shared" si="255"/>
        <v>0</v>
      </c>
      <c r="AK135" s="75">
        <f t="shared" si="261"/>
        <v>93.948326230999996</v>
      </c>
      <c r="AL135" s="75">
        <f t="shared" si="262"/>
        <v>1011.2597835504839</v>
      </c>
      <c r="AM135" s="76">
        <f>'COMMON AREA'!$M$11</f>
        <v>0.30879402706399484</v>
      </c>
      <c r="AN135" s="75">
        <f t="shared" si="236"/>
        <v>29.010681992792428</v>
      </c>
      <c r="AO135" s="75">
        <f t="shared" si="237"/>
        <v>312.27098097041767</v>
      </c>
      <c r="AP135" s="76">
        <f>AMENITIES!$K$6</f>
        <v>0.17427518672958112</v>
      </c>
      <c r="AQ135" s="75">
        <f t="shared" si="212"/>
        <v>16.372862096839128</v>
      </c>
      <c r="AR135" s="75">
        <f t="shared" si="213"/>
        <v>176.23748761037638</v>
      </c>
      <c r="AS135" s="75">
        <f t="shared" si="238"/>
        <v>139.33187032063154</v>
      </c>
      <c r="AT135" s="75">
        <f t="shared" si="239"/>
        <v>1500</v>
      </c>
      <c r="AU135" s="23">
        <v>0</v>
      </c>
      <c r="AV135" s="23">
        <f t="shared" si="216"/>
        <v>0</v>
      </c>
      <c r="AW135" s="33">
        <f t="shared" ref="AW135:AW151" si="288">AS135/$AS$4</f>
        <v>6.3500175028470378E-3</v>
      </c>
      <c r="AX135" s="26">
        <f t="shared" ref="AX135:AX164" si="289">AW135*$AX$4</f>
        <v>63.233474293350802</v>
      </c>
      <c r="AY135" s="26">
        <f t="shared" ref="AY135:AY164" si="290">AX135*10.764</f>
        <v>680.645117293628</v>
      </c>
      <c r="AZ135" s="78">
        <f t="shared" ref="AZ135:AZ164" si="291">AX135/AS135</f>
        <v>0.45383352816435651</v>
      </c>
      <c r="BA135" s="23">
        <v>1</v>
      </c>
      <c r="BB135" s="23"/>
      <c r="BC135" s="23">
        <f t="shared" ref="BC135:BC151" si="292">BA135+BB135</f>
        <v>1</v>
      </c>
      <c r="BD135" s="33">
        <f t="shared" si="217"/>
        <v>0.53859799973959188</v>
      </c>
      <c r="BE135" s="33">
        <f t="shared" si="218"/>
        <v>4.0833252542783999E-2</v>
      </c>
      <c r="BF135" s="33">
        <f t="shared" si="219"/>
        <v>0.57943125228237591</v>
      </c>
      <c r="BG135" s="77">
        <f t="shared" si="220"/>
        <v>0.67417318903365597</v>
      </c>
    </row>
    <row r="136" spans="1:59" ht="25.05" customHeight="1" x14ac:dyDescent="0.3">
      <c r="A136" s="25">
        <f t="shared" si="100"/>
        <v>129</v>
      </c>
      <c r="B136" s="74" t="s">
        <v>313</v>
      </c>
      <c r="C136" s="22" t="s">
        <v>73</v>
      </c>
      <c r="D136" s="39" t="s">
        <v>334</v>
      </c>
      <c r="E136" s="39" t="str">
        <f t="shared" si="186"/>
        <v>C 403</v>
      </c>
      <c r="F136" s="39" t="s">
        <v>170</v>
      </c>
      <c r="G136" s="39" t="s">
        <v>29</v>
      </c>
      <c r="H136" s="75">
        <v>75055462.616999999</v>
      </c>
      <c r="I136" s="75">
        <f t="shared" si="282"/>
        <v>75.055462616999989</v>
      </c>
      <c r="J136" s="75">
        <f t="shared" si="271"/>
        <v>807.89699960938788</v>
      </c>
      <c r="K136" s="75">
        <v>5690252.5839999998</v>
      </c>
      <c r="L136" s="75">
        <f t="shared" si="283"/>
        <v>5.6902525839999996</v>
      </c>
      <c r="M136" s="75">
        <f t="shared" si="272"/>
        <v>61.249878814175993</v>
      </c>
      <c r="N136" s="75">
        <v>0</v>
      </c>
      <c r="O136" s="75">
        <f t="shared" si="284"/>
        <v>0</v>
      </c>
      <c r="P136" s="75">
        <f t="shared" si="273"/>
        <v>0</v>
      </c>
      <c r="Q136" s="75">
        <f t="shared" si="277"/>
        <v>5.6902525839999996</v>
      </c>
      <c r="R136" s="75">
        <f t="shared" si="278"/>
        <v>61.249878814175993</v>
      </c>
      <c r="S136" s="75">
        <f t="shared" si="279"/>
        <v>869.14687842356386</v>
      </c>
      <c r="T136" s="75">
        <v>90827760.990999997</v>
      </c>
      <c r="U136" s="75">
        <f t="shared" si="285"/>
        <v>90.827760990999991</v>
      </c>
      <c r="V136" s="75">
        <f t="shared" si="274"/>
        <v>977.67001930712388</v>
      </c>
      <c r="W136" s="75">
        <v>0</v>
      </c>
      <c r="X136" s="75">
        <f t="shared" si="286"/>
        <v>0</v>
      </c>
      <c r="Y136" s="75">
        <f t="shared" si="275"/>
        <v>0</v>
      </c>
      <c r="Z136" s="75">
        <f t="shared" si="280"/>
        <v>10.082045790000002</v>
      </c>
      <c r="AA136" s="75">
        <f t="shared" si="281"/>
        <v>108.52314088356002</v>
      </c>
      <c r="AB136" s="75">
        <v>3120565.24</v>
      </c>
      <c r="AC136" s="75">
        <f t="shared" si="287"/>
        <v>3.1205652399999999</v>
      </c>
      <c r="AD136" s="75">
        <f t="shared" si="276"/>
        <v>33.589764243359994</v>
      </c>
      <c r="AE136" s="75">
        <v>0</v>
      </c>
      <c r="AF136" s="75">
        <f t="shared" si="269"/>
        <v>0</v>
      </c>
      <c r="AG136" s="75">
        <f t="shared" si="254"/>
        <v>0</v>
      </c>
      <c r="AH136" s="75">
        <v>0</v>
      </c>
      <c r="AI136" s="75">
        <f t="shared" si="270"/>
        <v>0</v>
      </c>
      <c r="AJ136" s="75">
        <f t="shared" si="255"/>
        <v>0</v>
      </c>
      <c r="AK136" s="75">
        <f t="shared" si="261"/>
        <v>93.948326230999996</v>
      </c>
      <c r="AL136" s="75">
        <f t="shared" si="262"/>
        <v>1011.2597835504839</v>
      </c>
      <c r="AM136" s="76">
        <f>'COMMON AREA'!$M$11</f>
        <v>0.30879402706399484</v>
      </c>
      <c r="AN136" s="75">
        <f t="shared" si="236"/>
        <v>29.010681992792428</v>
      </c>
      <c r="AO136" s="75">
        <f t="shared" si="237"/>
        <v>312.27098097041767</v>
      </c>
      <c r="AP136" s="76">
        <f>AMENITIES!$K$6</f>
        <v>0.17427518672958112</v>
      </c>
      <c r="AQ136" s="75">
        <f t="shared" si="212"/>
        <v>16.372862096839128</v>
      </c>
      <c r="AR136" s="75">
        <f t="shared" si="213"/>
        <v>176.23748761037638</v>
      </c>
      <c r="AS136" s="75">
        <f t="shared" si="238"/>
        <v>139.33187032063154</v>
      </c>
      <c r="AT136" s="75">
        <f t="shared" si="239"/>
        <v>1500</v>
      </c>
      <c r="AU136" s="23">
        <v>0</v>
      </c>
      <c r="AV136" s="23">
        <f t="shared" si="216"/>
        <v>0</v>
      </c>
      <c r="AW136" s="33">
        <f t="shared" si="288"/>
        <v>6.3500175028470378E-3</v>
      </c>
      <c r="AX136" s="26">
        <f t="shared" si="289"/>
        <v>63.233474293350802</v>
      </c>
      <c r="AY136" s="26">
        <f t="shared" si="290"/>
        <v>680.645117293628</v>
      </c>
      <c r="AZ136" s="78">
        <f t="shared" si="291"/>
        <v>0.45383352816435651</v>
      </c>
      <c r="BA136" s="23">
        <v>1</v>
      </c>
      <c r="BB136" s="23"/>
      <c r="BC136" s="23">
        <f t="shared" si="292"/>
        <v>1</v>
      </c>
      <c r="BD136" s="33">
        <f t="shared" si="217"/>
        <v>0.53859799973959188</v>
      </c>
      <c r="BE136" s="33">
        <f t="shared" si="218"/>
        <v>4.0833252542783999E-2</v>
      </c>
      <c r="BF136" s="33">
        <f t="shared" si="219"/>
        <v>0.57943125228237591</v>
      </c>
      <c r="BG136" s="77">
        <f t="shared" si="220"/>
        <v>0.67417318903365597</v>
      </c>
    </row>
    <row r="137" spans="1:59" ht="25.05" customHeight="1" x14ac:dyDescent="0.3">
      <c r="A137" s="25">
        <f t="shared" si="100"/>
        <v>130</v>
      </c>
      <c r="B137" s="74" t="s">
        <v>313</v>
      </c>
      <c r="C137" s="22" t="s">
        <v>73</v>
      </c>
      <c r="D137" s="39" t="s">
        <v>335</v>
      </c>
      <c r="E137" s="39" t="str">
        <f t="shared" si="186"/>
        <v>C 405</v>
      </c>
      <c r="F137" s="39" t="s">
        <v>170</v>
      </c>
      <c r="G137" s="39" t="s">
        <v>28</v>
      </c>
      <c r="H137" s="75">
        <v>70419313.472000003</v>
      </c>
      <c r="I137" s="75">
        <f t="shared" si="282"/>
        <v>70.419313471999999</v>
      </c>
      <c r="J137" s="75">
        <f t="shared" si="271"/>
        <v>757.99349021260798</v>
      </c>
      <c r="K137" s="75">
        <v>6040988.4749999996</v>
      </c>
      <c r="L137" s="75">
        <f t="shared" si="283"/>
        <v>6.0409884749999989</v>
      </c>
      <c r="M137" s="75">
        <f t="shared" si="272"/>
        <v>65.025199944899981</v>
      </c>
      <c r="N137" s="75">
        <v>3750154.6570000001</v>
      </c>
      <c r="O137" s="75">
        <f t="shared" si="284"/>
        <v>3.7501546569999999</v>
      </c>
      <c r="P137" s="75">
        <f t="shared" si="273"/>
        <v>40.366664727947999</v>
      </c>
      <c r="Q137" s="75">
        <f t="shared" si="277"/>
        <v>9.7911431319999984</v>
      </c>
      <c r="R137" s="75">
        <f t="shared" si="278"/>
        <v>105.39186467284799</v>
      </c>
      <c r="S137" s="75">
        <f t="shared" si="279"/>
        <v>863.38535488545597</v>
      </c>
      <c r="T137" s="75">
        <v>89975154.972000003</v>
      </c>
      <c r="U137" s="75">
        <f t="shared" si="285"/>
        <v>89.975154971999999</v>
      </c>
      <c r="V137" s="75">
        <f t="shared" si="274"/>
        <v>968.49256811860789</v>
      </c>
      <c r="W137" s="75">
        <v>0</v>
      </c>
      <c r="X137" s="75">
        <f t="shared" si="286"/>
        <v>0</v>
      </c>
      <c r="Y137" s="75">
        <f t="shared" si="275"/>
        <v>0</v>
      </c>
      <c r="Z137" s="75">
        <f t="shared" si="280"/>
        <v>9.7646983680000012</v>
      </c>
      <c r="AA137" s="75">
        <f t="shared" si="281"/>
        <v>105.10721323315192</v>
      </c>
      <c r="AB137" s="75">
        <v>3242125.43</v>
      </c>
      <c r="AC137" s="75">
        <f t="shared" si="287"/>
        <v>3.2421254300000002</v>
      </c>
      <c r="AD137" s="75">
        <f t="shared" si="276"/>
        <v>34.898238128519999</v>
      </c>
      <c r="AE137" s="75">
        <v>0</v>
      </c>
      <c r="AF137" s="75">
        <f t="shared" si="269"/>
        <v>0</v>
      </c>
      <c r="AG137" s="75">
        <f t="shared" si="254"/>
        <v>0</v>
      </c>
      <c r="AH137" s="75">
        <v>0</v>
      </c>
      <c r="AI137" s="75">
        <f t="shared" si="270"/>
        <v>0</v>
      </c>
      <c r="AJ137" s="75">
        <f t="shared" si="255"/>
        <v>0</v>
      </c>
      <c r="AK137" s="75">
        <f t="shared" si="261"/>
        <v>93.217280402</v>
      </c>
      <c r="AL137" s="75">
        <f t="shared" si="262"/>
        <v>1003.3908062471279</v>
      </c>
      <c r="AM137" s="76">
        <f>'COMMON AREA'!$M$11</f>
        <v>0.30879402706399484</v>
      </c>
      <c r="AN137" s="75">
        <f t="shared" si="236"/>
        <v>28.784939407287183</v>
      </c>
      <c r="AO137" s="75">
        <f t="shared" si="237"/>
        <v>309.84108778003923</v>
      </c>
      <c r="AP137" s="76">
        <f>AMENITIES!$K$6</f>
        <v>0.17427518672958112</v>
      </c>
      <c r="AQ137" s="75">
        <f t="shared" si="212"/>
        <v>16.245458948482273</v>
      </c>
      <c r="AR137" s="75">
        <f t="shared" si="213"/>
        <v>174.86612012146315</v>
      </c>
      <c r="AS137" s="75">
        <f t="shared" si="238"/>
        <v>138.24767875776945</v>
      </c>
      <c r="AT137" s="75">
        <f t="shared" si="239"/>
        <v>1488</v>
      </c>
      <c r="AU137" s="23">
        <v>0</v>
      </c>
      <c r="AV137" s="23">
        <f t="shared" si="216"/>
        <v>0</v>
      </c>
      <c r="AW137" s="33">
        <f t="shared" si="288"/>
        <v>6.3006057251627908E-3</v>
      </c>
      <c r="AX137" s="26">
        <f t="shared" si="289"/>
        <v>62.741431811171068</v>
      </c>
      <c r="AY137" s="26">
        <f t="shared" si="290"/>
        <v>675.34877201544532</v>
      </c>
      <c r="AZ137" s="78">
        <f t="shared" si="291"/>
        <v>0.45383352816435646</v>
      </c>
      <c r="BA137" s="23">
        <v>1</v>
      </c>
      <c r="BB137" s="23"/>
      <c r="BC137" s="23">
        <f t="shared" si="292"/>
        <v>1</v>
      </c>
      <c r="BD137" s="33">
        <f t="shared" si="217"/>
        <v>0.50940422729341939</v>
      </c>
      <c r="BE137" s="33">
        <f t="shared" si="218"/>
        <v>7.0827866043580642E-2</v>
      </c>
      <c r="BF137" s="33">
        <f t="shared" si="219"/>
        <v>0.58023209333699999</v>
      </c>
      <c r="BG137" s="77">
        <f t="shared" si="220"/>
        <v>0.67432177839188701</v>
      </c>
    </row>
    <row r="138" spans="1:59" ht="25.05" customHeight="1" x14ac:dyDescent="0.3">
      <c r="A138" s="25">
        <f t="shared" si="100"/>
        <v>131</v>
      </c>
      <c r="B138" s="74" t="s">
        <v>313</v>
      </c>
      <c r="C138" s="22" t="s">
        <v>73</v>
      </c>
      <c r="D138" s="39" t="s">
        <v>336</v>
      </c>
      <c r="E138" s="39" t="str">
        <f t="shared" si="186"/>
        <v>C 406</v>
      </c>
      <c r="F138" s="39" t="s">
        <v>170</v>
      </c>
      <c r="G138" s="39" t="s">
        <v>28</v>
      </c>
      <c r="H138" s="75">
        <v>70419313.472000003</v>
      </c>
      <c r="I138" s="75">
        <f t="shared" si="282"/>
        <v>70.419313471999999</v>
      </c>
      <c r="J138" s="75">
        <f t="shared" si="271"/>
        <v>757.99349021260798</v>
      </c>
      <c r="K138" s="75">
        <v>6040988.4749999996</v>
      </c>
      <c r="L138" s="75">
        <f t="shared" si="283"/>
        <v>6.0409884749999989</v>
      </c>
      <c r="M138" s="75">
        <f t="shared" si="272"/>
        <v>65.025199944899981</v>
      </c>
      <c r="N138" s="75">
        <v>3750154.6570000001</v>
      </c>
      <c r="O138" s="75">
        <f t="shared" si="284"/>
        <v>3.7501546569999999</v>
      </c>
      <c r="P138" s="75">
        <f t="shared" si="273"/>
        <v>40.366664727947999</v>
      </c>
      <c r="Q138" s="75">
        <f t="shared" si="277"/>
        <v>9.7911431319999984</v>
      </c>
      <c r="R138" s="75">
        <f t="shared" si="278"/>
        <v>105.39186467284799</v>
      </c>
      <c r="S138" s="75">
        <f t="shared" si="279"/>
        <v>863.38535488545597</v>
      </c>
      <c r="T138" s="75">
        <v>89975154.972000003</v>
      </c>
      <c r="U138" s="75">
        <f t="shared" si="285"/>
        <v>89.975154971999999</v>
      </c>
      <c r="V138" s="75">
        <f t="shared" si="274"/>
        <v>968.49256811860789</v>
      </c>
      <c r="W138" s="75">
        <v>0</v>
      </c>
      <c r="X138" s="75">
        <f t="shared" si="286"/>
        <v>0</v>
      </c>
      <c r="Y138" s="75">
        <f t="shared" si="275"/>
        <v>0</v>
      </c>
      <c r="Z138" s="75">
        <f t="shared" si="280"/>
        <v>9.7646983680000012</v>
      </c>
      <c r="AA138" s="75">
        <f t="shared" si="281"/>
        <v>105.10721323315192</v>
      </c>
      <c r="AB138" s="75">
        <v>3242125.43</v>
      </c>
      <c r="AC138" s="75">
        <f t="shared" si="287"/>
        <v>3.2421254300000002</v>
      </c>
      <c r="AD138" s="75">
        <f t="shared" si="276"/>
        <v>34.898238128519999</v>
      </c>
      <c r="AE138" s="75">
        <v>0</v>
      </c>
      <c r="AF138" s="75">
        <f t="shared" si="269"/>
        <v>0</v>
      </c>
      <c r="AG138" s="75">
        <f t="shared" si="254"/>
        <v>0</v>
      </c>
      <c r="AH138" s="75">
        <v>0</v>
      </c>
      <c r="AI138" s="75">
        <f t="shared" si="270"/>
        <v>0</v>
      </c>
      <c r="AJ138" s="75">
        <f t="shared" si="255"/>
        <v>0</v>
      </c>
      <c r="AK138" s="75">
        <f t="shared" si="261"/>
        <v>93.217280402</v>
      </c>
      <c r="AL138" s="75">
        <f t="shared" si="262"/>
        <v>1003.3908062471279</v>
      </c>
      <c r="AM138" s="76">
        <f>'COMMON AREA'!$M$11</f>
        <v>0.30879402706399484</v>
      </c>
      <c r="AN138" s="75">
        <f t="shared" si="236"/>
        <v>28.784939407287183</v>
      </c>
      <c r="AO138" s="75">
        <f t="shared" si="237"/>
        <v>309.84108778003923</v>
      </c>
      <c r="AP138" s="76">
        <f>AMENITIES!$K$6</f>
        <v>0.17427518672958112</v>
      </c>
      <c r="AQ138" s="75">
        <f t="shared" si="212"/>
        <v>16.245458948482273</v>
      </c>
      <c r="AR138" s="75">
        <f t="shared" si="213"/>
        <v>174.86612012146315</v>
      </c>
      <c r="AS138" s="75">
        <f t="shared" si="238"/>
        <v>138.24767875776945</v>
      </c>
      <c r="AT138" s="75">
        <f t="shared" si="239"/>
        <v>1488</v>
      </c>
      <c r="AU138" s="23">
        <v>0</v>
      </c>
      <c r="AV138" s="23">
        <f t="shared" si="216"/>
        <v>0</v>
      </c>
      <c r="AW138" s="33">
        <f t="shared" si="288"/>
        <v>6.3006057251627908E-3</v>
      </c>
      <c r="AX138" s="26">
        <f t="shared" si="289"/>
        <v>62.741431811171068</v>
      </c>
      <c r="AY138" s="26">
        <f t="shared" si="290"/>
        <v>675.34877201544532</v>
      </c>
      <c r="AZ138" s="78">
        <f t="shared" si="291"/>
        <v>0.45383352816435646</v>
      </c>
      <c r="BA138" s="23">
        <v>1</v>
      </c>
      <c r="BB138" s="23"/>
      <c r="BC138" s="23">
        <f t="shared" si="292"/>
        <v>1</v>
      </c>
      <c r="BD138" s="33">
        <f t="shared" si="217"/>
        <v>0.50940422729341939</v>
      </c>
      <c r="BE138" s="33">
        <f t="shared" si="218"/>
        <v>7.0827866043580642E-2</v>
      </c>
      <c r="BF138" s="33">
        <f t="shared" si="219"/>
        <v>0.58023209333699999</v>
      </c>
      <c r="BG138" s="77">
        <f t="shared" si="220"/>
        <v>0.67432177839188701</v>
      </c>
    </row>
    <row r="139" spans="1:59" ht="25.05" customHeight="1" x14ac:dyDescent="0.3">
      <c r="A139" s="25">
        <f t="shared" si="100"/>
        <v>132</v>
      </c>
      <c r="B139" s="74" t="s">
        <v>313</v>
      </c>
      <c r="C139" s="22" t="s">
        <v>73</v>
      </c>
      <c r="D139" s="39" t="s">
        <v>337</v>
      </c>
      <c r="E139" s="39" t="str">
        <f t="shared" si="186"/>
        <v>C 407</v>
      </c>
      <c r="F139" s="39" t="s">
        <v>171</v>
      </c>
      <c r="G139" s="39" t="s">
        <v>28</v>
      </c>
      <c r="H139" s="75">
        <v>99469611.732999995</v>
      </c>
      <c r="I139" s="75">
        <f t="shared" si="282"/>
        <v>99.469611732999994</v>
      </c>
      <c r="J139" s="75">
        <f t="shared" si="271"/>
        <v>1070.6909006940118</v>
      </c>
      <c r="K139" s="75">
        <v>7045784.7039999999</v>
      </c>
      <c r="L139" s="75">
        <f t="shared" si="283"/>
        <v>7.0457847039999999</v>
      </c>
      <c r="M139" s="75">
        <f t="shared" si="272"/>
        <v>75.84082655385599</v>
      </c>
      <c r="N139" s="75">
        <v>3479615.06</v>
      </c>
      <c r="O139" s="75">
        <f t="shared" si="284"/>
        <v>3.47961506</v>
      </c>
      <c r="P139" s="75">
        <f t="shared" si="273"/>
        <v>37.454576505839995</v>
      </c>
      <c r="Q139" s="75">
        <f t="shared" si="277"/>
        <v>10.525399763999999</v>
      </c>
      <c r="R139" s="75">
        <f t="shared" si="278"/>
        <v>113.29540305969599</v>
      </c>
      <c r="S139" s="75">
        <f t="shared" si="279"/>
        <v>1183.9863037537077</v>
      </c>
      <c r="T139" s="75">
        <v>121541012.912</v>
      </c>
      <c r="U139" s="75">
        <f t="shared" si="285"/>
        <v>121.541012912</v>
      </c>
      <c r="V139" s="75">
        <f t="shared" si="274"/>
        <v>1308.2674629847679</v>
      </c>
      <c r="W139" s="75">
        <v>0</v>
      </c>
      <c r="X139" s="75">
        <f t="shared" si="286"/>
        <v>0</v>
      </c>
      <c r="Y139" s="75">
        <f t="shared" si="275"/>
        <v>0</v>
      </c>
      <c r="Z139" s="75">
        <f t="shared" si="280"/>
        <v>11.546001415000006</v>
      </c>
      <c r="AA139" s="75">
        <f t="shared" si="281"/>
        <v>124.28115923106012</v>
      </c>
      <c r="AB139" s="75">
        <v>4140400.1570000001</v>
      </c>
      <c r="AC139" s="75">
        <f t="shared" si="287"/>
        <v>4.1404001570000002</v>
      </c>
      <c r="AD139" s="75">
        <f t="shared" si="276"/>
        <v>44.567267289947999</v>
      </c>
      <c r="AE139" s="75">
        <v>0</v>
      </c>
      <c r="AF139" s="75">
        <f t="shared" si="269"/>
        <v>0</v>
      </c>
      <c r="AG139" s="75">
        <f t="shared" si="254"/>
        <v>0</v>
      </c>
      <c r="AH139" s="75">
        <v>0</v>
      </c>
      <c r="AI139" s="75">
        <f t="shared" si="270"/>
        <v>0</v>
      </c>
      <c r="AJ139" s="75">
        <f t="shared" si="255"/>
        <v>0</v>
      </c>
      <c r="AK139" s="75">
        <f t="shared" si="261"/>
        <v>125.681413069</v>
      </c>
      <c r="AL139" s="75">
        <f t="shared" si="262"/>
        <v>1352.8347302747159</v>
      </c>
      <c r="AM139" s="76">
        <f>'COMMON AREA'!$M$11</f>
        <v>0.30879402706399484</v>
      </c>
      <c r="AN139" s="75">
        <f t="shared" si="236"/>
        <v>38.809669668669898</v>
      </c>
      <c r="AO139" s="75">
        <f t="shared" si="237"/>
        <v>417.74728431356277</v>
      </c>
      <c r="AP139" s="76">
        <f>AMENITIES!$K$6</f>
        <v>0.17427518672958112</v>
      </c>
      <c r="AQ139" s="75">
        <f t="shared" si="212"/>
        <v>21.903151731037592</v>
      </c>
      <c r="AR139" s="75">
        <f t="shared" si="213"/>
        <v>235.76552523288862</v>
      </c>
      <c r="AS139" s="75">
        <f t="shared" si="238"/>
        <v>186.39423446870748</v>
      </c>
      <c r="AT139" s="75">
        <f t="shared" si="239"/>
        <v>2006</v>
      </c>
      <c r="AU139" s="23">
        <v>0</v>
      </c>
      <c r="AV139" s="23">
        <f t="shared" si="216"/>
        <v>0</v>
      </c>
      <c r="AW139" s="33">
        <f t="shared" si="288"/>
        <v>8.4948737757007259E-3</v>
      </c>
      <c r="AX139" s="26">
        <f t="shared" si="289"/>
        <v>84.591953058427833</v>
      </c>
      <c r="AY139" s="26">
        <f t="shared" si="290"/>
        <v>910.5477827209171</v>
      </c>
      <c r="AZ139" s="78">
        <f t="shared" si="291"/>
        <v>0.45383352816435651</v>
      </c>
      <c r="BA139" s="23">
        <v>1</v>
      </c>
      <c r="BB139" s="23"/>
      <c r="BC139" s="23">
        <f t="shared" si="292"/>
        <v>1</v>
      </c>
      <c r="BD139" s="33">
        <f t="shared" si="217"/>
        <v>0.53374421769392411</v>
      </c>
      <c r="BE139" s="33">
        <f t="shared" si="218"/>
        <v>5.6478266729659013E-2</v>
      </c>
      <c r="BF139" s="33">
        <f t="shared" si="219"/>
        <v>0.59022248442358316</v>
      </c>
      <c r="BG139" s="77">
        <f t="shared" si="220"/>
        <v>0.67439418258958916</v>
      </c>
    </row>
    <row r="140" spans="1:59" ht="25.05" customHeight="1" x14ac:dyDescent="0.3">
      <c r="A140" s="25">
        <f t="shared" si="100"/>
        <v>133</v>
      </c>
      <c r="B140" s="74" t="s">
        <v>313</v>
      </c>
      <c r="C140" s="22" t="s">
        <v>74</v>
      </c>
      <c r="D140" s="39" t="s">
        <v>338</v>
      </c>
      <c r="E140" s="39" t="str">
        <f t="shared" si="186"/>
        <v>C 501</v>
      </c>
      <c r="F140" s="39" t="s">
        <v>170</v>
      </c>
      <c r="G140" s="39" t="s">
        <v>29</v>
      </c>
      <c r="H140" s="75">
        <v>75055462.616999999</v>
      </c>
      <c r="I140" s="75">
        <f t="shared" si="282"/>
        <v>75.055462616999989</v>
      </c>
      <c r="J140" s="75">
        <f t="shared" si="271"/>
        <v>807.89699960938788</v>
      </c>
      <c r="K140" s="75">
        <v>5690252.5839999998</v>
      </c>
      <c r="L140" s="75">
        <f t="shared" si="283"/>
        <v>5.6902525839999996</v>
      </c>
      <c r="M140" s="75">
        <f t="shared" si="272"/>
        <v>61.249878814175993</v>
      </c>
      <c r="N140" s="75">
        <v>0</v>
      </c>
      <c r="O140" s="75">
        <f t="shared" si="284"/>
        <v>0</v>
      </c>
      <c r="P140" s="75">
        <f t="shared" si="273"/>
        <v>0</v>
      </c>
      <c r="Q140" s="75">
        <f t="shared" si="277"/>
        <v>5.6902525839999996</v>
      </c>
      <c r="R140" s="75">
        <f t="shared" si="278"/>
        <v>61.249878814175993</v>
      </c>
      <c r="S140" s="75">
        <f t="shared" si="279"/>
        <v>869.14687842356386</v>
      </c>
      <c r="T140" s="75">
        <v>90645513.145999998</v>
      </c>
      <c r="U140" s="75">
        <f t="shared" si="285"/>
        <v>90.645513145999999</v>
      </c>
      <c r="V140" s="75">
        <f t="shared" si="274"/>
        <v>975.7083035035439</v>
      </c>
      <c r="W140" s="75">
        <v>0</v>
      </c>
      <c r="X140" s="75">
        <f t="shared" si="286"/>
        <v>0</v>
      </c>
      <c r="Y140" s="75">
        <f t="shared" si="275"/>
        <v>0</v>
      </c>
      <c r="Z140" s="75">
        <f t="shared" si="280"/>
        <v>9.8997979450000102</v>
      </c>
      <c r="AA140" s="75">
        <f t="shared" si="281"/>
        <v>106.56142507998004</v>
      </c>
      <c r="AB140" s="75">
        <v>3299611.2059999998</v>
      </c>
      <c r="AC140" s="75">
        <f t="shared" si="287"/>
        <v>3.2996112059999998</v>
      </c>
      <c r="AD140" s="75">
        <f t="shared" si="276"/>
        <v>35.517015021383997</v>
      </c>
      <c r="AE140" s="75">
        <v>0</v>
      </c>
      <c r="AF140" s="75">
        <f t="shared" si="269"/>
        <v>0</v>
      </c>
      <c r="AG140" s="75">
        <f t="shared" si="254"/>
        <v>0</v>
      </c>
      <c r="AH140" s="75">
        <v>0</v>
      </c>
      <c r="AI140" s="75">
        <f t="shared" si="270"/>
        <v>0</v>
      </c>
      <c r="AJ140" s="75">
        <f t="shared" si="255"/>
        <v>0</v>
      </c>
      <c r="AK140" s="75">
        <f t="shared" si="261"/>
        <v>93.945124351999993</v>
      </c>
      <c r="AL140" s="75">
        <f t="shared" si="262"/>
        <v>1011.2253185249278</v>
      </c>
      <c r="AM140" s="76">
        <f>'COMMON AREA'!$M$11</f>
        <v>0.30879402706399484</v>
      </c>
      <c r="AN140" s="75">
        <f t="shared" si="236"/>
        <v>29.009693271681847</v>
      </c>
      <c r="AO140" s="75">
        <f t="shared" si="237"/>
        <v>312.26033837638334</v>
      </c>
      <c r="AP140" s="76">
        <f>AMENITIES!$K$6</f>
        <v>0.17427518672958112</v>
      </c>
      <c r="AQ140" s="75">
        <f t="shared" si="212"/>
        <v>16.372304088778517</v>
      </c>
      <c r="AR140" s="75">
        <f t="shared" si="213"/>
        <v>176.23148121161194</v>
      </c>
      <c r="AS140" s="75">
        <f t="shared" si="238"/>
        <v>139.32712171246035</v>
      </c>
      <c r="AT140" s="75">
        <f t="shared" si="239"/>
        <v>1500</v>
      </c>
      <c r="AU140" s="23">
        <v>0</v>
      </c>
      <c r="AV140" s="23">
        <f t="shared" si="216"/>
        <v>0</v>
      </c>
      <c r="AW140" s="33">
        <f t="shared" si="288"/>
        <v>6.349801086136835E-3</v>
      </c>
      <c r="AX140" s="26">
        <f t="shared" si="289"/>
        <v>63.231319215750602</v>
      </c>
      <c r="AY140" s="26">
        <f t="shared" si="290"/>
        <v>680.62192003833945</v>
      </c>
      <c r="AZ140" s="78">
        <f t="shared" si="291"/>
        <v>0.45383352816435651</v>
      </c>
      <c r="BA140" s="23">
        <v>1</v>
      </c>
      <c r="BB140" s="23"/>
      <c r="BC140" s="23">
        <f t="shared" si="292"/>
        <v>1</v>
      </c>
      <c r="BD140" s="33">
        <f t="shared" si="217"/>
        <v>0.53859799973959188</v>
      </c>
      <c r="BE140" s="33">
        <f t="shared" si="218"/>
        <v>4.0833252542783999E-2</v>
      </c>
      <c r="BF140" s="33">
        <f t="shared" si="219"/>
        <v>0.57943125228237591</v>
      </c>
      <c r="BG140" s="77">
        <f t="shared" si="220"/>
        <v>0.67415021234995187</v>
      </c>
    </row>
    <row r="141" spans="1:59" ht="25.05" customHeight="1" x14ac:dyDescent="0.3">
      <c r="A141" s="25">
        <f t="shared" si="100"/>
        <v>134</v>
      </c>
      <c r="B141" s="74" t="s">
        <v>313</v>
      </c>
      <c r="C141" s="22" t="s">
        <v>74</v>
      </c>
      <c r="D141" s="39" t="s">
        <v>339</v>
      </c>
      <c r="E141" s="39" t="str">
        <f t="shared" si="186"/>
        <v>C 502</v>
      </c>
      <c r="F141" s="39" t="s">
        <v>170</v>
      </c>
      <c r="G141" s="39" t="s">
        <v>29</v>
      </c>
      <c r="H141" s="75">
        <v>75055462.616999999</v>
      </c>
      <c r="I141" s="75">
        <f t="shared" si="282"/>
        <v>75.055462616999989</v>
      </c>
      <c r="J141" s="75">
        <f t="shared" si="271"/>
        <v>807.89699960938788</v>
      </c>
      <c r="K141" s="75">
        <v>5690252.5839999998</v>
      </c>
      <c r="L141" s="75">
        <f t="shared" si="283"/>
        <v>5.6902525839999996</v>
      </c>
      <c r="M141" s="75">
        <f t="shared" si="272"/>
        <v>61.249878814175993</v>
      </c>
      <c r="N141" s="75">
        <v>0</v>
      </c>
      <c r="O141" s="75">
        <f t="shared" si="284"/>
        <v>0</v>
      </c>
      <c r="P141" s="75">
        <f t="shared" si="273"/>
        <v>0</v>
      </c>
      <c r="Q141" s="75">
        <f t="shared" si="277"/>
        <v>5.6902525839999996</v>
      </c>
      <c r="R141" s="75">
        <f t="shared" si="278"/>
        <v>61.249878814175993</v>
      </c>
      <c r="S141" s="75">
        <f t="shared" si="279"/>
        <v>869.14687842356386</v>
      </c>
      <c r="T141" s="75">
        <v>90827760.990999997</v>
      </c>
      <c r="U141" s="75">
        <f t="shared" si="285"/>
        <v>90.827760990999991</v>
      </c>
      <c r="V141" s="75">
        <f t="shared" si="274"/>
        <v>977.67001930712388</v>
      </c>
      <c r="W141" s="75">
        <v>0</v>
      </c>
      <c r="X141" s="75">
        <f t="shared" si="286"/>
        <v>0</v>
      </c>
      <c r="Y141" s="75">
        <f t="shared" si="275"/>
        <v>0</v>
      </c>
      <c r="Z141" s="75">
        <f t="shared" si="280"/>
        <v>10.082045790000002</v>
      </c>
      <c r="AA141" s="75">
        <f t="shared" si="281"/>
        <v>108.52314088356002</v>
      </c>
      <c r="AB141" s="75">
        <v>3120565.24</v>
      </c>
      <c r="AC141" s="75">
        <f t="shared" si="287"/>
        <v>3.1205652399999999</v>
      </c>
      <c r="AD141" s="75">
        <f t="shared" si="276"/>
        <v>33.589764243359994</v>
      </c>
      <c r="AE141" s="75">
        <v>0</v>
      </c>
      <c r="AF141" s="75">
        <f t="shared" si="269"/>
        <v>0</v>
      </c>
      <c r="AG141" s="75">
        <f t="shared" si="254"/>
        <v>0</v>
      </c>
      <c r="AH141" s="75">
        <v>0</v>
      </c>
      <c r="AI141" s="75">
        <f t="shared" si="270"/>
        <v>0</v>
      </c>
      <c r="AJ141" s="75">
        <f t="shared" si="255"/>
        <v>0</v>
      </c>
      <c r="AK141" s="75">
        <f t="shared" si="261"/>
        <v>93.948326230999996</v>
      </c>
      <c r="AL141" s="75">
        <f t="shared" si="262"/>
        <v>1011.2597835504839</v>
      </c>
      <c r="AM141" s="76">
        <f>'COMMON AREA'!$M$11</f>
        <v>0.30879402706399484</v>
      </c>
      <c r="AN141" s="75">
        <f t="shared" si="236"/>
        <v>29.010681992792428</v>
      </c>
      <c r="AO141" s="75">
        <f t="shared" si="237"/>
        <v>312.27098097041767</v>
      </c>
      <c r="AP141" s="76">
        <f>AMENITIES!$K$6</f>
        <v>0.17427518672958112</v>
      </c>
      <c r="AQ141" s="75">
        <f t="shared" si="212"/>
        <v>16.372862096839128</v>
      </c>
      <c r="AR141" s="75">
        <f t="shared" si="213"/>
        <v>176.23748761037638</v>
      </c>
      <c r="AS141" s="75">
        <f t="shared" si="238"/>
        <v>139.33187032063154</v>
      </c>
      <c r="AT141" s="75">
        <f t="shared" si="239"/>
        <v>1500</v>
      </c>
      <c r="AU141" s="23">
        <v>0</v>
      </c>
      <c r="AV141" s="23">
        <f t="shared" si="216"/>
        <v>0</v>
      </c>
      <c r="AW141" s="33">
        <f t="shared" si="288"/>
        <v>6.3500175028470378E-3</v>
      </c>
      <c r="AX141" s="26">
        <f t="shared" si="289"/>
        <v>63.233474293350802</v>
      </c>
      <c r="AY141" s="26">
        <f t="shared" si="290"/>
        <v>680.645117293628</v>
      </c>
      <c r="AZ141" s="78">
        <f t="shared" si="291"/>
        <v>0.45383352816435651</v>
      </c>
      <c r="BA141" s="23">
        <v>1</v>
      </c>
      <c r="BB141" s="23"/>
      <c r="BC141" s="23">
        <f t="shared" si="292"/>
        <v>1</v>
      </c>
      <c r="BD141" s="33">
        <f t="shared" si="217"/>
        <v>0.53859799973959188</v>
      </c>
      <c r="BE141" s="33">
        <f t="shared" si="218"/>
        <v>4.0833252542783999E-2</v>
      </c>
      <c r="BF141" s="33">
        <f t="shared" si="219"/>
        <v>0.57943125228237591</v>
      </c>
      <c r="BG141" s="77">
        <f t="shared" si="220"/>
        <v>0.67417318903365597</v>
      </c>
    </row>
    <row r="142" spans="1:59" ht="25.05" customHeight="1" x14ac:dyDescent="0.3">
      <c r="A142" s="25">
        <f t="shared" si="100"/>
        <v>135</v>
      </c>
      <c r="B142" s="74" t="s">
        <v>313</v>
      </c>
      <c r="C142" s="22" t="s">
        <v>74</v>
      </c>
      <c r="D142" s="39" t="s">
        <v>340</v>
      </c>
      <c r="E142" s="39" t="str">
        <f t="shared" si="186"/>
        <v>C 504</v>
      </c>
      <c r="F142" s="39" t="s">
        <v>170</v>
      </c>
      <c r="G142" s="39" t="s">
        <v>29</v>
      </c>
      <c r="H142" s="75">
        <v>75055462.616999999</v>
      </c>
      <c r="I142" s="75">
        <f t="shared" si="282"/>
        <v>75.055462616999989</v>
      </c>
      <c r="J142" s="75">
        <f t="shared" si="271"/>
        <v>807.89699960938788</v>
      </c>
      <c r="K142" s="75">
        <v>5690252.5839999998</v>
      </c>
      <c r="L142" s="75">
        <f t="shared" si="283"/>
        <v>5.6902525839999996</v>
      </c>
      <c r="M142" s="75">
        <f t="shared" si="272"/>
        <v>61.249878814175993</v>
      </c>
      <c r="N142" s="75">
        <v>0</v>
      </c>
      <c r="O142" s="75">
        <f t="shared" si="284"/>
        <v>0</v>
      </c>
      <c r="P142" s="75">
        <f t="shared" si="273"/>
        <v>0</v>
      </c>
      <c r="Q142" s="75">
        <f t="shared" si="277"/>
        <v>5.6902525839999996</v>
      </c>
      <c r="R142" s="75">
        <f t="shared" si="278"/>
        <v>61.249878814175993</v>
      </c>
      <c r="S142" s="75">
        <f t="shared" si="279"/>
        <v>869.14687842356386</v>
      </c>
      <c r="T142" s="75">
        <v>90827760.990999997</v>
      </c>
      <c r="U142" s="75">
        <f t="shared" si="285"/>
        <v>90.827760990999991</v>
      </c>
      <c r="V142" s="75">
        <f t="shared" si="274"/>
        <v>977.67001930712388</v>
      </c>
      <c r="W142" s="75">
        <v>0</v>
      </c>
      <c r="X142" s="75">
        <f t="shared" si="286"/>
        <v>0</v>
      </c>
      <c r="Y142" s="75">
        <f t="shared" si="275"/>
        <v>0</v>
      </c>
      <c r="Z142" s="75">
        <f t="shared" si="280"/>
        <v>10.082045790000002</v>
      </c>
      <c r="AA142" s="75">
        <f t="shared" si="281"/>
        <v>108.52314088356002</v>
      </c>
      <c r="AB142" s="75">
        <v>3120565.24</v>
      </c>
      <c r="AC142" s="75">
        <f t="shared" si="287"/>
        <v>3.1205652399999999</v>
      </c>
      <c r="AD142" s="75">
        <f t="shared" si="276"/>
        <v>33.589764243359994</v>
      </c>
      <c r="AE142" s="75">
        <v>0</v>
      </c>
      <c r="AF142" s="75">
        <f t="shared" si="269"/>
        <v>0</v>
      </c>
      <c r="AG142" s="75">
        <f t="shared" si="254"/>
        <v>0</v>
      </c>
      <c r="AH142" s="75">
        <v>0</v>
      </c>
      <c r="AI142" s="75">
        <f t="shared" si="270"/>
        <v>0</v>
      </c>
      <c r="AJ142" s="75">
        <f t="shared" si="255"/>
        <v>0</v>
      </c>
      <c r="AK142" s="75">
        <f t="shared" si="261"/>
        <v>93.948326230999996</v>
      </c>
      <c r="AL142" s="75">
        <f t="shared" si="262"/>
        <v>1011.2597835504839</v>
      </c>
      <c r="AM142" s="76">
        <f>'COMMON AREA'!$M$11</f>
        <v>0.30879402706399484</v>
      </c>
      <c r="AN142" s="75">
        <f t="shared" si="236"/>
        <v>29.010681992792428</v>
      </c>
      <c r="AO142" s="75">
        <f t="shared" si="237"/>
        <v>312.27098097041767</v>
      </c>
      <c r="AP142" s="76">
        <f>AMENITIES!$K$6</f>
        <v>0.17427518672958112</v>
      </c>
      <c r="AQ142" s="75">
        <f t="shared" si="212"/>
        <v>16.372862096839128</v>
      </c>
      <c r="AR142" s="75">
        <f t="shared" si="213"/>
        <v>176.23748761037638</v>
      </c>
      <c r="AS142" s="75">
        <f t="shared" si="238"/>
        <v>139.33187032063154</v>
      </c>
      <c r="AT142" s="75">
        <f t="shared" si="239"/>
        <v>1500</v>
      </c>
      <c r="AU142" s="23">
        <v>0</v>
      </c>
      <c r="AV142" s="23">
        <f t="shared" si="216"/>
        <v>0</v>
      </c>
      <c r="AW142" s="33">
        <f t="shared" si="288"/>
        <v>6.3500175028470378E-3</v>
      </c>
      <c r="AX142" s="26">
        <f t="shared" si="289"/>
        <v>63.233474293350802</v>
      </c>
      <c r="AY142" s="26">
        <f t="shared" si="290"/>
        <v>680.645117293628</v>
      </c>
      <c r="AZ142" s="78">
        <f t="shared" si="291"/>
        <v>0.45383352816435651</v>
      </c>
      <c r="BA142" s="23">
        <v>1</v>
      </c>
      <c r="BB142" s="23"/>
      <c r="BC142" s="23">
        <f t="shared" si="292"/>
        <v>1</v>
      </c>
      <c r="BD142" s="33">
        <f t="shared" si="217"/>
        <v>0.53859799973959188</v>
      </c>
      <c r="BE142" s="33">
        <f t="shared" si="218"/>
        <v>4.0833252542783999E-2</v>
      </c>
      <c r="BF142" s="33">
        <f t="shared" si="219"/>
        <v>0.57943125228237591</v>
      </c>
      <c r="BG142" s="77">
        <f t="shared" si="220"/>
        <v>0.67417318903365597</v>
      </c>
    </row>
    <row r="143" spans="1:59" ht="25.05" customHeight="1" x14ac:dyDescent="0.3">
      <c r="A143" s="25">
        <f t="shared" si="100"/>
        <v>136</v>
      </c>
      <c r="B143" s="74" t="s">
        <v>313</v>
      </c>
      <c r="C143" s="22" t="s">
        <v>74</v>
      </c>
      <c r="D143" s="39" t="s">
        <v>341</v>
      </c>
      <c r="E143" s="39" t="str">
        <f t="shared" si="186"/>
        <v>C 505</v>
      </c>
      <c r="F143" s="39" t="s">
        <v>170</v>
      </c>
      <c r="G143" s="39" t="s">
        <v>28</v>
      </c>
      <c r="H143" s="75">
        <v>70419313.472000003</v>
      </c>
      <c r="I143" s="75">
        <f t="shared" si="282"/>
        <v>70.419313471999999</v>
      </c>
      <c r="J143" s="75">
        <f t="shared" si="271"/>
        <v>757.99349021260798</v>
      </c>
      <c r="K143" s="75">
        <v>6040988.4749999996</v>
      </c>
      <c r="L143" s="75">
        <f t="shared" si="283"/>
        <v>6.0409884749999989</v>
      </c>
      <c r="M143" s="75">
        <f t="shared" si="272"/>
        <v>65.025199944899981</v>
      </c>
      <c r="N143" s="75">
        <v>3750154.6570000001</v>
      </c>
      <c r="O143" s="75">
        <f t="shared" si="284"/>
        <v>3.7501546569999999</v>
      </c>
      <c r="P143" s="75">
        <f t="shared" si="273"/>
        <v>40.366664727947999</v>
      </c>
      <c r="Q143" s="75">
        <f t="shared" si="277"/>
        <v>9.7911431319999984</v>
      </c>
      <c r="R143" s="75">
        <f t="shared" si="278"/>
        <v>105.39186467284799</v>
      </c>
      <c r="S143" s="75">
        <f t="shared" si="279"/>
        <v>863.38535488545597</v>
      </c>
      <c r="T143" s="75">
        <v>89975154.972000003</v>
      </c>
      <c r="U143" s="75">
        <f t="shared" si="285"/>
        <v>89.975154971999999</v>
      </c>
      <c r="V143" s="75">
        <f t="shared" si="274"/>
        <v>968.49256811860789</v>
      </c>
      <c r="W143" s="75">
        <v>0</v>
      </c>
      <c r="X143" s="75">
        <f t="shared" si="286"/>
        <v>0</v>
      </c>
      <c r="Y143" s="75">
        <f t="shared" si="275"/>
        <v>0</v>
      </c>
      <c r="Z143" s="75">
        <f t="shared" si="280"/>
        <v>9.7646983680000012</v>
      </c>
      <c r="AA143" s="75">
        <f t="shared" si="281"/>
        <v>105.10721323315192</v>
      </c>
      <c r="AB143" s="75">
        <v>3242125.43</v>
      </c>
      <c r="AC143" s="75">
        <f t="shared" si="287"/>
        <v>3.2421254300000002</v>
      </c>
      <c r="AD143" s="75">
        <f t="shared" si="276"/>
        <v>34.898238128519999</v>
      </c>
      <c r="AE143" s="75">
        <v>0</v>
      </c>
      <c r="AF143" s="75">
        <f t="shared" si="269"/>
        <v>0</v>
      </c>
      <c r="AG143" s="75">
        <f t="shared" si="254"/>
        <v>0</v>
      </c>
      <c r="AH143" s="75">
        <v>0</v>
      </c>
      <c r="AI143" s="75">
        <f t="shared" si="270"/>
        <v>0</v>
      </c>
      <c r="AJ143" s="75">
        <f t="shared" si="255"/>
        <v>0</v>
      </c>
      <c r="AK143" s="75">
        <f t="shared" si="261"/>
        <v>93.217280402</v>
      </c>
      <c r="AL143" s="75">
        <f t="shared" si="262"/>
        <v>1003.3908062471279</v>
      </c>
      <c r="AM143" s="76">
        <f>'COMMON AREA'!$M$11</f>
        <v>0.30879402706399484</v>
      </c>
      <c r="AN143" s="75">
        <f t="shared" si="236"/>
        <v>28.784939407287183</v>
      </c>
      <c r="AO143" s="75">
        <f t="shared" si="237"/>
        <v>309.84108778003923</v>
      </c>
      <c r="AP143" s="76">
        <f>AMENITIES!$K$6</f>
        <v>0.17427518672958112</v>
      </c>
      <c r="AQ143" s="75">
        <f t="shared" si="212"/>
        <v>16.245458948482273</v>
      </c>
      <c r="AR143" s="75">
        <f t="shared" si="213"/>
        <v>174.86612012146315</v>
      </c>
      <c r="AS143" s="75">
        <f t="shared" si="238"/>
        <v>138.24767875776945</v>
      </c>
      <c r="AT143" s="75">
        <f t="shared" si="239"/>
        <v>1488</v>
      </c>
      <c r="AU143" s="23">
        <v>0</v>
      </c>
      <c r="AV143" s="23">
        <f t="shared" si="216"/>
        <v>0</v>
      </c>
      <c r="AW143" s="33">
        <f t="shared" si="288"/>
        <v>6.3006057251627908E-3</v>
      </c>
      <c r="AX143" s="26">
        <f t="shared" si="289"/>
        <v>62.741431811171068</v>
      </c>
      <c r="AY143" s="26">
        <f t="shared" si="290"/>
        <v>675.34877201544532</v>
      </c>
      <c r="AZ143" s="78">
        <f t="shared" si="291"/>
        <v>0.45383352816435646</v>
      </c>
      <c r="BA143" s="23">
        <v>1</v>
      </c>
      <c r="BB143" s="23"/>
      <c r="BC143" s="23">
        <f t="shared" si="292"/>
        <v>1</v>
      </c>
      <c r="BD143" s="33">
        <f t="shared" si="217"/>
        <v>0.50940422729341939</v>
      </c>
      <c r="BE143" s="33">
        <f t="shared" si="218"/>
        <v>7.0827866043580642E-2</v>
      </c>
      <c r="BF143" s="33">
        <f t="shared" si="219"/>
        <v>0.58023209333699999</v>
      </c>
      <c r="BG143" s="77">
        <f t="shared" si="220"/>
        <v>0.67432177839188701</v>
      </c>
    </row>
    <row r="144" spans="1:59" ht="25.05" customHeight="1" x14ac:dyDescent="0.3">
      <c r="A144" s="25">
        <f t="shared" si="100"/>
        <v>137</v>
      </c>
      <c r="B144" s="74" t="s">
        <v>313</v>
      </c>
      <c r="C144" s="22" t="s">
        <v>74</v>
      </c>
      <c r="D144" s="39" t="s">
        <v>342</v>
      </c>
      <c r="E144" s="39" t="str">
        <f t="shared" si="186"/>
        <v>C 506</v>
      </c>
      <c r="F144" s="39" t="s">
        <v>170</v>
      </c>
      <c r="G144" s="39" t="s">
        <v>28</v>
      </c>
      <c r="H144" s="75">
        <v>70419313.472000003</v>
      </c>
      <c r="I144" s="75">
        <f t="shared" si="282"/>
        <v>70.419313471999999</v>
      </c>
      <c r="J144" s="75">
        <f t="shared" si="271"/>
        <v>757.99349021260798</v>
      </c>
      <c r="K144" s="75">
        <v>6040988.4749999996</v>
      </c>
      <c r="L144" s="75">
        <f t="shared" si="283"/>
        <v>6.0409884749999989</v>
      </c>
      <c r="M144" s="75">
        <f t="shared" si="272"/>
        <v>65.025199944899981</v>
      </c>
      <c r="N144" s="75">
        <v>3750154.6570000001</v>
      </c>
      <c r="O144" s="75">
        <f t="shared" si="284"/>
        <v>3.7501546569999999</v>
      </c>
      <c r="P144" s="75">
        <f t="shared" si="273"/>
        <v>40.366664727947999</v>
      </c>
      <c r="Q144" s="75">
        <f t="shared" si="277"/>
        <v>9.7911431319999984</v>
      </c>
      <c r="R144" s="75">
        <f t="shared" si="278"/>
        <v>105.39186467284799</v>
      </c>
      <c r="S144" s="75">
        <f t="shared" si="279"/>
        <v>863.38535488545597</v>
      </c>
      <c r="T144" s="75">
        <v>89975154.972000003</v>
      </c>
      <c r="U144" s="75">
        <f t="shared" si="285"/>
        <v>89.975154971999999</v>
      </c>
      <c r="V144" s="75">
        <f t="shared" si="274"/>
        <v>968.49256811860789</v>
      </c>
      <c r="W144" s="75">
        <v>0</v>
      </c>
      <c r="X144" s="75">
        <f t="shared" si="286"/>
        <v>0</v>
      </c>
      <c r="Y144" s="75">
        <f t="shared" si="275"/>
        <v>0</v>
      </c>
      <c r="Z144" s="75">
        <f t="shared" si="280"/>
        <v>9.7646983680000012</v>
      </c>
      <c r="AA144" s="75">
        <f t="shared" si="281"/>
        <v>105.10721323315192</v>
      </c>
      <c r="AB144" s="75">
        <v>3242125.43</v>
      </c>
      <c r="AC144" s="75">
        <f t="shared" si="287"/>
        <v>3.2421254300000002</v>
      </c>
      <c r="AD144" s="75">
        <f t="shared" si="276"/>
        <v>34.898238128519999</v>
      </c>
      <c r="AE144" s="75">
        <v>0</v>
      </c>
      <c r="AF144" s="75">
        <f t="shared" si="269"/>
        <v>0</v>
      </c>
      <c r="AG144" s="75">
        <f t="shared" si="254"/>
        <v>0</v>
      </c>
      <c r="AH144" s="75">
        <v>0</v>
      </c>
      <c r="AI144" s="75">
        <f t="shared" si="270"/>
        <v>0</v>
      </c>
      <c r="AJ144" s="75">
        <f t="shared" si="255"/>
        <v>0</v>
      </c>
      <c r="AK144" s="75">
        <f t="shared" si="261"/>
        <v>93.217280402</v>
      </c>
      <c r="AL144" s="75">
        <f t="shared" si="262"/>
        <v>1003.3908062471279</v>
      </c>
      <c r="AM144" s="76">
        <f>'COMMON AREA'!$M$11</f>
        <v>0.30879402706399484</v>
      </c>
      <c r="AN144" s="75">
        <f t="shared" si="236"/>
        <v>28.784939407287183</v>
      </c>
      <c r="AO144" s="75">
        <f t="shared" si="237"/>
        <v>309.84108778003923</v>
      </c>
      <c r="AP144" s="76">
        <f>AMENITIES!$K$6</f>
        <v>0.17427518672958112</v>
      </c>
      <c r="AQ144" s="75">
        <f t="shared" si="212"/>
        <v>16.245458948482273</v>
      </c>
      <c r="AR144" s="75">
        <f t="shared" si="213"/>
        <v>174.86612012146315</v>
      </c>
      <c r="AS144" s="75">
        <f t="shared" si="238"/>
        <v>138.24767875776945</v>
      </c>
      <c r="AT144" s="75">
        <f t="shared" si="239"/>
        <v>1488</v>
      </c>
      <c r="AU144" s="23">
        <v>0</v>
      </c>
      <c r="AV144" s="23">
        <f t="shared" si="216"/>
        <v>0</v>
      </c>
      <c r="AW144" s="33">
        <f t="shared" si="288"/>
        <v>6.3006057251627908E-3</v>
      </c>
      <c r="AX144" s="26">
        <f t="shared" si="289"/>
        <v>62.741431811171068</v>
      </c>
      <c r="AY144" s="26">
        <f t="shared" si="290"/>
        <v>675.34877201544532</v>
      </c>
      <c r="AZ144" s="78">
        <f t="shared" si="291"/>
        <v>0.45383352816435646</v>
      </c>
      <c r="BA144" s="23">
        <v>1</v>
      </c>
      <c r="BB144" s="23"/>
      <c r="BC144" s="23">
        <f t="shared" si="292"/>
        <v>1</v>
      </c>
      <c r="BD144" s="33">
        <f t="shared" si="217"/>
        <v>0.50940422729341939</v>
      </c>
      <c r="BE144" s="33">
        <f t="shared" si="218"/>
        <v>7.0827866043580642E-2</v>
      </c>
      <c r="BF144" s="33">
        <f t="shared" si="219"/>
        <v>0.58023209333699999</v>
      </c>
      <c r="BG144" s="77">
        <f t="shared" si="220"/>
        <v>0.67432177839188701</v>
      </c>
    </row>
    <row r="145" spans="1:59" ht="25.05" customHeight="1" x14ac:dyDescent="0.3">
      <c r="A145" s="25">
        <f t="shared" si="100"/>
        <v>138</v>
      </c>
      <c r="B145" s="74" t="s">
        <v>313</v>
      </c>
      <c r="C145" s="22" t="s">
        <v>74</v>
      </c>
      <c r="D145" s="39" t="s">
        <v>343</v>
      </c>
      <c r="E145" s="39" t="str">
        <f t="shared" si="186"/>
        <v>C 507</v>
      </c>
      <c r="F145" s="39" t="s">
        <v>171</v>
      </c>
      <c r="G145" s="39" t="s">
        <v>28</v>
      </c>
      <c r="H145" s="75">
        <v>99469611.732999995</v>
      </c>
      <c r="I145" s="75">
        <f t="shared" si="282"/>
        <v>99.469611732999994</v>
      </c>
      <c r="J145" s="75">
        <f t="shared" si="271"/>
        <v>1070.6909006940118</v>
      </c>
      <c r="K145" s="75">
        <v>7045784.7039999999</v>
      </c>
      <c r="L145" s="75">
        <f t="shared" si="283"/>
        <v>7.0457847039999999</v>
      </c>
      <c r="M145" s="75">
        <f t="shared" si="272"/>
        <v>75.84082655385599</v>
      </c>
      <c r="N145" s="75">
        <v>3479615.06</v>
      </c>
      <c r="O145" s="75">
        <f t="shared" si="284"/>
        <v>3.47961506</v>
      </c>
      <c r="P145" s="75">
        <f t="shared" si="273"/>
        <v>37.454576505839995</v>
      </c>
      <c r="Q145" s="75">
        <f t="shared" si="277"/>
        <v>10.525399763999999</v>
      </c>
      <c r="R145" s="75">
        <f t="shared" si="278"/>
        <v>113.29540305969599</v>
      </c>
      <c r="S145" s="75">
        <f t="shared" si="279"/>
        <v>1183.9863037537077</v>
      </c>
      <c r="T145" s="75">
        <v>121541012.912</v>
      </c>
      <c r="U145" s="75">
        <f t="shared" si="285"/>
        <v>121.541012912</v>
      </c>
      <c r="V145" s="75">
        <f t="shared" si="274"/>
        <v>1308.2674629847679</v>
      </c>
      <c r="W145" s="75">
        <v>0</v>
      </c>
      <c r="X145" s="75">
        <f t="shared" si="286"/>
        <v>0</v>
      </c>
      <c r="Y145" s="75">
        <f t="shared" si="275"/>
        <v>0</v>
      </c>
      <c r="Z145" s="75">
        <f t="shared" si="280"/>
        <v>11.546001415000006</v>
      </c>
      <c r="AA145" s="75">
        <f t="shared" si="281"/>
        <v>124.28115923106012</v>
      </c>
      <c r="AB145" s="75">
        <v>4140400.1570000001</v>
      </c>
      <c r="AC145" s="75">
        <f t="shared" si="287"/>
        <v>4.1404001570000002</v>
      </c>
      <c r="AD145" s="75">
        <f t="shared" si="276"/>
        <v>44.567267289947999</v>
      </c>
      <c r="AE145" s="75">
        <v>0</v>
      </c>
      <c r="AF145" s="75">
        <f t="shared" si="269"/>
        <v>0</v>
      </c>
      <c r="AG145" s="75">
        <f t="shared" si="254"/>
        <v>0</v>
      </c>
      <c r="AH145" s="75">
        <v>0</v>
      </c>
      <c r="AI145" s="75">
        <f t="shared" si="270"/>
        <v>0</v>
      </c>
      <c r="AJ145" s="75">
        <f t="shared" si="255"/>
        <v>0</v>
      </c>
      <c r="AK145" s="75">
        <f t="shared" si="261"/>
        <v>125.681413069</v>
      </c>
      <c r="AL145" s="75">
        <f t="shared" si="262"/>
        <v>1352.8347302747159</v>
      </c>
      <c r="AM145" s="76">
        <f>'COMMON AREA'!$M$11</f>
        <v>0.30879402706399484</v>
      </c>
      <c r="AN145" s="75">
        <f t="shared" si="236"/>
        <v>38.809669668669898</v>
      </c>
      <c r="AO145" s="75">
        <f t="shared" si="237"/>
        <v>417.74728431356277</v>
      </c>
      <c r="AP145" s="76">
        <f>AMENITIES!$K$6</f>
        <v>0.17427518672958112</v>
      </c>
      <c r="AQ145" s="75">
        <f t="shared" si="212"/>
        <v>21.903151731037592</v>
      </c>
      <c r="AR145" s="75">
        <f t="shared" si="213"/>
        <v>235.76552523288862</v>
      </c>
      <c r="AS145" s="75">
        <f t="shared" si="238"/>
        <v>186.39423446870748</v>
      </c>
      <c r="AT145" s="75">
        <f t="shared" si="239"/>
        <v>2006</v>
      </c>
      <c r="AU145" s="23">
        <v>0</v>
      </c>
      <c r="AV145" s="23">
        <f t="shared" si="216"/>
        <v>0</v>
      </c>
      <c r="AW145" s="33">
        <f t="shared" si="288"/>
        <v>8.4948737757007259E-3</v>
      </c>
      <c r="AX145" s="26">
        <f t="shared" si="289"/>
        <v>84.591953058427833</v>
      </c>
      <c r="AY145" s="26">
        <f t="shared" si="290"/>
        <v>910.5477827209171</v>
      </c>
      <c r="AZ145" s="78">
        <f t="shared" si="291"/>
        <v>0.45383352816435651</v>
      </c>
      <c r="BA145" s="23">
        <v>1</v>
      </c>
      <c r="BB145" s="23"/>
      <c r="BC145" s="23">
        <f t="shared" si="292"/>
        <v>1</v>
      </c>
      <c r="BD145" s="33">
        <f t="shared" si="217"/>
        <v>0.53374421769392411</v>
      </c>
      <c r="BE145" s="33">
        <f t="shared" si="218"/>
        <v>5.6478266729659013E-2</v>
      </c>
      <c r="BF145" s="33">
        <f t="shared" si="219"/>
        <v>0.59022248442358316</v>
      </c>
      <c r="BG145" s="77">
        <f t="shared" si="220"/>
        <v>0.67439418258958916</v>
      </c>
    </row>
    <row r="146" spans="1:59" ht="25.05" customHeight="1" x14ac:dyDescent="0.3">
      <c r="A146" s="25">
        <f t="shared" si="100"/>
        <v>139</v>
      </c>
      <c r="B146" s="74" t="s">
        <v>313</v>
      </c>
      <c r="C146" s="22" t="s">
        <v>75</v>
      </c>
      <c r="D146" s="39" t="s">
        <v>344</v>
      </c>
      <c r="E146" s="39" t="str">
        <f t="shared" si="186"/>
        <v>C 601</v>
      </c>
      <c r="F146" s="39" t="s">
        <v>170</v>
      </c>
      <c r="G146" s="39" t="s">
        <v>29</v>
      </c>
      <c r="H146" s="75">
        <v>75055462.616999999</v>
      </c>
      <c r="I146" s="75">
        <f t="shared" si="282"/>
        <v>75.055462616999989</v>
      </c>
      <c r="J146" s="75">
        <f t="shared" si="271"/>
        <v>807.89699960938788</v>
      </c>
      <c r="K146" s="75">
        <v>5690252.5839999998</v>
      </c>
      <c r="L146" s="75">
        <f t="shared" si="283"/>
        <v>5.6902525839999996</v>
      </c>
      <c r="M146" s="75">
        <f t="shared" si="272"/>
        <v>61.249878814175993</v>
      </c>
      <c r="N146" s="75">
        <v>0</v>
      </c>
      <c r="O146" s="75">
        <f t="shared" si="284"/>
        <v>0</v>
      </c>
      <c r="P146" s="75">
        <f t="shared" si="273"/>
        <v>0</v>
      </c>
      <c r="Q146" s="75">
        <f t="shared" si="277"/>
        <v>5.6902525839999996</v>
      </c>
      <c r="R146" s="75">
        <f t="shared" si="278"/>
        <v>61.249878814175993</v>
      </c>
      <c r="S146" s="75">
        <f t="shared" si="279"/>
        <v>869.14687842356386</v>
      </c>
      <c r="T146" s="75">
        <v>90645513.145999998</v>
      </c>
      <c r="U146" s="75">
        <f t="shared" si="285"/>
        <v>90.645513145999999</v>
      </c>
      <c r="V146" s="75">
        <f t="shared" si="274"/>
        <v>975.7083035035439</v>
      </c>
      <c r="W146" s="75">
        <v>0</v>
      </c>
      <c r="X146" s="75">
        <f t="shared" si="286"/>
        <v>0</v>
      </c>
      <c r="Y146" s="75">
        <f t="shared" si="275"/>
        <v>0</v>
      </c>
      <c r="Z146" s="75">
        <f t="shared" si="280"/>
        <v>9.8997979450000102</v>
      </c>
      <c r="AA146" s="75">
        <f t="shared" si="281"/>
        <v>106.56142507998004</v>
      </c>
      <c r="AB146" s="75">
        <v>3299611.2059999998</v>
      </c>
      <c r="AC146" s="75">
        <f t="shared" si="287"/>
        <v>3.2996112059999998</v>
      </c>
      <c r="AD146" s="75">
        <f t="shared" si="276"/>
        <v>35.517015021383997</v>
      </c>
      <c r="AE146" s="75">
        <v>0</v>
      </c>
      <c r="AF146" s="75">
        <f t="shared" si="269"/>
        <v>0</v>
      </c>
      <c r="AG146" s="75">
        <f t="shared" si="254"/>
        <v>0</v>
      </c>
      <c r="AH146" s="75">
        <v>0</v>
      </c>
      <c r="AI146" s="75">
        <f t="shared" si="270"/>
        <v>0</v>
      </c>
      <c r="AJ146" s="75">
        <f t="shared" si="255"/>
        <v>0</v>
      </c>
      <c r="AK146" s="75">
        <f t="shared" si="261"/>
        <v>93.945124351999993</v>
      </c>
      <c r="AL146" s="75">
        <f t="shared" si="262"/>
        <v>1011.2253185249278</v>
      </c>
      <c r="AM146" s="76">
        <f>'COMMON AREA'!$M$11</f>
        <v>0.30879402706399484</v>
      </c>
      <c r="AN146" s="75">
        <f t="shared" si="236"/>
        <v>29.009693271681847</v>
      </c>
      <c r="AO146" s="75">
        <f t="shared" si="237"/>
        <v>312.26033837638334</v>
      </c>
      <c r="AP146" s="76">
        <f>AMENITIES!$K$6</f>
        <v>0.17427518672958112</v>
      </c>
      <c r="AQ146" s="75">
        <f t="shared" si="212"/>
        <v>16.372304088778517</v>
      </c>
      <c r="AR146" s="75">
        <f t="shared" si="213"/>
        <v>176.23148121161194</v>
      </c>
      <c r="AS146" s="75">
        <f t="shared" si="238"/>
        <v>139.32712171246035</v>
      </c>
      <c r="AT146" s="75">
        <f t="shared" si="239"/>
        <v>1500</v>
      </c>
      <c r="AU146" s="23">
        <v>0</v>
      </c>
      <c r="AV146" s="23">
        <f t="shared" si="216"/>
        <v>0</v>
      </c>
      <c r="AW146" s="33">
        <f t="shared" si="288"/>
        <v>6.349801086136835E-3</v>
      </c>
      <c r="AX146" s="26">
        <f t="shared" si="289"/>
        <v>63.231319215750602</v>
      </c>
      <c r="AY146" s="26">
        <f t="shared" si="290"/>
        <v>680.62192003833945</v>
      </c>
      <c r="AZ146" s="78">
        <f t="shared" si="291"/>
        <v>0.45383352816435651</v>
      </c>
      <c r="BA146" s="23">
        <v>1</v>
      </c>
      <c r="BB146" s="23"/>
      <c r="BC146" s="23">
        <f t="shared" si="292"/>
        <v>1</v>
      </c>
      <c r="BD146" s="33">
        <f t="shared" si="217"/>
        <v>0.53859799973959188</v>
      </c>
      <c r="BE146" s="33">
        <f t="shared" si="218"/>
        <v>4.0833252542783999E-2</v>
      </c>
      <c r="BF146" s="33">
        <f t="shared" si="219"/>
        <v>0.57943125228237591</v>
      </c>
      <c r="BG146" s="77">
        <f t="shared" si="220"/>
        <v>0.67415021234995187</v>
      </c>
    </row>
    <row r="147" spans="1:59" ht="25.05" customHeight="1" x14ac:dyDescent="0.3">
      <c r="A147" s="25">
        <f t="shared" si="100"/>
        <v>140</v>
      </c>
      <c r="B147" s="74" t="s">
        <v>313</v>
      </c>
      <c r="C147" s="22" t="s">
        <v>75</v>
      </c>
      <c r="D147" s="39" t="s">
        <v>345</v>
      </c>
      <c r="E147" s="39" t="str">
        <f t="shared" si="186"/>
        <v>C 603</v>
      </c>
      <c r="F147" s="39" t="s">
        <v>170</v>
      </c>
      <c r="G147" s="39" t="s">
        <v>29</v>
      </c>
      <c r="H147" s="75">
        <v>75055462.616999999</v>
      </c>
      <c r="I147" s="75">
        <f t="shared" si="282"/>
        <v>75.055462616999989</v>
      </c>
      <c r="J147" s="75">
        <f t="shared" si="271"/>
        <v>807.89699960938788</v>
      </c>
      <c r="K147" s="75">
        <v>5690252.5839999998</v>
      </c>
      <c r="L147" s="75">
        <f t="shared" si="283"/>
        <v>5.6902525839999996</v>
      </c>
      <c r="M147" s="75">
        <f t="shared" si="272"/>
        <v>61.249878814175993</v>
      </c>
      <c r="N147" s="75">
        <v>0</v>
      </c>
      <c r="O147" s="75">
        <f t="shared" si="284"/>
        <v>0</v>
      </c>
      <c r="P147" s="75">
        <f t="shared" si="273"/>
        <v>0</v>
      </c>
      <c r="Q147" s="75">
        <f t="shared" si="277"/>
        <v>5.6902525839999996</v>
      </c>
      <c r="R147" s="75">
        <f t="shared" si="278"/>
        <v>61.249878814175993</v>
      </c>
      <c r="S147" s="75">
        <f t="shared" si="279"/>
        <v>869.14687842356386</v>
      </c>
      <c r="T147" s="75">
        <v>90827760.990999997</v>
      </c>
      <c r="U147" s="75">
        <f t="shared" si="285"/>
        <v>90.827760990999991</v>
      </c>
      <c r="V147" s="75">
        <f t="shared" si="274"/>
        <v>977.67001930712388</v>
      </c>
      <c r="W147" s="75">
        <v>0</v>
      </c>
      <c r="X147" s="75">
        <f t="shared" si="286"/>
        <v>0</v>
      </c>
      <c r="Y147" s="75">
        <f t="shared" si="275"/>
        <v>0</v>
      </c>
      <c r="Z147" s="75">
        <f t="shared" si="280"/>
        <v>10.082045790000002</v>
      </c>
      <c r="AA147" s="75">
        <f t="shared" si="281"/>
        <v>108.52314088356002</v>
      </c>
      <c r="AB147" s="75">
        <v>3120565.24</v>
      </c>
      <c r="AC147" s="75">
        <f t="shared" si="287"/>
        <v>3.1205652399999999</v>
      </c>
      <c r="AD147" s="75">
        <f t="shared" si="276"/>
        <v>33.589764243359994</v>
      </c>
      <c r="AE147" s="75">
        <v>0</v>
      </c>
      <c r="AF147" s="75">
        <f t="shared" si="269"/>
        <v>0</v>
      </c>
      <c r="AG147" s="75">
        <f t="shared" si="254"/>
        <v>0</v>
      </c>
      <c r="AH147" s="75">
        <v>0</v>
      </c>
      <c r="AI147" s="75">
        <f t="shared" si="270"/>
        <v>0</v>
      </c>
      <c r="AJ147" s="75">
        <f t="shared" si="255"/>
        <v>0</v>
      </c>
      <c r="AK147" s="75">
        <f t="shared" si="261"/>
        <v>93.948326230999996</v>
      </c>
      <c r="AL147" s="75">
        <f t="shared" si="262"/>
        <v>1011.2597835504839</v>
      </c>
      <c r="AM147" s="76">
        <f>'COMMON AREA'!$M$11</f>
        <v>0.30879402706399484</v>
      </c>
      <c r="AN147" s="75">
        <f t="shared" si="236"/>
        <v>29.010681992792428</v>
      </c>
      <c r="AO147" s="75">
        <f t="shared" si="237"/>
        <v>312.27098097041767</v>
      </c>
      <c r="AP147" s="76">
        <f>AMENITIES!$K$6</f>
        <v>0.17427518672958112</v>
      </c>
      <c r="AQ147" s="75">
        <f t="shared" si="212"/>
        <v>16.372862096839128</v>
      </c>
      <c r="AR147" s="75">
        <f t="shared" si="213"/>
        <v>176.23748761037638</v>
      </c>
      <c r="AS147" s="75">
        <f t="shared" si="238"/>
        <v>139.33187032063154</v>
      </c>
      <c r="AT147" s="75">
        <f t="shared" si="239"/>
        <v>1500</v>
      </c>
      <c r="AU147" s="23">
        <v>0</v>
      </c>
      <c r="AV147" s="23">
        <f t="shared" si="216"/>
        <v>0</v>
      </c>
      <c r="AW147" s="33">
        <f t="shared" si="288"/>
        <v>6.3500175028470378E-3</v>
      </c>
      <c r="AX147" s="26">
        <f t="shared" si="289"/>
        <v>63.233474293350802</v>
      </c>
      <c r="AY147" s="26">
        <f t="shared" si="290"/>
        <v>680.645117293628</v>
      </c>
      <c r="AZ147" s="78">
        <f t="shared" si="291"/>
        <v>0.45383352816435651</v>
      </c>
      <c r="BA147" s="23">
        <v>1</v>
      </c>
      <c r="BB147" s="23"/>
      <c r="BC147" s="23">
        <f t="shared" si="292"/>
        <v>1</v>
      </c>
      <c r="BD147" s="33">
        <f t="shared" si="217"/>
        <v>0.53859799973959188</v>
      </c>
      <c r="BE147" s="33">
        <f t="shared" si="218"/>
        <v>4.0833252542783999E-2</v>
      </c>
      <c r="BF147" s="33">
        <f t="shared" si="219"/>
        <v>0.57943125228237591</v>
      </c>
      <c r="BG147" s="77">
        <f t="shared" si="220"/>
        <v>0.67417318903365597</v>
      </c>
    </row>
    <row r="148" spans="1:59" ht="25.05" customHeight="1" x14ac:dyDescent="0.3">
      <c r="A148" s="25">
        <f t="shared" si="100"/>
        <v>141</v>
      </c>
      <c r="B148" s="74" t="s">
        <v>313</v>
      </c>
      <c r="C148" s="22" t="s">
        <v>75</v>
      </c>
      <c r="D148" s="39" t="s">
        <v>346</v>
      </c>
      <c r="E148" s="39" t="str">
        <f t="shared" si="186"/>
        <v>C 604</v>
      </c>
      <c r="F148" s="39" t="s">
        <v>170</v>
      </c>
      <c r="G148" s="39" t="s">
        <v>29</v>
      </c>
      <c r="H148" s="75">
        <v>75055462.616999999</v>
      </c>
      <c r="I148" s="75">
        <f t="shared" si="282"/>
        <v>75.055462616999989</v>
      </c>
      <c r="J148" s="75">
        <f t="shared" si="271"/>
        <v>807.89699960938788</v>
      </c>
      <c r="K148" s="75">
        <v>5690252.5839999998</v>
      </c>
      <c r="L148" s="75">
        <f t="shared" si="283"/>
        <v>5.6902525839999996</v>
      </c>
      <c r="M148" s="75">
        <f t="shared" si="272"/>
        <v>61.249878814175993</v>
      </c>
      <c r="N148" s="75">
        <v>0</v>
      </c>
      <c r="O148" s="75">
        <f t="shared" si="284"/>
        <v>0</v>
      </c>
      <c r="P148" s="75">
        <f t="shared" si="273"/>
        <v>0</v>
      </c>
      <c r="Q148" s="75">
        <f t="shared" si="277"/>
        <v>5.6902525839999996</v>
      </c>
      <c r="R148" s="75">
        <f t="shared" si="278"/>
        <v>61.249878814175993</v>
      </c>
      <c r="S148" s="75">
        <f t="shared" si="279"/>
        <v>869.14687842356386</v>
      </c>
      <c r="T148" s="75">
        <v>90827760.990999997</v>
      </c>
      <c r="U148" s="75">
        <f t="shared" si="285"/>
        <v>90.827760990999991</v>
      </c>
      <c r="V148" s="75">
        <f t="shared" si="274"/>
        <v>977.67001930712388</v>
      </c>
      <c r="W148" s="75">
        <v>0</v>
      </c>
      <c r="X148" s="75">
        <f t="shared" si="286"/>
        <v>0</v>
      </c>
      <c r="Y148" s="75">
        <f t="shared" si="275"/>
        <v>0</v>
      </c>
      <c r="Z148" s="75">
        <f t="shared" si="280"/>
        <v>10.082045790000002</v>
      </c>
      <c r="AA148" s="75">
        <f t="shared" si="281"/>
        <v>108.52314088356002</v>
      </c>
      <c r="AB148" s="75">
        <v>3120565.24</v>
      </c>
      <c r="AC148" s="75">
        <f t="shared" si="287"/>
        <v>3.1205652399999999</v>
      </c>
      <c r="AD148" s="75">
        <f t="shared" si="276"/>
        <v>33.589764243359994</v>
      </c>
      <c r="AE148" s="75">
        <v>0</v>
      </c>
      <c r="AF148" s="75">
        <f t="shared" si="269"/>
        <v>0</v>
      </c>
      <c r="AG148" s="75">
        <f t="shared" si="254"/>
        <v>0</v>
      </c>
      <c r="AH148" s="75">
        <v>0</v>
      </c>
      <c r="AI148" s="75">
        <f t="shared" si="270"/>
        <v>0</v>
      </c>
      <c r="AJ148" s="75">
        <f t="shared" si="255"/>
        <v>0</v>
      </c>
      <c r="AK148" s="75">
        <f t="shared" si="261"/>
        <v>93.948326230999996</v>
      </c>
      <c r="AL148" s="75">
        <f t="shared" si="262"/>
        <v>1011.2597835504839</v>
      </c>
      <c r="AM148" s="76">
        <f>'COMMON AREA'!$M$11</f>
        <v>0.30879402706399484</v>
      </c>
      <c r="AN148" s="75">
        <f t="shared" si="236"/>
        <v>29.010681992792428</v>
      </c>
      <c r="AO148" s="75">
        <f t="shared" si="237"/>
        <v>312.27098097041767</v>
      </c>
      <c r="AP148" s="76">
        <f>AMENITIES!$K$6</f>
        <v>0.17427518672958112</v>
      </c>
      <c r="AQ148" s="75">
        <f t="shared" si="212"/>
        <v>16.372862096839128</v>
      </c>
      <c r="AR148" s="75">
        <f t="shared" si="213"/>
        <v>176.23748761037638</v>
      </c>
      <c r="AS148" s="75">
        <f t="shared" si="238"/>
        <v>139.33187032063154</v>
      </c>
      <c r="AT148" s="75">
        <f t="shared" si="239"/>
        <v>1500</v>
      </c>
      <c r="AU148" s="23">
        <v>0</v>
      </c>
      <c r="AV148" s="23">
        <f t="shared" si="216"/>
        <v>0</v>
      </c>
      <c r="AW148" s="33">
        <f t="shared" si="288"/>
        <v>6.3500175028470378E-3</v>
      </c>
      <c r="AX148" s="26">
        <f t="shared" si="289"/>
        <v>63.233474293350802</v>
      </c>
      <c r="AY148" s="26">
        <f t="shared" si="290"/>
        <v>680.645117293628</v>
      </c>
      <c r="AZ148" s="78">
        <f t="shared" si="291"/>
        <v>0.45383352816435651</v>
      </c>
      <c r="BA148" s="23">
        <v>1</v>
      </c>
      <c r="BB148" s="23"/>
      <c r="BC148" s="23">
        <f t="shared" si="292"/>
        <v>1</v>
      </c>
      <c r="BD148" s="33">
        <f t="shared" si="217"/>
        <v>0.53859799973959188</v>
      </c>
      <c r="BE148" s="33">
        <f t="shared" si="218"/>
        <v>4.0833252542783999E-2</v>
      </c>
      <c r="BF148" s="33">
        <f t="shared" si="219"/>
        <v>0.57943125228237591</v>
      </c>
      <c r="BG148" s="77">
        <f t="shared" si="220"/>
        <v>0.67417318903365597</v>
      </c>
    </row>
    <row r="149" spans="1:59" ht="25.05" customHeight="1" x14ac:dyDescent="0.3">
      <c r="A149" s="25">
        <f t="shared" si="100"/>
        <v>142</v>
      </c>
      <c r="B149" s="74" t="s">
        <v>313</v>
      </c>
      <c r="C149" s="22" t="s">
        <v>75</v>
      </c>
      <c r="D149" s="39" t="s">
        <v>347</v>
      </c>
      <c r="E149" s="39" t="str">
        <f t="shared" si="186"/>
        <v>C 605</v>
      </c>
      <c r="F149" s="39" t="s">
        <v>170</v>
      </c>
      <c r="G149" s="39" t="s">
        <v>28</v>
      </c>
      <c r="H149" s="75">
        <v>70419313.472000003</v>
      </c>
      <c r="I149" s="75">
        <f t="shared" si="282"/>
        <v>70.419313471999999</v>
      </c>
      <c r="J149" s="75">
        <f t="shared" si="271"/>
        <v>757.99349021260798</v>
      </c>
      <c r="K149" s="75">
        <v>6040988.4749999996</v>
      </c>
      <c r="L149" s="75">
        <f t="shared" si="283"/>
        <v>6.0409884749999989</v>
      </c>
      <c r="M149" s="75">
        <f t="shared" si="272"/>
        <v>65.025199944899981</v>
      </c>
      <c r="N149" s="75">
        <v>3750154.6570000001</v>
      </c>
      <c r="O149" s="75">
        <f t="shared" si="284"/>
        <v>3.7501546569999999</v>
      </c>
      <c r="P149" s="75">
        <f t="shared" si="273"/>
        <v>40.366664727947999</v>
      </c>
      <c r="Q149" s="75">
        <f t="shared" si="277"/>
        <v>9.7911431319999984</v>
      </c>
      <c r="R149" s="75">
        <f t="shared" si="278"/>
        <v>105.39186467284799</v>
      </c>
      <c r="S149" s="75">
        <f t="shared" si="279"/>
        <v>863.38535488545597</v>
      </c>
      <c r="T149" s="75">
        <v>89975154.972000003</v>
      </c>
      <c r="U149" s="75">
        <f t="shared" si="285"/>
        <v>89.975154971999999</v>
      </c>
      <c r="V149" s="75">
        <f t="shared" si="274"/>
        <v>968.49256811860789</v>
      </c>
      <c r="W149" s="75">
        <v>0</v>
      </c>
      <c r="X149" s="75">
        <f t="shared" si="286"/>
        <v>0</v>
      </c>
      <c r="Y149" s="75">
        <f t="shared" si="275"/>
        <v>0</v>
      </c>
      <c r="Z149" s="75">
        <f t="shared" si="280"/>
        <v>9.7646983680000012</v>
      </c>
      <c r="AA149" s="75">
        <f t="shared" si="281"/>
        <v>105.10721323315192</v>
      </c>
      <c r="AB149" s="75">
        <v>3242125.43</v>
      </c>
      <c r="AC149" s="75">
        <f t="shared" si="287"/>
        <v>3.2421254300000002</v>
      </c>
      <c r="AD149" s="75">
        <f t="shared" si="276"/>
        <v>34.898238128519999</v>
      </c>
      <c r="AE149" s="75">
        <v>0</v>
      </c>
      <c r="AF149" s="75">
        <f t="shared" si="269"/>
        <v>0</v>
      </c>
      <c r="AG149" s="75">
        <f t="shared" si="254"/>
        <v>0</v>
      </c>
      <c r="AH149" s="75">
        <v>0</v>
      </c>
      <c r="AI149" s="75">
        <f t="shared" si="270"/>
        <v>0</v>
      </c>
      <c r="AJ149" s="75">
        <f t="shared" si="255"/>
        <v>0</v>
      </c>
      <c r="AK149" s="75">
        <f t="shared" si="261"/>
        <v>93.217280402</v>
      </c>
      <c r="AL149" s="75">
        <f t="shared" si="262"/>
        <v>1003.3908062471279</v>
      </c>
      <c r="AM149" s="76">
        <f>'COMMON AREA'!$M$11</f>
        <v>0.30879402706399484</v>
      </c>
      <c r="AN149" s="75">
        <f t="shared" si="236"/>
        <v>28.784939407287183</v>
      </c>
      <c r="AO149" s="75">
        <f t="shared" si="237"/>
        <v>309.84108778003923</v>
      </c>
      <c r="AP149" s="76">
        <f>AMENITIES!$K$6</f>
        <v>0.17427518672958112</v>
      </c>
      <c r="AQ149" s="75">
        <f t="shared" si="212"/>
        <v>16.245458948482273</v>
      </c>
      <c r="AR149" s="75">
        <f t="shared" si="213"/>
        <v>174.86612012146315</v>
      </c>
      <c r="AS149" s="75">
        <f t="shared" si="238"/>
        <v>138.24767875776945</v>
      </c>
      <c r="AT149" s="75">
        <f t="shared" si="239"/>
        <v>1488</v>
      </c>
      <c r="AU149" s="23">
        <v>0</v>
      </c>
      <c r="AV149" s="23">
        <f t="shared" si="216"/>
        <v>0</v>
      </c>
      <c r="AW149" s="33">
        <f t="shared" si="288"/>
        <v>6.3006057251627908E-3</v>
      </c>
      <c r="AX149" s="26">
        <f t="shared" si="289"/>
        <v>62.741431811171068</v>
      </c>
      <c r="AY149" s="26">
        <f t="shared" si="290"/>
        <v>675.34877201544532</v>
      </c>
      <c r="AZ149" s="78">
        <f t="shared" si="291"/>
        <v>0.45383352816435646</v>
      </c>
      <c r="BA149" s="23">
        <v>1</v>
      </c>
      <c r="BB149" s="23"/>
      <c r="BC149" s="23">
        <f t="shared" si="292"/>
        <v>1</v>
      </c>
      <c r="BD149" s="33">
        <f t="shared" si="217"/>
        <v>0.50940422729341939</v>
      </c>
      <c r="BE149" s="33">
        <f t="shared" si="218"/>
        <v>7.0827866043580642E-2</v>
      </c>
      <c r="BF149" s="33">
        <f t="shared" si="219"/>
        <v>0.58023209333699999</v>
      </c>
      <c r="BG149" s="77">
        <f t="shared" si="220"/>
        <v>0.67432177839188701</v>
      </c>
    </row>
    <row r="150" spans="1:59" ht="25.05" customHeight="1" x14ac:dyDescent="0.3">
      <c r="A150" s="25">
        <f t="shared" si="100"/>
        <v>143</v>
      </c>
      <c r="B150" s="74" t="s">
        <v>313</v>
      </c>
      <c r="C150" s="22" t="s">
        <v>75</v>
      </c>
      <c r="D150" s="39" t="s">
        <v>348</v>
      </c>
      <c r="E150" s="39" t="str">
        <f t="shared" si="186"/>
        <v>C 606</v>
      </c>
      <c r="F150" s="39" t="s">
        <v>170</v>
      </c>
      <c r="G150" s="39" t="s">
        <v>28</v>
      </c>
      <c r="H150" s="75">
        <v>70419313.472000003</v>
      </c>
      <c r="I150" s="75">
        <f t="shared" si="282"/>
        <v>70.419313471999999</v>
      </c>
      <c r="J150" s="75">
        <f t="shared" si="271"/>
        <v>757.99349021260798</v>
      </c>
      <c r="K150" s="75">
        <v>6040988.4749999996</v>
      </c>
      <c r="L150" s="75">
        <f t="shared" si="283"/>
        <v>6.0409884749999989</v>
      </c>
      <c r="M150" s="75">
        <f t="shared" si="272"/>
        <v>65.025199944899981</v>
      </c>
      <c r="N150" s="75">
        <v>3750154.6570000001</v>
      </c>
      <c r="O150" s="75">
        <f t="shared" si="284"/>
        <v>3.7501546569999999</v>
      </c>
      <c r="P150" s="75">
        <f t="shared" si="273"/>
        <v>40.366664727947999</v>
      </c>
      <c r="Q150" s="75">
        <f t="shared" si="277"/>
        <v>9.7911431319999984</v>
      </c>
      <c r="R150" s="75">
        <f t="shared" si="278"/>
        <v>105.39186467284799</v>
      </c>
      <c r="S150" s="75">
        <f t="shared" si="279"/>
        <v>863.38535488545597</v>
      </c>
      <c r="T150" s="75">
        <v>89975154.972000003</v>
      </c>
      <c r="U150" s="75">
        <f t="shared" si="285"/>
        <v>89.975154971999999</v>
      </c>
      <c r="V150" s="75">
        <f t="shared" si="274"/>
        <v>968.49256811860789</v>
      </c>
      <c r="W150" s="75">
        <v>0</v>
      </c>
      <c r="X150" s="75">
        <f t="shared" si="286"/>
        <v>0</v>
      </c>
      <c r="Y150" s="75">
        <f t="shared" si="275"/>
        <v>0</v>
      </c>
      <c r="Z150" s="75">
        <f t="shared" si="280"/>
        <v>9.7646983680000012</v>
      </c>
      <c r="AA150" s="75">
        <f t="shared" si="281"/>
        <v>105.10721323315192</v>
      </c>
      <c r="AB150" s="75">
        <v>3242125.43</v>
      </c>
      <c r="AC150" s="75">
        <f t="shared" si="287"/>
        <v>3.2421254300000002</v>
      </c>
      <c r="AD150" s="75">
        <f t="shared" si="276"/>
        <v>34.898238128519999</v>
      </c>
      <c r="AE150" s="75">
        <v>0</v>
      </c>
      <c r="AF150" s="75">
        <f t="shared" si="269"/>
        <v>0</v>
      </c>
      <c r="AG150" s="75">
        <f t="shared" si="254"/>
        <v>0</v>
      </c>
      <c r="AH150" s="75">
        <v>0</v>
      </c>
      <c r="AI150" s="75">
        <f t="shared" si="270"/>
        <v>0</v>
      </c>
      <c r="AJ150" s="75">
        <f t="shared" si="255"/>
        <v>0</v>
      </c>
      <c r="AK150" s="75">
        <f t="shared" si="261"/>
        <v>93.217280402</v>
      </c>
      <c r="AL150" s="75">
        <f t="shared" si="262"/>
        <v>1003.3908062471279</v>
      </c>
      <c r="AM150" s="76">
        <f>'COMMON AREA'!$M$11</f>
        <v>0.30879402706399484</v>
      </c>
      <c r="AN150" s="75">
        <f t="shared" si="236"/>
        <v>28.784939407287183</v>
      </c>
      <c r="AO150" s="75">
        <f t="shared" si="237"/>
        <v>309.84108778003923</v>
      </c>
      <c r="AP150" s="76">
        <f>AMENITIES!$K$6</f>
        <v>0.17427518672958112</v>
      </c>
      <c r="AQ150" s="75">
        <f t="shared" si="212"/>
        <v>16.245458948482273</v>
      </c>
      <c r="AR150" s="75">
        <f t="shared" si="213"/>
        <v>174.86612012146315</v>
      </c>
      <c r="AS150" s="75">
        <f t="shared" si="238"/>
        <v>138.24767875776945</v>
      </c>
      <c r="AT150" s="75">
        <f t="shared" si="239"/>
        <v>1488</v>
      </c>
      <c r="AU150" s="23">
        <v>0</v>
      </c>
      <c r="AV150" s="23">
        <f t="shared" si="216"/>
        <v>0</v>
      </c>
      <c r="AW150" s="33">
        <f t="shared" si="288"/>
        <v>6.3006057251627908E-3</v>
      </c>
      <c r="AX150" s="26">
        <f t="shared" si="289"/>
        <v>62.741431811171068</v>
      </c>
      <c r="AY150" s="26">
        <f t="shared" si="290"/>
        <v>675.34877201544532</v>
      </c>
      <c r="AZ150" s="78">
        <f t="shared" si="291"/>
        <v>0.45383352816435646</v>
      </c>
      <c r="BA150" s="23">
        <v>1</v>
      </c>
      <c r="BB150" s="23"/>
      <c r="BC150" s="23">
        <f t="shared" si="292"/>
        <v>1</v>
      </c>
      <c r="BD150" s="33">
        <f t="shared" si="217"/>
        <v>0.50940422729341939</v>
      </c>
      <c r="BE150" s="33">
        <f t="shared" si="218"/>
        <v>7.0827866043580642E-2</v>
      </c>
      <c r="BF150" s="33">
        <f t="shared" si="219"/>
        <v>0.58023209333699999</v>
      </c>
      <c r="BG150" s="77">
        <f t="shared" si="220"/>
        <v>0.67432177839188701</v>
      </c>
    </row>
    <row r="151" spans="1:59" ht="25.05" customHeight="1" x14ac:dyDescent="0.3">
      <c r="A151" s="25">
        <f t="shared" si="100"/>
        <v>144</v>
      </c>
      <c r="B151" s="74" t="s">
        <v>313</v>
      </c>
      <c r="C151" s="22" t="s">
        <v>75</v>
      </c>
      <c r="D151" s="39" t="s">
        <v>349</v>
      </c>
      <c r="E151" s="39" t="str">
        <f t="shared" si="186"/>
        <v>C 608</v>
      </c>
      <c r="F151" s="39" t="s">
        <v>171</v>
      </c>
      <c r="G151" s="39" t="s">
        <v>28</v>
      </c>
      <c r="H151" s="75">
        <v>99469611.732999995</v>
      </c>
      <c r="I151" s="75">
        <f t="shared" si="282"/>
        <v>99.469611732999994</v>
      </c>
      <c r="J151" s="75">
        <f t="shared" si="271"/>
        <v>1070.6909006940118</v>
      </c>
      <c r="K151" s="75">
        <v>7045784.7039999999</v>
      </c>
      <c r="L151" s="75">
        <f t="shared" si="283"/>
        <v>7.0457847039999999</v>
      </c>
      <c r="M151" s="75">
        <f t="shared" si="272"/>
        <v>75.84082655385599</v>
      </c>
      <c r="N151" s="75">
        <v>3479615.06</v>
      </c>
      <c r="O151" s="75">
        <f t="shared" si="284"/>
        <v>3.47961506</v>
      </c>
      <c r="P151" s="75">
        <f t="shared" si="273"/>
        <v>37.454576505839995</v>
      </c>
      <c r="Q151" s="75">
        <f t="shared" si="277"/>
        <v>10.525399763999999</v>
      </c>
      <c r="R151" s="75">
        <f t="shared" si="278"/>
        <v>113.29540305969599</v>
      </c>
      <c r="S151" s="75">
        <f t="shared" si="279"/>
        <v>1183.9863037537077</v>
      </c>
      <c r="T151" s="75">
        <v>121541012.912</v>
      </c>
      <c r="U151" s="75">
        <f t="shared" si="285"/>
        <v>121.541012912</v>
      </c>
      <c r="V151" s="75">
        <f t="shared" si="274"/>
        <v>1308.2674629847679</v>
      </c>
      <c r="W151" s="75">
        <v>0</v>
      </c>
      <c r="X151" s="75">
        <f t="shared" si="286"/>
        <v>0</v>
      </c>
      <c r="Y151" s="75">
        <f t="shared" si="275"/>
        <v>0</v>
      </c>
      <c r="Z151" s="75">
        <f t="shared" si="280"/>
        <v>11.546001415000006</v>
      </c>
      <c r="AA151" s="75">
        <f t="shared" si="281"/>
        <v>124.28115923106012</v>
      </c>
      <c r="AB151" s="75">
        <v>4140400.1570000001</v>
      </c>
      <c r="AC151" s="75">
        <f t="shared" si="287"/>
        <v>4.1404001570000002</v>
      </c>
      <c r="AD151" s="75">
        <f t="shared" si="276"/>
        <v>44.567267289947999</v>
      </c>
      <c r="AE151" s="75">
        <v>0</v>
      </c>
      <c r="AF151" s="75">
        <f t="shared" si="269"/>
        <v>0</v>
      </c>
      <c r="AG151" s="75">
        <f t="shared" si="254"/>
        <v>0</v>
      </c>
      <c r="AH151" s="75">
        <v>0</v>
      </c>
      <c r="AI151" s="75">
        <f t="shared" si="270"/>
        <v>0</v>
      </c>
      <c r="AJ151" s="75">
        <f t="shared" si="255"/>
        <v>0</v>
      </c>
      <c r="AK151" s="75">
        <f t="shared" si="261"/>
        <v>125.681413069</v>
      </c>
      <c r="AL151" s="75">
        <f t="shared" si="262"/>
        <v>1352.8347302747159</v>
      </c>
      <c r="AM151" s="76">
        <f>'COMMON AREA'!$M$11</f>
        <v>0.30879402706399484</v>
      </c>
      <c r="AN151" s="75">
        <f t="shared" si="236"/>
        <v>38.809669668669898</v>
      </c>
      <c r="AO151" s="75">
        <f t="shared" si="237"/>
        <v>417.74728431356277</v>
      </c>
      <c r="AP151" s="76">
        <f>AMENITIES!$K$6</f>
        <v>0.17427518672958112</v>
      </c>
      <c r="AQ151" s="75">
        <f t="shared" si="212"/>
        <v>21.903151731037592</v>
      </c>
      <c r="AR151" s="75">
        <f t="shared" si="213"/>
        <v>235.76552523288862</v>
      </c>
      <c r="AS151" s="75">
        <f t="shared" si="238"/>
        <v>186.39423446870748</v>
      </c>
      <c r="AT151" s="75">
        <f t="shared" si="239"/>
        <v>2006</v>
      </c>
      <c r="AU151" s="23">
        <v>0</v>
      </c>
      <c r="AV151" s="23">
        <f t="shared" si="216"/>
        <v>0</v>
      </c>
      <c r="AW151" s="33">
        <f t="shared" si="288"/>
        <v>8.4948737757007259E-3</v>
      </c>
      <c r="AX151" s="26">
        <f t="shared" si="289"/>
        <v>84.591953058427833</v>
      </c>
      <c r="AY151" s="26">
        <f t="shared" si="290"/>
        <v>910.5477827209171</v>
      </c>
      <c r="AZ151" s="78">
        <f t="shared" si="291"/>
        <v>0.45383352816435651</v>
      </c>
      <c r="BA151" s="23">
        <v>1</v>
      </c>
      <c r="BB151" s="23"/>
      <c r="BC151" s="23">
        <f t="shared" si="292"/>
        <v>1</v>
      </c>
      <c r="BD151" s="33">
        <f t="shared" si="217"/>
        <v>0.53374421769392411</v>
      </c>
      <c r="BE151" s="33">
        <f t="shared" si="218"/>
        <v>5.6478266729659013E-2</v>
      </c>
      <c r="BF151" s="33">
        <f t="shared" si="219"/>
        <v>0.59022248442358316</v>
      </c>
      <c r="BG151" s="77">
        <f t="shared" si="220"/>
        <v>0.67439418258958916</v>
      </c>
    </row>
    <row r="152" spans="1:59" s="73" customFormat="1" ht="30" customHeight="1" x14ac:dyDescent="0.3">
      <c r="A152" s="130" t="s">
        <v>350</v>
      </c>
      <c r="B152" s="131"/>
      <c r="C152" s="70"/>
      <c r="D152" s="71">
        <f>COUNTA(D153:D164)</f>
        <v>12</v>
      </c>
      <c r="E152" s="71">
        <f>COUNTA(E153:E164)</f>
        <v>12</v>
      </c>
      <c r="F152" s="70"/>
      <c r="G152" s="70"/>
      <c r="H152" s="71">
        <f>SUBTOTAL(9,H153:H164)</f>
        <v>591529894.37199986</v>
      </c>
      <c r="I152" s="71">
        <f t="shared" ref="I152:AS152" si="293">SUBTOTAL(9,I153:I164)</f>
        <v>591.52989437199994</v>
      </c>
      <c r="J152" s="71">
        <f t="shared" si="293"/>
        <v>6367.2277830202065</v>
      </c>
      <c r="K152" s="71">
        <f t="shared" si="293"/>
        <v>23479543.743999999</v>
      </c>
      <c r="L152" s="71">
        <f t="shared" si="293"/>
        <v>23.479543743999997</v>
      </c>
      <c r="M152" s="71">
        <f t="shared" si="293"/>
        <v>252.73380886041596</v>
      </c>
      <c r="N152" s="71">
        <f t="shared" si="293"/>
        <v>0</v>
      </c>
      <c r="O152" s="71">
        <f t="shared" si="293"/>
        <v>0</v>
      </c>
      <c r="P152" s="71">
        <f t="shared" si="293"/>
        <v>0</v>
      </c>
      <c r="Q152" s="71">
        <f t="shared" si="293"/>
        <v>23.479543743999997</v>
      </c>
      <c r="R152" s="71">
        <f t="shared" si="293"/>
        <v>252.73380886041596</v>
      </c>
      <c r="S152" s="71">
        <f t="shared" si="293"/>
        <v>6619.961591880623</v>
      </c>
      <c r="T152" s="71">
        <f t="shared" si="293"/>
        <v>714884084.89399981</v>
      </c>
      <c r="U152" s="71">
        <f t="shared" si="293"/>
        <v>714.8840848939999</v>
      </c>
      <c r="V152" s="71">
        <f t="shared" si="293"/>
        <v>7695.012289799015</v>
      </c>
      <c r="W152" s="71">
        <f t="shared" si="293"/>
        <v>13068297.029999999</v>
      </c>
      <c r="X152" s="71">
        <f t="shared" si="293"/>
        <v>13.068297030000002</v>
      </c>
      <c r="Y152" s="71">
        <f t="shared" si="293"/>
        <v>140.66714923091999</v>
      </c>
      <c r="Z152" s="71">
        <f t="shared" si="293"/>
        <v>86.806349748000002</v>
      </c>
      <c r="AA152" s="71">
        <f t="shared" si="293"/>
        <v>934.38354868747172</v>
      </c>
      <c r="AB152" s="71">
        <f t="shared" si="293"/>
        <v>11341512.074000001</v>
      </c>
      <c r="AC152" s="71">
        <f t="shared" si="293"/>
        <v>11.341512073999999</v>
      </c>
      <c r="AD152" s="71">
        <f t="shared" si="293"/>
        <v>122.08003596453599</v>
      </c>
      <c r="AE152" s="71">
        <f t="shared" si="293"/>
        <v>0</v>
      </c>
      <c r="AF152" s="71">
        <f t="shared" si="293"/>
        <v>0</v>
      </c>
      <c r="AG152" s="71">
        <f t="shared" si="293"/>
        <v>0</v>
      </c>
      <c r="AH152" s="71">
        <f t="shared" si="293"/>
        <v>0</v>
      </c>
      <c r="AI152" s="71">
        <f t="shared" si="293"/>
        <v>0</v>
      </c>
      <c r="AJ152" s="71">
        <f t="shared" si="293"/>
        <v>0</v>
      </c>
      <c r="AK152" s="71">
        <f t="shared" si="293"/>
        <v>713.15729993800005</v>
      </c>
      <c r="AL152" s="71">
        <f t="shared" si="293"/>
        <v>7676.4251765326308</v>
      </c>
      <c r="AM152" s="71"/>
      <c r="AN152" s="71">
        <f t="shared" si="293"/>
        <v>273.75236726607028</v>
      </c>
      <c r="AO152" s="71">
        <f t="shared" si="293"/>
        <v>2946.6704812519806</v>
      </c>
      <c r="AP152" s="71"/>
      <c r="AQ152" s="71">
        <f t="shared" si="293"/>
        <v>124.28562161425883</v>
      </c>
      <c r="AR152" s="71">
        <f t="shared" si="293"/>
        <v>1337.8104310558817</v>
      </c>
      <c r="AS152" s="71">
        <f t="shared" si="293"/>
        <v>1111.1952888183289</v>
      </c>
      <c r="AT152" s="71">
        <f t="shared" ref="AT152" si="294">SUBTOTAL(9,AT153:AT164)</f>
        <v>11959</v>
      </c>
      <c r="AU152" s="71">
        <f t="shared" ref="AU152" si="295">SUBTOTAL(9,AU153:AU164)</f>
        <v>0</v>
      </c>
      <c r="AV152" s="71">
        <f t="shared" ref="AV152:BA152" si="296">SUBTOTAL(9,AV153:AV164)</f>
        <v>0</v>
      </c>
      <c r="AW152" s="71"/>
      <c r="AX152" s="71">
        <f t="shared" si="296"/>
        <v>504.29767840403338</v>
      </c>
      <c r="AY152" s="71">
        <f t="shared" si="296"/>
        <v>5428.2602103410136</v>
      </c>
      <c r="AZ152" s="71"/>
      <c r="BA152" s="71">
        <f t="shared" si="296"/>
        <v>0</v>
      </c>
      <c r="BB152" s="71">
        <f t="shared" ref="BB152" si="297">SUBTOTAL(9,BB153:BB164)</f>
        <v>0</v>
      </c>
      <c r="BC152" s="71">
        <f t="shared" ref="BC152" si="298">SUBTOTAL(9,BC153:BC164)</f>
        <v>0</v>
      </c>
      <c r="BD152" s="104">
        <f>MEDIAN(BD153:BD164)</f>
        <v>0.54139496602821846</v>
      </c>
      <c r="BE152" s="104">
        <f t="shared" ref="BE152:BG152" si="299">MEDIAN(BE153:BE164)</f>
        <v>0</v>
      </c>
      <c r="BF152" s="104">
        <f t="shared" si="299"/>
        <v>0.54990108061751963</v>
      </c>
      <c r="BG152" s="104">
        <f t="shared" si="299"/>
        <v>0.64188586113774249</v>
      </c>
    </row>
    <row r="153" spans="1:59" ht="25.05" customHeight="1" x14ac:dyDescent="0.3">
      <c r="A153" s="25">
        <f>A151+1</f>
        <v>145</v>
      </c>
      <c r="B153" s="74" t="s">
        <v>350</v>
      </c>
      <c r="C153" s="22" t="s">
        <v>72</v>
      </c>
      <c r="D153" s="39" t="s">
        <v>353</v>
      </c>
      <c r="E153" s="39" t="str">
        <f t="shared" si="186"/>
        <v>D 301</v>
      </c>
      <c r="F153" s="39" t="s">
        <v>364</v>
      </c>
      <c r="G153" s="39" t="s">
        <v>29</v>
      </c>
      <c r="H153" s="75">
        <v>39524999.983999997</v>
      </c>
      <c r="I153" s="75">
        <f t="shared" ref="I153" si="300">H153*0.000001</f>
        <v>39.524999983999997</v>
      </c>
      <c r="J153" s="75">
        <f t="shared" ref="J153" si="301">I153*10.764</f>
        <v>425.44709982777596</v>
      </c>
      <c r="K153" s="75">
        <v>0</v>
      </c>
      <c r="L153" s="75">
        <f t="shared" ref="L153" si="302">K153*0.000001</f>
        <v>0</v>
      </c>
      <c r="M153" s="75">
        <f t="shared" ref="M153" si="303">L153*10.764</f>
        <v>0</v>
      </c>
      <c r="N153" s="75">
        <v>0</v>
      </c>
      <c r="O153" s="75">
        <f t="shared" ref="O153" si="304">N153*0.000001</f>
        <v>0</v>
      </c>
      <c r="P153" s="75">
        <f t="shared" ref="P153" si="305">O153*10.764</f>
        <v>0</v>
      </c>
      <c r="Q153" s="75">
        <f t="shared" ref="Q153" si="306">L153+O153</f>
        <v>0</v>
      </c>
      <c r="R153" s="75">
        <f t="shared" ref="R153" si="307">M153+P153</f>
        <v>0</v>
      </c>
      <c r="S153" s="75">
        <f t="shared" si="258"/>
        <v>425.44709982777596</v>
      </c>
      <c r="T153" s="75">
        <v>48305007.295999996</v>
      </c>
      <c r="U153" s="75">
        <f t="shared" ref="U153" si="308">T153*0.000001</f>
        <v>48.305007295999992</v>
      </c>
      <c r="V153" s="75">
        <f t="shared" ref="V153" si="309">U153*10.764</f>
        <v>519.95509853414387</v>
      </c>
      <c r="W153" s="75">
        <v>2151828.9780000001</v>
      </c>
      <c r="X153" s="75">
        <f t="shared" ref="X153" si="310">W153*0.000001</f>
        <v>2.1518289780000002</v>
      </c>
      <c r="Y153" s="75">
        <f t="shared" ref="Y153" si="311">X153*10.764</f>
        <v>23.162287119192001</v>
      </c>
      <c r="Z153" s="75">
        <f t="shared" ref="Z153" si="312">U153-I153-X153-Q153</f>
        <v>6.6281783339999949</v>
      </c>
      <c r="AA153" s="75">
        <f t="shared" ref="AA153" si="313">V153-J153-Y153-R153</f>
        <v>71.345711587175913</v>
      </c>
      <c r="AB153" s="75">
        <v>1424998.2479999999</v>
      </c>
      <c r="AC153" s="75">
        <f t="shared" ref="AC153" si="314">AB153*0.000001</f>
        <v>1.4249982479999999</v>
      </c>
      <c r="AD153" s="75">
        <f t="shared" ref="AD153" si="315">AC153*10.764</f>
        <v>15.338681141471998</v>
      </c>
      <c r="AE153" s="75">
        <v>0</v>
      </c>
      <c r="AF153" s="75">
        <f t="shared" ref="AF153" si="316">AE153*0.000001</f>
        <v>0</v>
      </c>
      <c r="AG153" s="75">
        <f t="shared" ref="AG153" si="317">AF153*10.764</f>
        <v>0</v>
      </c>
      <c r="AH153" s="75">
        <v>0</v>
      </c>
      <c r="AI153" s="75">
        <f t="shared" ref="AI153" si="318">AH153*0.000001</f>
        <v>0</v>
      </c>
      <c r="AJ153" s="75">
        <f t="shared" ref="AJ153" si="319">AI153*10.764</f>
        <v>0</v>
      </c>
      <c r="AK153" s="75">
        <f t="shared" ref="AK153" si="320">U153+AC153-X153</f>
        <v>47.578176565999996</v>
      </c>
      <c r="AL153" s="75">
        <f t="shared" ref="AL153" si="321">V153+AD153-Y153</f>
        <v>512.13149255642384</v>
      </c>
      <c r="AM153" s="76">
        <f>'COMMON AREA'!$M$12</f>
        <v>0.3838597281271181</v>
      </c>
      <c r="AN153" s="75">
        <f t="shared" ref="AN153" si="322">AK153*AM153</f>
        <v>18.263345921408781</v>
      </c>
      <c r="AO153" s="75">
        <f t="shared" ref="AO153" si="323">AL153*AM153</f>
        <v>196.58665549804405</v>
      </c>
      <c r="AP153" s="76">
        <f>AMENITIES!$K$6</f>
        <v>0.17427518672958112</v>
      </c>
      <c r="AQ153" s="75">
        <f t="shared" ref="AQ153" si="324">AK153*AP153</f>
        <v>8.2916956052926292</v>
      </c>
      <c r="AR153" s="75">
        <f t="shared" ref="AR153" si="325">AL153*AP153</f>
        <v>89.25181149536985</v>
      </c>
      <c r="AS153" s="75">
        <f t="shared" ref="AS153" si="326">AK153+AN153+AQ153</f>
        <v>74.133218092701412</v>
      </c>
      <c r="AT153" s="75">
        <f t="shared" ref="AT153" si="327">ROUND(AS153*10.764,0)</f>
        <v>798</v>
      </c>
      <c r="AU153" s="23">
        <v>0</v>
      </c>
      <c r="AV153" s="23">
        <f t="shared" ref="AV153" si="328">ROUND(AU153*10.764,0)</f>
        <v>0</v>
      </c>
      <c r="AW153" s="33">
        <f t="shared" ref="AW153:AW164" si="329">AS153/$AS$4</f>
        <v>3.3786041294625816E-3</v>
      </c>
      <c r="AX153" s="26">
        <f t="shared" si="289"/>
        <v>33.64413992118839</v>
      </c>
      <c r="AY153" s="26">
        <f t="shared" si="290"/>
        <v>362.14552211167182</v>
      </c>
      <c r="AZ153" s="78">
        <f t="shared" si="291"/>
        <v>0.45383352816435651</v>
      </c>
      <c r="BA153" s="23"/>
      <c r="BB153" s="23"/>
      <c r="BC153" s="23">
        <f t="shared" ref="BC153:BC164" si="330">BA153+BB153</f>
        <v>0</v>
      </c>
      <c r="BD153" s="33">
        <f t="shared" ref="BD153:BD164" si="331">J153/AT153</f>
        <v>0.53314172910748869</v>
      </c>
      <c r="BE153" s="33">
        <f t="shared" ref="BE153:BE164" si="332">R153/AT153</f>
        <v>0</v>
      </c>
      <c r="BF153" s="33">
        <f t="shared" ref="BF153:BF164" si="333">S153/AT153</f>
        <v>0.53314172910748869</v>
      </c>
      <c r="BG153" s="77">
        <f t="shared" ref="BG153:BG164" si="334">AL153/AT153</f>
        <v>0.64176878766469148</v>
      </c>
    </row>
    <row r="154" spans="1:59" ht="25.05" customHeight="1" x14ac:dyDescent="0.3">
      <c r="A154" s="25">
        <f>A153+1</f>
        <v>146</v>
      </c>
      <c r="B154" s="74" t="s">
        <v>350</v>
      </c>
      <c r="C154" s="22" t="s">
        <v>351</v>
      </c>
      <c r="D154" s="39" t="s">
        <v>354</v>
      </c>
      <c r="E154" s="39" t="str">
        <f t="shared" si="186"/>
        <v>D 302</v>
      </c>
      <c r="F154" s="39" t="s">
        <v>170</v>
      </c>
      <c r="G154" s="39" t="s">
        <v>28</v>
      </c>
      <c r="H154" s="75">
        <v>70332473.625</v>
      </c>
      <c r="I154" s="75">
        <f t="shared" ref="I154:I157" si="335">H154*0.000001</f>
        <v>70.332473624999992</v>
      </c>
      <c r="J154" s="75">
        <f t="shared" ref="J154:J157" si="336">I154*10.764</f>
        <v>757.0587460994999</v>
      </c>
      <c r="K154" s="75">
        <v>5869885.9359999998</v>
      </c>
      <c r="L154" s="75">
        <f t="shared" ref="L154:L157" si="337">K154*0.000001</f>
        <v>5.8698859359999993</v>
      </c>
      <c r="M154" s="75">
        <f t="shared" ref="M154:M157" si="338">L154*10.764</f>
        <v>63.183452215103991</v>
      </c>
      <c r="N154" s="75">
        <v>0</v>
      </c>
      <c r="O154" s="75">
        <f t="shared" ref="O154:O157" si="339">N154*0.000001</f>
        <v>0</v>
      </c>
      <c r="P154" s="75">
        <f t="shared" ref="P154:P157" si="340">O154*10.764</f>
        <v>0</v>
      </c>
      <c r="Q154" s="75">
        <f t="shared" ref="Q154:Q157" si="341">L154+O154</f>
        <v>5.8698859359999993</v>
      </c>
      <c r="R154" s="75">
        <f t="shared" ref="R154:R157" si="342">M154+P154</f>
        <v>63.183452215103991</v>
      </c>
      <c r="S154" s="75">
        <f t="shared" ref="S154:S157" si="343">J154+R154</f>
        <v>820.24219831460391</v>
      </c>
      <c r="T154" s="75">
        <v>87827351.983999997</v>
      </c>
      <c r="U154" s="75">
        <f t="shared" ref="U154:U157" si="344">T154*0.000001</f>
        <v>87.827351983999989</v>
      </c>
      <c r="V154" s="75">
        <f t="shared" ref="V154:V157" si="345">U154*10.764</f>
        <v>945.37361675577586</v>
      </c>
      <c r="W154" s="75">
        <v>974249.43099999998</v>
      </c>
      <c r="X154" s="75">
        <f t="shared" ref="X154:X164" si="346">W154*0.000001</f>
        <v>0.97424943099999994</v>
      </c>
      <c r="Y154" s="75">
        <f t="shared" ref="Y154:Y164" si="347">X154*10.764</f>
        <v>10.486820875283998</v>
      </c>
      <c r="Z154" s="75">
        <f t="shared" ref="Z154:Z164" si="348">U154-I154-X154-Q154</f>
        <v>10.650742991999998</v>
      </c>
      <c r="AA154" s="75">
        <f t="shared" ref="AA154:AA164" si="349">V154-J154-Y154-R154</f>
        <v>114.64459756588798</v>
      </c>
      <c r="AB154" s="75">
        <v>2183256.9130000002</v>
      </c>
      <c r="AC154" s="75">
        <f t="shared" ref="AC154" si="350">AB154*0.000001</f>
        <v>2.1832569130000001</v>
      </c>
      <c r="AD154" s="75">
        <f t="shared" ref="AD154" si="351">AC154*10.764</f>
        <v>23.500577411531999</v>
      </c>
      <c r="AE154" s="75">
        <v>0</v>
      </c>
      <c r="AF154" s="75">
        <f t="shared" ref="AF154:AF164" si="352">AE154*0.000001</f>
        <v>0</v>
      </c>
      <c r="AG154" s="75">
        <f t="shared" ref="AG154:AG164" si="353">AF154*10.764</f>
        <v>0</v>
      </c>
      <c r="AH154" s="75">
        <v>0</v>
      </c>
      <c r="AI154" s="75">
        <f t="shared" ref="AI154:AI164" si="354">AH154*0.000001</f>
        <v>0</v>
      </c>
      <c r="AJ154" s="75">
        <f t="shared" ref="AJ154:AJ164" si="355">AI154*10.764</f>
        <v>0</v>
      </c>
      <c r="AK154" s="75">
        <f t="shared" ref="AK154:AK164" si="356">U154+AC154-X154</f>
        <v>89.036359465999979</v>
      </c>
      <c r="AL154" s="75">
        <f t="shared" ref="AL154:AL164" si="357">V154+AD154-Y154</f>
        <v>958.38737329202388</v>
      </c>
      <c r="AM154" s="76">
        <f>'COMMON AREA'!$M$12</f>
        <v>0.3838597281271181</v>
      </c>
      <c r="AN154" s="75">
        <f t="shared" ref="AN154:AN164" si="358">AK154*AM154</f>
        <v>34.177472738047108</v>
      </c>
      <c r="AO154" s="75">
        <f t="shared" ref="AO154:AO164" si="359">AL154*AM154</f>
        <v>367.88631655233911</v>
      </c>
      <c r="AP154" s="76">
        <f>AMENITIES!$K$6</f>
        <v>0.17427518672958112</v>
      </c>
      <c r="AQ154" s="75">
        <f t="shared" ref="AQ154:AQ164" si="360">AK154*AP154</f>
        <v>15.516828171659254</v>
      </c>
      <c r="AR154" s="75">
        <f t="shared" ref="AR154:AR164" si="361">AL154*AP154</f>
        <v>167.02313843974022</v>
      </c>
      <c r="AS154" s="75">
        <f t="shared" ref="AS154:AS164" si="362">AK154+AN154+AQ154</f>
        <v>138.73066037570635</v>
      </c>
      <c r="AT154" s="75">
        <f t="shared" ref="AT154:AT164" si="363">ROUND(AS154*10.764,0)</f>
        <v>1493</v>
      </c>
      <c r="AU154" s="23">
        <v>0</v>
      </c>
      <c r="AV154" s="23">
        <f t="shared" ref="AV154:AV164" si="364">ROUND(AU154*10.764,0)</f>
        <v>0</v>
      </c>
      <c r="AW154" s="33">
        <f t="shared" si="329"/>
        <v>6.322617499786895E-3</v>
      </c>
      <c r="AX154" s="26">
        <f t="shared" si="289"/>
        <v>62.960625062877902</v>
      </c>
      <c r="AY154" s="26">
        <f t="shared" si="290"/>
        <v>677.70816817681771</v>
      </c>
      <c r="AZ154" s="78">
        <f t="shared" si="291"/>
        <v>0.45383352816435651</v>
      </c>
      <c r="BA154" s="23"/>
      <c r="BB154" s="23"/>
      <c r="BC154" s="23">
        <f t="shared" si="330"/>
        <v>0</v>
      </c>
      <c r="BD154" s="33">
        <f t="shared" si="331"/>
        <v>0.50707216751473538</v>
      </c>
      <c r="BE154" s="33">
        <f t="shared" si="332"/>
        <v>4.2319793848026782E-2</v>
      </c>
      <c r="BF154" s="33">
        <f t="shared" si="333"/>
        <v>0.54939196136276214</v>
      </c>
      <c r="BG154" s="77">
        <f t="shared" si="334"/>
        <v>0.64192054473678761</v>
      </c>
    </row>
    <row r="155" spans="1:59" ht="25.05" customHeight="1" x14ac:dyDescent="0.3">
      <c r="A155" s="25">
        <f t="shared" ref="A155:A163" si="365">A154+1</f>
        <v>147</v>
      </c>
      <c r="B155" s="74" t="s">
        <v>350</v>
      </c>
      <c r="C155" s="22" t="s">
        <v>351</v>
      </c>
      <c r="D155" s="39" t="s">
        <v>355</v>
      </c>
      <c r="E155" s="39" t="str">
        <f t="shared" si="186"/>
        <v>D 303</v>
      </c>
      <c r="F155" s="39" t="s">
        <v>170</v>
      </c>
      <c r="G155" s="39" t="s">
        <v>28</v>
      </c>
      <c r="H155" s="75">
        <v>70332473.625</v>
      </c>
      <c r="I155" s="75">
        <f t="shared" si="335"/>
        <v>70.332473624999992</v>
      </c>
      <c r="J155" s="75">
        <f t="shared" si="336"/>
        <v>757.0587460994999</v>
      </c>
      <c r="K155" s="75">
        <v>5869885.9359999998</v>
      </c>
      <c r="L155" s="75">
        <f t="shared" si="337"/>
        <v>5.8698859359999993</v>
      </c>
      <c r="M155" s="75">
        <f t="shared" si="338"/>
        <v>63.183452215103991</v>
      </c>
      <c r="N155" s="75">
        <v>0</v>
      </c>
      <c r="O155" s="75">
        <f t="shared" si="339"/>
        <v>0</v>
      </c>
      <c r="P155" s="75">
        <f t="shared" si="340"/>
        <v>0</v>
      </c>
      <c r="Q155" s="75">
        <f t="shared" si="341"/>
        <v>5.8698859359999993</v>
      </c>
      <c r="R155" s="75">
        <f t="shared" si="342"/>
        <v>63.183452215103991</v>
      </c>
      <c r="S155" s="75">
        <f t="shared" si="343"/>
        <v>820.24219831460391</v>
      </c>
      <c r="T155" s="75">
        <v>87714685.888999999</v>
      </c>
      <c r="U155" s="75">
        <f t="shared" si="344"/>
        <v>87.714685888999995</v>
      </c>
      <c r="V155" s="75">
        <f t="shared" si="345"/>
        <v>944.16087890919584</v>
      </c>
      <c r="W155" s="75">
        <v>974249.43099999998</v>
      </c>
      <c r="X155" s="75">
        <f t="shared" si="346"/>
        <v>0.97424943099999994</v>
      </c>
      <c r="Y155" s="75">
        <f t="shared" si="347"/>
        <v>10.486820875283998</v>
      </c>
      <c r="Z155" s="75">
        <f t="shared" si="348"/>
        <v>10.538076897000003</v>
      </c>
      <c r="AA155" s="75">
        <f t="shared" si="349"/>
        <v>113.43185971930797</v>
      </c>
      <c r="AB155" s="75">
        <v>2183256.9130000002</v>
      </c>
      <c r="AC155" s="75">
        <f t="shared" ref="AC155:AC164" si="366">AB155*0.000001</f>
        <v>2.1832569130000001</v>
      </c>
      <c r="AD155" s="75">
        <f t="shared" ref="AD155:AD164" si="367">AC155*10.764</f>
        <v>23.500577411531999</v>
      </c>
      <c r="AE155" s="75">
        <v>0</v>
      </c>
      <c r="AF155" s="75">
        <f t="shared" si="352"/>
        <v>0</v>
      </c>
      <c r="AG155" s="75">
        <f t="shared" si="353"/>
        <v>0</v>
      </c>
      <c r="AH155" s="75">
        <v>0</v>
      </c>
      <c r="AI155" s="75">
        <f t="shared" si="354"/>
        <v>0</v>
      </c>
      <c r="AJ155" s="75">
        <f t="shared" si="355"/>
        <v>0</v>
      </c>
      <c r="AK155" s="75">
        <f t="shared" si="356"/>
        <v>88.923693370999985</v>
      </c>
      <c r="AL155" s="75">
        <f t="shared" si="357"/>
        <v>957.17463544544387</v>
      </c>
      <c r="AM155" s="76">
        <f>'COMMON AREA'!$M$12</f>
        <v>0.3838597281271181</v>
      </c>
      <c r="AN155" s="75">
        <f t="shared" si="358"/>
        <v>34.134224761451271</v>
      </c>
      <c r="AO155" s="75">
        <f t="shared" si="359"/>
        <v>367.42079533226149</v>
      </c>
      <c r="AP155" s="76">
        <f>AMENITIES!$K$6</f>
        <v>0.17427518672958112</v>
      </c>
      <c r="AQ155" s="75">
        <f t="shared" si="360"/>
        <v>15.497193266915037</v>
      </c>
      <c r="AR155" s="75">
        <f t="shared" si="361"/>
        <v>166.81178832507345</v>
      </c>
      <c r="AS155" s="75">
        <f t="shared" si="362"/>
        <v>138.5551113993663</v>
      </c>
      <c r="AT155" s="75">
        <f t="shared" si="363"/>
        <v>1491</v>
      </c>
      <c r="AU155" s="23">
        <v>0</v>
      </c>
      <c r="AV155" s="23">
        <f t="shared" si="364"/>
        <v>0</v>
      </c>
      <c r="AW155" s="33">
        <f t="shared" si="329"/>
        <v>6.3146168961216971E-3</v>
      </c>
      <c r="AX155" s="26">
        <f t="shared" si="289"/>
        <v>62.880955051579861</v>
      </c>
      <c r="AY155" s="26">
        <f t="shared" si="290"/>
        <v>676.85060017520561</v>
      </c>
      <c r="AZ155" s="78">
        <f t="shared" si="291"/>
        <v>0.45383352816435651</v>
      </c>
      <c r="BA155" s="23"/>
      <c r="BB155" s="23"/>
      <c r="BC155" s="23">
        <f t="shared" si="330"/>
        <v>0</v>
      </c>
      <c r="BD155" s="33">
        <f t="shared" si="331"/>
        <v>0.50775234480181075</v>
      </c>
      <c r="BE155" s="33">
        <f t="shared" si="332"/>
        <v>4.2376560841786717E-2</v>
      </c>
      <c r="BF155" s="33">
        <f t="shared" si="333"/>
        <v>0.55012890564359751</v>
      </c>
      <c r="BG155" s="77">
        <f t="shared" si="334"/>
        <v>0.64196823302846673</v>
      </c>
    </row>
    <row r="156" spans="1:59" ht="25.05" customHeight="1" x14ac:dyDescent="0.3">
      <c r="A156" s="25">
        <f t="shared" si="365"/>
        <v>148</v>
      </c>
      <c r="B156" s="74" t="s">
        <v>350</v>
      </c>
      <c r="C156" s="22" t="s">
        <v>351</v>
      </c>
      <c r="D156" s="39" t="s">
        <v>356</v>
      </c>
      <c r="E156" s="39" t="str">
        <f t="shared" si="186"/>
        <v>D 304</v>
      </c>
      <c r="F156" s="39" t="s">
        <v>364</v>
      </c>
      <c r="G156" s="39" t="s">
        <v>29</v>
      </c>
      <c r="H156" s="75">
        <v>38524999.983999997</v>
      </c>
      <c r="I156" s="75">
        <f t="shared" si="335"/>
        <v>38.524999983999997</v>
      </c>
      <c r="J156" s="75">
        <f t="shared" si="336"/>
        <v>414.68309982777595</v>
      </c>
      <c r="K156" s="75">
        <v>0</v>
      </c>
      <c r="L156" s="75">
        <f t="shared" si="337"/>
        <v>0</v>
      </c>
      <c r="M156" s="75">
        <f t="shared" si="338"/>
        <v>0</v>
      </c>
      <c r="N156" s="75">
        <v>0</v>
      </c>
      <c r="O156" s="75">
        <f t="shared" si="339"/>
        <v>0</v>
      </c>
      <c r="P156" s="75">
        <f t="shared" si="340"/>
        <v>0</v>
      </c>
      <c r="Q156" s="75">
        <f t="shared" si="341"/>
        <v>0</v>
      </c>
      <c r="R156" s="75">
        <f t="shared" si="342"/>
        <v>0</v>
      </c>
      <c r="S156" s="75">
        <f t="shared" si="343"/>
        <v>414.68309982777595</v>
      </c>
      <c r="T156" s="75">
        <v>45064997.280000001</v>
      </c>
      <c r="U156" s="75">
        <f t="shared" si="344"/>
        <v>45.06499728</v>
      </c>
      <c r="V156" s="75">
        <f t="shared" si="345"/>
        <v>485.07963072191995</v>
      </c>
      <c r="W156" s="75">
        <v>891273.38899999997</v>
      </c>
      <c r="X156" s="75">
        <f t="shared" si="346"/>
        <v>0.89127338899999997</v>
      </c>
      <c r="Y156" s="75">
        <f t="shared" si="347"/>
        <v>9.5936667591959992</v>
      </c>
      <c r="Z156" s="75">
        <f t="shared" si="348"/>
        <v>5.6487239070000026</v>
      </c>
      <c r="AA156" s="75">
        <f t="shared" si="349"/>
        <v>60.80286413494801</v>
      </c>
      <c r="AB156" s="75">
        <v>1850000</v>
      </c>
      <c r="AC156" s="75">
        <f t="shared" si="366"/>
        <v>1.8499999999999999</v>
      </c>
      <c r="AD156" s="75">
        <f t="shared" si="367"/>
        <v>19.913399999999996</v>
      </c>
      <c r="AE156" s="75">
        <v>0</v>
      </c>
      <c r="AF156" s="75">
        <f t="shared" si="352"/>
        <v>0</v>
      </c>
      <c r="AG156" s="75">
        <f t="shared" si="353"/>
        <v>0</v>
      </c>
      <c r="AH156" s="75">
        <v>0</v>
      </c>
      <c r="AI156" s="75">
        <f t="shared" si="354"/>
        <v>0</v>
      </c>
      <c r="AJ156" s="75">
        <f t="shared" si="355"/>
        <v>0</v>
      </c>
      <c r="AK156" s="75">
        <f t="shared" si="356"/>
        <v>46.023723891000003</v>
      </c>
      <c r="AL156" s="75">
        <f t="shared" si="357"/>
        <v>495.3993639627239</v>
      </c>
      <c r="AM156" s="76">
        <f>'COMMON AREA'!$M$12</f>
        <v>0.3838597281271181</v>
      </c>
      <c r="AN156" s="75">
        <f t="shared" si="358"/>
        <v>17.666654140196812</v>
      </c>
      <c r="AO156" s="75">
        <f t="shared" si="359"/>
        <v>190.16386516507842</v>
      </c>
      <c r="AP156" s="76">
        <f>AMENITIES!$K$6</f>
        <v>0.17427518672958112</v>
      </c>
      <c r="AQ156" s="75">
        <f t="shared" si="360"/>
        <v>8.0207930750947085</v>
      </c>
      <c r="AR156" s="75">
        <f t="shared" si="361"/>
        <v>86.335816660319423</v>
      </c>
      <c r="AS156" s="75">
        <f t="shared" si="362"/>
        <v>71.711171106291516</v>
      </c>
      <c r="AT156" s="75">
        <f t="shared" si="363"/>
        <v>772</v>
      </c>
      <c r="AU156" s="23">
        <v>0</v>
      </c>
      <c r="AV156" s="23">
        <f t="shared" si="364"/>
        <v>0</v>
      </c>
      <c r="AW156" s="33">
        <f t="shared" si="329"/>
        <v>3.2682199027883247E-3</v>
      </c>
      <c r="AX156" s="26">
        <f t="shared" si="289"/>
        <v>32.544933791966137</v>
      </c>
      <c r="AY156" s="26">
        <f t="shared" si="290"/>
        <v>350.31366733672348</v>
      </c>
      <c r="AZ156" s="78">
        <f t="shared" si="291"/>
        <v>0.45383352816435646</v>
      </c>
      <c r="BA156" s="23"/>
      <c r="BB156" s="23"/>
      <c r="BC156" s="23">
        <f t="shared" si="330"/>
        <v>0</v>
      </c>
      <c r="BD156" s="33">
        <f t="shared" si="331"/>
        <v>0.53715427438831076</v>
      </c>
      <c r="BE156" s="33">
        <f t="shared" si="332"/>
        <v>0</v>
      </c>
      <c r="BF156" s="33">
        <f t="shared" si="333"/>
        <v>0.53715427438831076</v>
      </c>
      <c r="BG156" s="77">
        <f t="shared" si="334"/>
        <v>0.64170902067710345</v>
      </c>
    </row>
    <row r="157" spans="1:59" ht="25.05" customHeight="1" x14ac:dyDescent="0.3">
      <c r="A157" s="25">
        <f t="shared" si="365"/>
        <v>149</v>
      </c>
      <c r="B157" s="74" t="s">
        <v>350</v>
      </c>
      <c r="C157" s="22" t="s">
        <v>351</v>
      </c>
      <c r="D157" s="39" t="s">
        <v>357</v>
      </c>
      <c r="E157" s="39" t="str">
        <f t="shared" si="186"/>
        <v>D 306</v>
      </c>
      <c r="F157" s="39" t="s">
        <v>364</v>
      </c>
      <c r="G157" s="39" t="s">
        <v>29</v>
      </c>
      <c r="H157" s="75">
        <v>38524999.983999997</v>
      </c>
      <c r="I157" s="75">
        <f t="shared" si="335"/>
        <v>38.524999983999997</v>
      </c>
      <c r="J157" s="75">
        <f t="shared" si="336"/>
        <v>414.68309982777595</v>
      </c>
      <c r="K157" s="75">
        <v>0</v>
      </c>
      <c r="L157" s="75">
        <f t="shared" si="337"/>
        <v>0</v>
      </c>
      <c r="M157" s="75">
        <f t="shared" si="338"/>
        <v>0</v>
      </c>
      <c r="N157" s="75">
        <v>0</v>
      </c>
      <c r="O157" s="75">
        <f t="shared" si="339"/>
        <v>0</v>
      </c>
      <c r="P157" s="75">
        <f t="shared" si="340"/>
        <v>0</v>
      </c>
      <c r="Q157" s="75">
        <f t="shared" si="341"/>
        <v>0</v>
      </c>
      <c r="R157" s="75">
        <f t="shared" si="342"/>
        <v>0</v>
      </c>
      <c r="S157" s="75">
        <f t="shared" si="343"/>
        <v>414.68309982777595</v>
      </c>
      <c r="T157" s="75">
        <v>44264999.998999998</v>
      </c>
      <c r="U157" s="75">
        <f t="shared" si="344"/>
        <v>44.264999998999997</v>
      </c>
      <c r="V157" s="75">
        <f t="shared" si="345"/>
        <v>476.46845998923595</v>
      </c>
      <c r="W157" s="75">
        <v>771273.64300000004</v>
      </c>
      <c r="X157" s="75">
        <f t="shared" si="346"/>
        <v>0.77127364300000001</v>
      </c>
      <c r="Y157" s="75">
        <f t="shared" si="347"/>
        <v>8.301989493252</v>
      </c>
      <c r="Z157" s="75">
        <f t="shared" si="348"/>
        <v>4.9687263719999999</v>
      </c>
      <c r="AA157" s="75">
        <f t="shared" si="349"/>
        <v>53.483370668208003</v>
      </c>
      <c r="AB157" s="75">
        <v>1850000</v>
      </c>
      <c r="AC157" s="75">
        <f t="shared" si="366"/>
        <v>1.8499999999999999</v>
      </c>
      <c r="AD157" s="75">
        <f t="shared" si="367"/>
        <v>19.913399999999996</v>
      </c>
      <c r="AE157" s="75">
        <v>0</v>
      </c>
      <c r="AF157" s="75">
        <f t="shared" si="352"/>
        <v>0</v>
      </c>
      <c r="AG157" s="75">
        <f t="shared" si="353"/>
        <v>0</v>
      </c>
      <c r="AH157" s="75">
        <v>0</v>
      </c>
      <c r="AI157" s="75">
        <f t="shared" si="354"/>
        <v>0</v>
      </c>
      <c r="AJ157" s="75">
        <f t="shared" si="355"/>
        <v>0</v>
      </c>
      <c r="AK157" s="75">
        <f t="shared" si="356"/>
        <v>45.343726355999998</v>
      </c>
      <c r="AL157" s="75">
        <f t="shared" si="357"/>
        <v>488.07987049598398</v>
      </c>
      <c r="AM157" s="76">
        <f>'COMMON AREA'!$M$12</f>
        <v>0.3838597281271181</v>
      </c>
      <c r="AN157" s="75">
        <f t="shared" si="358"/>
        <v>17.405630471284599</v>
      </c>
      <c r="AO157" s="75">
        <f t="shared" si="359"/>
        <v>187.35420639290743</v>
      </c>
      <c r="AP157" s="76">
        <f>AMENITIES!$K$6</f>
        <v>0.17427518672958112</v>
      </c>
      <c r="AQ157" s="75">
        <f t="shared" si="360"/>
        <v>7.9022863777069281</v>
      </c>
      <c r="AR157" s="75">
        <f t="shared" si="361"/>
        <v>85.060210569637377</v>
      </c>
      <c r="AS157" s="75">
        <f t="shared" si="362"/>
        <v>70.65164320499153</v>
      </c>
      <c r="AT157" s="75">
        <f t="shared" si="363"/>
        <v>760</v>
      </c>
      <c r="AU157" s="23">
        <v>0</v>
      </c>
      <c r="AV157" s="23">
        <f t="shared" si="364"/>
        <v>0</v>
      </c>
      <c r="AW157" s="33">
        <f t="shared" si="329"/>
        <v>3.2199321657291214E-3</v>
      </c>
      <c r="AX157" s="26">
        <f t="shared" si="289"/>
        <v>32.064084506330587</v>
      </c>
      <c r="AY157" s="26">
        <f t="shared" si="290"/>
        <v>345.13780562614244</v>
      </c>
      <c r="AZ157" s="78">
        <f t="shared" si="291"/>
        <v>0.45383352816435646</v>
      </c>
      <c r="BA157" s="23"/>
      <c r="BB157" s="23"/>
      <c r="BC157" s="23">
        <f t="shared" si="330"/>
        <v>0</v>
      </c>
      <c r="BD157" s="33">
        <f t="shared" si="331"/>
        <v>0.54563565766812627</v>
      </c>
      <c r="BE157" s="33">
        <f t="shared" si="332"/>
        <v>0</v>
      </c>
      <c r="BF157" s="33">
        <f t="shared" si="333"/>
        <v>0.54563565766812627</v>
      </c>
      <c r="BG157" s="77">
        <f t="shared" si="334"/>
        <v>0.64221035591576836</v>
      </c>
    </row>
    <row r="158" spans="1:59" ht="25.05" customHeight="1" x14ac:dyDescent="0.3">
      <c r="A158" s="25">
        <f t="shared" si="365"/>
        <v>150</v>
      </c>
      <c r="B158" s="74" t="s">
        <v>350</v>
      </c>
      <c r="C158" s="22" t="s">
        <v>351</v>
      </c>
      <c r="D158" s="39" t="s">
        <v>358</v>
      </c>
      <c r="E158" s="39" t="str">
        <f t="shared" si="186"/>
        <v>D 307</v>
      </c>
      <c r="F158" s="39" t="s">
        <v>364</v>
      </c>
      <c r="G158" s="39" t="s">
        <v>29</v>
      </c>
      <c r="H158" s="75">
        <v>38524999.983999997</v>
      </c>
      <c r="I158" s="75">
        <f t="shared" ref="I158:I163" si="368">H158*0.000001</f>
        <v>38.524999983999997</v>
      </c>
      <c r="J158" s="75">
        <f t="shared" ref="J158:J163" si="369">I158*10.764</f>
        <v>414.68309982777595</v>
      </c>
      <c r="K158" s="75">
        <v>0</v>
      </c>
      <c r="L158" s="75">
        <f t="shared" ref="L158:L163" si="370">K158*0.000001</f>
        <v>0</v>
      </c>
      <c r="M158" s="75">
        <f t="shared" ref="M158:M163" si="371">L158*10.764</f>
        <v>0</v>
      </c>
      <c r="N158" s="75">
        <v>0</v>
      </c>
      <c r="O158" s="75">
        <f t="shared" ref="O158:O163" si="372">N158*0.000001</f>
        <v>0</v>
      </c>
      <c r="P158" s="75">
        <f t="shared" ref="P158:P163" si="373">O158*10.764</f>
        <v>0</v>
      </c>
      <c r="Q158" s="75">
        <f t="shared" ref="Q158:Q163" si="374">L158+O158</f>
        <v>0</v>
      </c>
      <c r="R158" s="75">
        <f t="shared" ref="R158:R163" si="375">M158+P158</f>
        <v>0</v>
      </c>
      <c r="S158" s="75">
        <f t="shared" ref="S158:S163" si="376">J158+R158</f>
        <v>414.68309982777595</v>
      </c>
      <c r="T158" s="75">
        <v>44264999.998999998</v>
      </c>
      <c r="U158" s="75">
        <f t="shared" ref="U158:U163" si="377">T158*0.000001</f>
        <v>44.264999998999997</v>
      </c>
      <c r="V158" s="75">
        <f t="shared" ref="V158:V163" si="378">U158*10.764</f>
        <v>476.46845998923595</v>
      </c>
      <c r="W158" s="75">
        <v>771273.64300000004</v>
      </c>
      <c r="X158" s="75">
        <f t="shared" ref="X158" si="379">W158*0.000001</f>
        <v>0.77127364300000001</v>
      </c>
      <c r="Y158" s="75">
        <f t="shared" ref="Y158" si="380">X158*10.764</f>
        <v>8.301989493252</v>
      </c>
      <c r="Z158" s="75">
        <f t="shared" ref="Z158" si="381">U158-I158-X158-Q158</f>
        <v>4.9687263719999999</v>
      </c>
      <c r="AA158" s="75">
        <f t="shared" ref="AA158" si="382">V158-J158-Y158-R158</f>
        <v>53.483370668208003</v>
      </c>
      <c r="AB158" s="75">
        <v>1850000</v>
      </c>
      <c r="AC158" s="75">
        <f t="shared" ref="AC158" si="383">AB158*0.000001</f>
        <v>1.8499999999999999</v>
      </c>
      <c r="AD158" s="75">
        <f t="shared" ref="AD158" si="384">AC158*10.764</f>
        <v>19.913399999999996</v>
      </c>
      <c r="AE158" s="75">
        <v>0</v>
      </c>
      <c r="AF158" s="75">
        <f t="shared" ref="AF158" si="385">AE158*0.000001</f>
        <v>0</v>
      </c>
      <c r="AG158" s="75">
        <f t="shared" ref="AG158" si="386">AF158*10.764</f>
        <v>0</v>
      </c>
      <c r="AH158" s="75">
        <v>0</v>
      </c>
      <c r="AI158" s="75">
        <f t="shared" ref="AI158" si="387">AH158*0.000001</f>
        <v>0</v>
      </c>
      <c r="AJ158" s="75">
        <f t="shared" ref="AJ158" si="388">AI158*10.764</f>
        <v>0</v>
      </c>
      <c r="AK158" s="75">
        <f t="shared" ref="AK158" si="389">U158+AC158-X158</f>
        <v>45.343726355999998</v>
      </c>
      <c r="AL158" s="75">
        <f t="shared" ref="AL158" si="390">V158+AD158-Y158</f>
        <v>488.07987049598398</v>
      </c>
      <c r="AM158" s="76">
        <f>'COMMON AREA'!$M$12</f>
        <v>0.3838597281271181</v>
      </c>
      <c r="AN158" s="75">
        <f t="shared" si="358"/>
        <v>17.405630471284599</v>
      </c>
      <c r="AO158" s="75">
        <f t="shared" si="359"/>
        <v>187.35420639290743</v>
      </c>
      <c r="AP158" s="76">
        <f>AMENITIES!$K$6</f>
        <v>0.17427518672958112</v>
      </c>
      <c r="AQ158" s="75">
        <f t="shared" si="360"/>
        <v>7.9022863777069281</v>
      </c>
      <c r="AR158" s="75">
        <f t="shared" si="361"/>
        <v>85.060210569637377</v>
      </c>
      <c r="AS158" s="75">
        <f t="shared" si="362"/>
        <v>70.65164320499153</v>
      </c>
      <c r="AT158" s="75">
        <f t="shared" si="363"/>
        <v>760</v>
      </c>
      <c r="AU158" s="23">
        <v>0</v>
      </c>
      <c r="AV158" s="23">
        <f t="shared" si="364"/>
        <v>0</v>
      </c>
      <c r="AW158" s="33">
        <f t="shared" si="329"/>
        <v>3.2199321657291214E-3</v>
      </c>
      <c r="AX158" s="26">
        <f t="shared" si="289"/>
        <v>32.064084506330587</v>
      </c>
      <c r="AY158" s="26">
        <f t="shared" si="290"/>
        <v>345.13780562614244</v>
      </c>
      <c r="AZ158" s="78">
        <f t="shared" si="291"/>
        <v>0.45383352816435646</v>
      </c>
      <c r="BA158" s="23"/>
      <c r="BB158" s="23"/>
      <c r="BC158" s="23">
        <f t="shared" si="330"/>
        <v>0</v>
      </c>
      <c r="BD158" s="33">
        <f t="shared" si="331"/>
        <v>0.54563565766812627</v>
      </c>
      <c r="BE158" s="33">
        <f t="shared" si="332"/>
        <v>0</v>
      </c>
      <c r="BF158" s="33">
        <f t="shared" si="333"/>
        <v>0.54563565766812627</v>
      </c>
      <c r="BG158" s="77">
        <f t="shared" si="334"/>
        <v>0.64221035591576836</v>
      </c>
    </row>
    <row r="159" spans="1:59" ht="25.05" customHeight="1" x14ac:dyDescent="0.3">
      <c r="A159" s="25">
        <f t="shared" si="365"/>
        <v>151</v>
      </c>
      <c r="B159" s="74" t="s">
        <v>350</v>
      </c>
      <c r="C159" s="22" t="s">
        <v>352</v>
      </c>
      <c r="D159" s="39" t="s">
        <v>359</v>
      </c>
      <c r="E159" s="39" t="str">
        <f t="shared" si="186"/>
        <v>D 401</v>
      </c>
      <c r="F159" s="39" t="s">
        <v>364</v>
      </c>
      <c r="G159" s="39" t="s">
        <v>29</v>
      </c>
      <c r="H159" s="75">
        <v>39524999.983999997</v>
      </c>
      <c r="I159" s="75">
        <f t="shared" si="368"/>
        <v>39.524999983999997</v>
      </c>
      <c r="J159" s="75">
        <f t="shared" si="369"/>
        <v>425.44709982777596</v>
      </c>
      <c r="K159" s="75">
        <v>0</v>
      </c>
      <c r="L159" s="75">
        <f t="shared" si="370"/>
        <v>0</v>
      </c>
      <c r="M159" s="75">
        <f t="shared" si="371"/>
        <v>0</v>
      </c>
      <c r="N159" s="75">
        <v>0</v>
      </c>
      <c r="O159" s="75">
        <f t="shared" si="372"/>
        <v>0</v>
      </c>
      <c r="P159" s="75">
        <f t="shared" si="373"/>
        <v>0</v>
      </c>
      <c r="Q159" s="75">
        <f t="shared" si="374"/>
        <v>0</v>
      </c>
      <c r="R159" s="75">
        <f t="shared" si="375"/>
        <v>0</v>
      </c>
      <c r="S159" s="75">
        <f t="shared" si="376"/>
        <v>425.44709982777596</v>
      </c>
      <c r="T159" s="75">
        <v>48305007.295999996</v>
      </c>
      <c r="U159" s="75">
        <f t="shared" si="377"/>
        <v>48.305007295999992</v>
      </c>
      <c r="V159" s="75">
        <f t="shared" si="378"/>
        <v>519.95509853414387</v>
      </c>
      <c r="W159" s="75">
        <v>2151828.9780000001</v>
      </c>
      <c r="X159" s="75">
        <f t="shared" si="346"/>
        <v>2.1518289780000002</v>
      </c>
      <c r="Y159" s="75">
        <f t="shared" si="347"/>
        <v>23.162287119192001</v>
      </c>
      <c r="Z159" s="75">
        <f t="shared" si="348"/>
        <v>6.6281783339999949</v>
      </c>
      <c r="AA159" s="75">
        <f t="shared" si="349"/>
        <v>71.345711587175913</v>
      </c>
      <c r="AB159" s="75"/>
      <c r="AC159" s="75">
        <f t="shared" si="366"/>
        <v>0</v>
      </c>
      <c r="AD159" s="75">
        <f t="shared" si="367"/>
        <v>0</v>
      </c>
      <c r="AE159" s="75">
        <v>0</v>
      </c>
      <c r="AF159" s="75">
        <f t="shared" si="352"/>
        <v>0</v>
      </c>
      <c r="AG159" s="75">
        <f t="shared" si="353"/>
        <v>0</v>
      </c>
      <c r="AH159" s="75">
        <v>0</v>
      </c>
      <c r="AI159" s="75">
        <f t="shared" si="354"/>
        <v>0</v>
      </c>
      <c r="AJ159" s="75">
        <f t="shared" si="355"/>
        <v>0</v>
      </c>
      <c r="AK159" s="75">
        <f t="shared" si="356"/>
        <v>46.153178317999995</v>
      </c>
      <c r="AL159" s="75">
        <f t="shared" si="357"/>
        <v>496.79281141495187</v>
      </c>
      <c r="AM159" s="76">
        <f>'COMMON AREA'!$M$12</f>
        <v>0.3838597281271181</v>
      </c>
      <c r="AN159" s="75">
        <f t="shared" si="358"/>
        <v>17.716346481349881</v>
      </c>
      <c r="AO159" s="75">
        <f t="shared" si="359"/>
        <v>190.69875352525008</v>
      </c>
      <c r="AP159" s="76">
        <f>AMENITIES!$K$6</f>
        <v>0.17427518672958112</v>
      </c>
      <c r="AQ159" s="75">
        <f t="shared" si="360"/>
        <v>8.0433537695331037</v>
      </c>
      <c r="AR159" s="75">
        <f t="shared" si="361"/>
        <v>86.578659975254311</v>
      </c>
      <c r="AS159" s="75">
        <f t="shared" si="362"/>
        <v>71.912878568882974</v>
      </c>
      <c r="AT159" s="75">
        <f t="shared" si="363"/>
        <v>774</v>
      </c>
      <c r="AU159" s="23">
        <v>0</v>
      </c>
      <c r="AV159" s="23">
        <f t="shared" si="364"/>
        <v>0</v>
      </c>
      <c r="AW159" s="33">
        <f t="shared" si="329"/>
        <v>3.2774126733652442E-3</v>
      </c>
      <c r="AX159" s="26">
        <f t="shared" si="289"/>
        <v>32.636475401371101</v>
      </c>
      <c r="AY159" s="26">
        <f t="shared" si="290"/>
        <v>351.2990212203585</v>
      </c>
      <c r="AZ159" s="78">
        <f t="shared" si="291"/>
        <v>0.45383352816435651</v>
      </c>
      <c r="BA159" s="23"/>
      <c r="BB159" s="23"/>
      <c r="BC159" s="23">
        <f t="shared" si="330"/>
        <v>0</v>
      </c>
      <c r="BD159" s="33">
        <f t="shared" si="331"/>
        <v>0.54967325559144176</v>
      </c>
      <c r="BE159" s="33">
        <f t="shared" si="332"/>
        <v>0</v>
      </c>
      <c r="BF159" s="33">
        <f t="shared" si="333"/>
        <v>0.54967325559144176</v>
      </c>
      <c r="BG159" s="77">
        <f t="shared" si="334"/>
        <v>0.64185117753869747</v>
      </c>
    </row>
    <row r="160" spans="1:59" ht="25.05" customHeight="1" x14ac:dyDescent="0.3">
      <c r="A160" s="25">
        <f t="shared" si="365"/>
        <v>152</v>
      </c>
      <c r="B160" s="74" t="s">
        <v>350</v>
      </c>
      <c r="C160" s="22" t="s">
        <v>352</v>
      </c>
      <c r="D160" s="39" t="s">
        <v>360</v>
      </c>
      <c r="E160" s="39" t="str">
        <f t="shared" si="186"/>
        <v>D 402</v>
      </c>
      <c r="F160" s="39" t="s">
        <v>170</v>
      </c>
      <c r="G160" s="39" t="s">
        <v>28</v>
      </c>
      <c r="H160" s="75">
        <v>70332473.625</v>
      </c>
      <c r="I160" s="75">
        <f t="shared" si="368"/>
        <v>70.332473624999992</v>
      </c>
      <c r="J160" s="75">
        <f t="shared" si="369"/>
        <v>757.0587460994999</v>
      </c>
      <c r="K160" s="75">
        <v>5869885.9359999998</v>
      </c>
      <c r="L160" s="75">
        <f t="shared" si="370"/>
        <v>5.8698859359999993</v>
      </c>
      <c r="M160" s="75">
        <f t="shared" si="371"/>
        <v>63.183452215103991</v>
      </c>
      <c r="N160" s="75">
        <v>0</v>
      </c>
      <c r="O160" s="75">
        <f t="shared" si="372"/>
        <v>0</v>
      </c>
      <c r="P160" s="75">
        <f t="shared" si="373"/>
        <v>0</v>
      </c>
      <c r="Q160" s="75">
        <f t="shared" si="374"/>
        <v>5.8698859359999993</v>
      </c>
      <c r="R160" s="75">
        <f t="shared" si="375"/>
        <v>63.183452215103991</v>
      </c>
      <c r="S160" s="75">
        <f t="shared" si="376"/>
        <v>820.24219831460391</v>
      </c>
      <c r="T160" s="75">
        <v>87827351.983999997</v>
      </c>
      <c r="U160" s="75">
        <f t="shared" si="377"/>
        <v>87.827351983999989</v>
      </c>
      <c r="V160" s="75">
        <f t="shared" si="378"/>
        <v>945.37361675577586</v>
      </c>
      <c r="W160" s="75">
        <v>974249.43099999998</v>
      </c>
      <c r="X160" s="75">
        <f t="shared" si="346"/>
        <v>0.97424943099999994</v>
      </c>
      <c r="Y160" s="75">
        <f t="shared" si="347"/>
        <v>10.486820875283998</v>
      </c>
      <c r="Z160" s="75">
        <f t="shared" si="348"/>
        <v>10.650742991999998</v>
      </c>
      <c r="AA160" s="75">
        <f t="shared" si="349"/>
        <v>114.64459756588798</v>
      </c>
      <c r="AB160" s="75"/>
      <c r="AC160" s="75">
        <f t="shared" si="366"/>
        <v>0</v>
      </c>
      <c r="AD160" s="75">
        <f t="shared" si="367"/>
        <v>0</v>
      </c>
      <c r="AE160" s="75">
        <v>0</v>
      </c>
      <c r="AF160" s="75">
        <f t="shared" si="352"/>
        <v>0</v>
      </c>
      <c r="AG160" s="75">
        <f t="shared" si="353"/>
        <v>0</v>
      </c>
      <c r="AH160" s="75">
        <v>0</v>
      </c>
      <c r="AI160" s="75">
        <f t="shared" si="354"/>
        <v>0</v>
      </c>
      <c r="AJ160" s="75">
        <f t="shared" si="355"/>
        <v>0</v>
      </c>
      <c r="AK160" s="75">
        <f t="shared" si="356"/>
        <v>86.853102552999985</v>
      </c>
      <c r="AL160" s="75">
        <f t="shared" si="357"/>
        <v>934.88679588049183</v>
      </c>
      <c r="AM160" s="76">
        <f>'COMMON AREA'!$M$12</f>
        <v>0.3838597281271181</v>
      </c>
      <c r="AN160" s="75">
        <f t="shared" si="358"/>
        <v>33.339408332991283</v>
      </c>
      <c r="AO160" s="75">
        <f t="shared" si="359"/>
        <v>358.86539129631814</v>
      </c>
      <c r="AP160" s="76">
        <f>AMENITIES!$K$6</f>
        <v>0.17427518672958112</v>
      </c>
      <c r="AQ160" s="75">
        <f t="shared" si="360"/>
        <v>15.136340665467531</v>
      </c>
      <c r="AR160" s="75">
        <f t="shared" si="361"/>
        <v>162.9275709230925</v>
      </c>
      <c r="AS160" s="75">
        <f t="shared" si="362"/>
        <v>135.3288515514588</v>
      </c>
      <c r="AT160" s="75">
        <f t="shared" si="363"/>
        <v>1457</v>
      </c>
      <c r="AU160" s="23">
        <v>0</v>
      </c>
      <c r="AV160" s="23">
        <f t="shared" si="364"/>
        <v>0</v>
      </c>
      <c r="AW160" s="33">
        <f t="shared" si="329"/>
        <v>6.1675808557972479E-3</v>
      </c>
      <c r="AX160" s="26">
        <f t="shared" si="289"/>
        <v>61.416770162028996</v>
      </c>
      <c r="AY160" s="26">
        <f t="shared" si="290"/>
        <v>661.09011402408009</v>
      </c>
      <c r="AZ160" s="78">
        <f t="shared" si="291"/>
        <v>0.45383352816435651</v>
      </c>
      <c r="BA160" s="23"/>
      <c r="BB160" s="23"/>
      <c r="BC160" s="23">
        <f t="shared" si="330"/>
        <v>0</v>
      </c>
      <c r="BD160" s="33">
        <f t="shared" si="331"/>
        <v>0.51960106115271099</v>
      </c>
      <c r="BE160" s="33">
        <f t="shared" si="332"/>
        <v>4.3365444210778308E-2</v>
      </c>
      <c r="BF160" s="33">
        <f t="shared" si="333"/>
        <v>0.56296650536348936</v>
      </c>
      <c r="BG160" s="77">
        <f t="shared" si="334"/>
        <v>0.6416518846125544</v>
      </c>
    </row>
    <row r="161" spans="1:59" ht="25.05" customHeight="1" x14ac:dyDescent="0.3">
      <c r="A161" s="25">
        <f t="shared" si="365"/>
        <v>153</v>
      </c>
      <c r="B161" s="74" t="s">
        <v>350</v>
      </c>
      <c r="C161" s="22" t="s">
        <v>352</v>
      </c>
      <c r="D161" s="39" t="s">
        <v>361</v>
      </c>
      <c r="E161" s="39" t="str">
        <f t="shared" si="186"/>
        <v>D 403</v>
      </c>
      <c r="F161" s="39" t="s">
        <v>170</v>
      </c>
      <c r="G161" s="39" t="s">
        <v>28</v>
      </c>
      <c r="H161" s="75">
        <v>70332473.625</v>
      </c>
      <c r="I161" s="75">
        <f t="shared" si="368"/>
        <v>70.332473624999992</v>
      </c>
      <c r="J161" s="75">
        <f t="shared" si="369"/>
        <v>757.0587460994999</v>
      </c>
      <c r="K161" s="75">
        <v>5869885.9359999998</v>
      </c>
      <c r="L161" s="75">
        <f t="shared" si="370"/>
        <v>5.8698859359999993</v>
      </c>
      <c r="M161" s="75">
        <f t="shared" si="371"/>
        <v>63.183452215103991</v>
      </c>
      <c r="N161" s="75">
        <v>0</v>
      </c>
      <c r="O161" s="75">
        <f t="shared" si="372"/>
        <v>0</v>
      </c>
      <c r="P161" s="75">
        <f t="shared" si="373"/>
        <v>0</v>
      </c>
      <c r="Q161" s="75">
        <f t="shared" si="374"/>
        <v>5.8698859359999993</v>
      </c>
      <c r="R161" s="75">
        <f t="shared" si="375"/>
        <v>63.183452215103991</v>
      </c>
      <c r="S161" s="75">
        <f t="shared" si="376"/>
        <v>820.24219831460391</v>
      </c>
      <c r="T161" s="75">
        <v>87714685.888999999</v>
      </c>
      <c r="U161" s="75">
        <f t="shared" si="377"/>
        <v>87.714685888999995</v>
      </c>
      <c r="V161" s="75">
        <f t="shared" si="378"/>
        <v>944.16087890919584</v>
      </c>
      <c r="W161" s="75">
        <v>974249.43099999998</v>
      </c>
      <c r="X161" s="75">
        <f t="shared" si="346"/>
        <v>0.97424943099999994</v>
      </c>
      <c r="Y161" s="75">
        <f t="shared" si="347"/>
        <v>10.486820875283998</v>
      </c>
      <c r="Z161" s="75">
        <f t="shared" si="348"/>
        <v>10.538076897000003</v>
      </c>
      <c r="AA161" s="75">
        <f t="shared" si="349"/>
        <v>113.43185971930797</v>
      </c>
      <c r="AB161" s="75"/>
      <c r="AC161" s="75">
        <f t="shared" si="366"/>
        <v>0</v>
      </c>
      <c r="AD161" s="75">
        <f t="shared" si="367"/>
        <v>0</v>
      </c>
      <c r="AE161" s="75">
        <v>0</v>
      </c>
      <c r="AF161" s="75">
        <f t="shared" si="352"/>
        <v>0</v>
      </c>
      <c r="AG161" s="75">
        <f t="shared" si="353"/>
        <v>0</v>
      </c>
      <c r="AH161" s="75">
        <v>0</v>
      </c>
      <c r="AI161" s="75">
        <f t="shared" si="354"/>
        <v>0</v>
      </c>
      <c r="AJ161" s="75">
        <f t="shared" si="355"/>
        <v>0</v>
      </c>
      <c r="AK161" s="75">
        <f t="shared" si="356"/>
        <v>86.740436457999991</v>
      </c>
      <c r="AL161" s="75">
        <f t="shared" si="357"/>
        <v>933.67405803391182</v>
      </c>
      <c r="AM161" s="76">
        <f>'COMMON AREA'!$M$12</f>
        <v>0.3838597281271181</v>
      </c>
      <c r="AN161" s="75">
        <f t="shared" si="358"/>
        <v>33.29616035639544</v>
      </c>
      <c r="AO161" s="75">
        <f t="shared" si="359"/>
        <v>358.39987007624046</v>
      </c>
      <c r="AP161" s="76">
        <f>AMENITIES!$K$6</f>
        <v>0.17427518672958112</v>
      </c>
      <c r="AQ161" s="75">
        <f t="shared" si="360"/>
        <v>15.116705760723313</v>
      </c>
      <c r="AR161" s="75">
        <f t="shared" si="361"/>
        <v>162.71622080842573</v>
      </c>
      <c r="AS161" s="75">
        <f t="shared" si="362"/>
        <v>135.15330257511874</v>
      </c>
      <c r="AT161" s="75">
        <f t="shared" si="363"/>
        <v>1455</v>
      </c>
      <c r="AU161" s="23">
        <v>0</v>
      </c>
      <c r="AV161" s="23">
        <f t="shared" si="364"/>
        <v>0</v>
      </c>
      <c r="AW161" s="33">
        <f t="shared" si="329"/>
        <v>6.1595802521320492E-3</v>
      </c>
      <c r="AX161" s="26">
        <f t="shared" si="289"/>
        <v>61.337100150730947</v>
      </c>
      <c r="AY161" s="26">
        <f t="shared" si="290"/>
        <v>660.23254602246789</v>
      </c>
      <c r="AZ161" s="78">
        <f t="shared" si="291"/>
        <v>0.45383352816435651</v>
      </c>
      <c r="BA161" s="23"/>
      <c r="BB161" s="23"/>
      <c r="BC161" s="23">
        <f t="shared" si="330"/>
        <v>0</v>
      </c>
      <c r="BD161" s="33">
        <f t="shared" si="331"/>
        <v>0.5203152894154639</v>
      </c>
      <c r="BE161" s="33">
        <f t="shared" si="332"/>
        <v>4.3425053068799992E-2</v>
      </c>
      <c r="BF161" s="33">
        <f t="shared" si="333"/>
        <v>0.56374034248426386</v>
      </c>
      <c r="BG161" s="77">
        <f t="shared" si="334"/>
        <v>0.6417003835284617</v>
      </c>
    </row>
    <row r="162" spans="1:59" ht="25.05" customHeight="1" x14ac:dyDescent="0.3">
      <c r="A162" s="25">
        <f t="shared" si="365"/>
        <v>154</v>
      </c>
      <c r="B162" s="74" t="s">
        <v>350</v>
      </c>
      <c r="C162" s="22" t="s">
        <v>352</v>
      </c>
      <c r="D162" s="39" t="s">
        <v>362</v>
      </c>
      <c r="E162" s="39" t="str">
        <f t="shared" si="186"/>
        <v>D 405</v>
      </c>
      <c r="F162" s="39" t="s">
        <v>364</v>
      </c>
      <c r="G162" s="39" t="s">
        <v>29</v>
      </c>
      <c r="H162" s="75">
        <v>38524999.983999997</v>
      </c>
      <c r="I162" s="75">
        <f t="shared" si="368"/>
        <v>38.524999983999997</v>
      </c>
      <c r="J162" s="75">
        <f t="shared" si="369"/>
        <v>414.68309982777595</v>
      </c>
      <c r="K162" s="75">
        <v>0</v>
      </c>
      <c r="L162" s="75">
        <f t="shared" si="370"/>
        <v>0</v>
      </c>
      <c r="M162" s="75">
        <f t="shared" si="371"/>
        <v>0</v>
      </c>
      <c r="N162" s="75">
        <v>0</v>
      </c>
      <c r="O162" s="75">
        <f t="shared" si="372"/>
        <v>0</v>
      </c>
      <c r="P162" s="75">
        <f t="shared" si="373"/>
        <v>0</v>
      </c>
      <c r="Q162" s="75">
        <f t="shared" si="374"/>
        <v>0</v>
      </c>
      <c r="R162" s="75">
        <f t="shared" si="375"/>
        <v>0</v>
      </c>
      <c r="S162" s="75">
        <f t="shared" si="376"/>
        <v>414.68309982777595</v>
      </c>
      <c r="T162" s="75">
        <v>45064997.280000001</v>
      </c>
      <c r="U162" s="75">
        <f t="shared" si="377"/>
        <v>45.06499728</v>
      </c>
      <c r="V162" s="75">
        <f t="shared" si="378"/>
        <v>485.07963072191995</v>
      </c>
      <c r="W162" s="75">
        <v>891273.38899999997</v>
      </c>
      <c r="X162" s="75">
        <f t="shared" si="346"/>
        <v>0.89127338899999997</v>
      </c>
      <c r="Y162" s="75">
        <f t="shared" si="347"/>
        <v>9.5936667591959992</v>
      </c>
      <c r="Z162" s="75">
        <f t="shared" si="348"/>
        <v>5.6487239070000026</v>
      </c>
      <c r="AA162" s="75">
        <f t="shared" si="349"/>
        <v>60.80286413494801</v>
      </c>
      <c r="AB162" s="75"/>
      <c r="AC162" s="75">
        <f t="shared" si="366"/>
        <v>0</v>
      </c>
      <c r="AD162" s="75">
        <f t="shared" si="367"/>
        <v>0</v>
      </c>
      <c r="AE162" s="75">
        <v>0</v>
      </c>
      <c r="AF162" s="75">
        <f t="shared" si="352"/>
        <v>0</v>
      </c>
      <c r="AG162" s="75">
        <f t="shared" si="353"/>
        <v>0</v>
      </c>
      <c r="AH162" s="75">
        <v>0</v>
      </c>
      <c r="AI162" s="75">
        <f t="shared" si="354"/>
        <v>0</v>
      </c>
      <c r="AJ162" s="75">
        <f t="shared" si="355"/>
        <v>0</v>
      </c>
      <c r="AK162" s="75">
        <f t="shared" si="356"/>
        <v>44.173723891000002</v>
      </c>
      <c r="AL162" s="75">
        <f t="shared" si="357"/>
        <v>475.48596396272393</v>
      </c>
      <c r="AM162" s="76">
        <f>'COMMON AREA'!$M$12</f>
        <v>0.3838597281271181</v>
      </c>
      <c r="AN162" s="75">
        <f t="shared" si="358"/>
        <v>16.956513643161642</v>
      </c>
      <c r="AO162" s="75">
        <f t="shared" si="359"/>
        <v>182.51991285499187</v>
      </c>
      <c r="AP162" s="76">
        <f>AMENITIES!$K$6</f>
        <v>0.17427518672958112</v>
      </c>
      <c r="AQ162" s="75">
        <f t="shared" si="360"/>
        <v>7.6983839796449836</v>
      </c>
      <c r="AR162" s="75">
        <f t="shared" si="361"/>
        <v>82.865405156898589</v>
      </c>
      <c r="AS162" s="75">
        <f t="shared" si="362"/>
        <v>68.828621513806624</v>
      </c>
      <c r="AT162" s="75">
        <f t="shared" si="363"/>
        <v>741</v>
      </c>
      <c r="AU162" s="23">
        <v>0</v>
      </c>
      <c r="AV162" s="23">
        <f t="shared" si="364"/>
        <v>0</v>
      </c>
      <c r="AW162" s="33">
        <f t="shared" si="329"/>
        <v>3.1368483772142991E-3</v>
      </c>
      <c r="AX162" s="26">
        <f t="shared" si="289"/>
        <v>31.236736140299989</v>
      </c>
      <c r="AY162" s="26">
        <f t="shared" si="290"/>
        <v>336.23222781418906</v>
      </c>
      <c r="AZ162" s="78">
        <f t="shared" si="291"/>
        <v>0.45383352816435646</v>
      </c>
      <c r="BA162" s="23"/>
      <c r="BB162" s="23"/>
      <c r="BC162" s="23">
        <f t="shared" si="330"/>
        <v>0</v>
      </c>
      <c r="BD162" s="33">
        <f t="shared" si="331"/>
        <v>0.55962631555705256</v>
      </c>
      <c r="BE162" s="33">
        <f t="shared" si="332"/>
        <v>0</v>
      </c>
      <c r="BF162" s="33">
        <f t="shared" si="333"/>
        <v>0.55962631555705256</v>
      </c>
      <c r="BG162" s="77">
        <f t="shared" si="334"/>
        <v>0.64168146283768412</v>
      </c>
    </row>
    <row r="163" spans="1:59" ht="25.05" customHeight="1" x14ac:dyDescent="0.3">
      <c r="A163" s="25">
        <f t="shared" si="365"/>
        <v>155</v>
      </c>
      <c r="B163" s="74" t="s">
        <v>350</v>
      </c>
      <c r="C163" s="22" t="s">
        <v>352</v>
      </c>
      <c r="D163" s="39" t="s">
        <v>363</v>
      </c>
      <c r="E163" s="39" t="str">
        <f t="shared" si="186"/>
        <v>D 406</v>
      </c>
      <c r="F163" s="39" t="s">
        <v>364</v>
      </c>
      <c r="G163" s="39" t="s">
        <v>29</v>
      </c>
      <c r="H163" s="75">
        <v>38524999.983999997</v>
      </c>
      <c r="I163" s="75">
        <f t="shared" si="368"/>
        <v>38.524999983999997</v>
      </c>
      <c r="J163" s="75">
        <f t="shared" si="369"/>
        <v>414.68309982777595</v>
      </c>
      <c r="K163" s="75">
        <v>0</v>
      </c>
      <c r="L163" s="75">
        <f t="shared" si="370"/>
        <v>0</v>
      </c>
      <c r="M163" s="75">
        <f t="shared" si="371"/>
        <v>0</v>
      </c>
      <c r="N163" s="75">
        <v>0</v>
      </c>
      <c r="O163" s="75">
        <f t="shared" si="372"/>
        <v>0</v>
      </c>
      <c r="P163" s="75">
        <f t="shared" si="373"/>
        <v>0</v>
      </c>
      <c r="Q163" s="75">
        <f t="shared" si="374"/>
        <v>0</v>
      </c>
      <c r="R163" s="75">
        <f t="shared" si="375"/>
        <v>0</v>
      </c>
      <c r="S163" s="75">
        <f t="shared" si="376"/>
        <v>414.68309982777595</v>
      </c>
      <c r="T163" s="75">
        <v>44264999.998999998</v>
      </c>
      <c r="U163" s="75">
        <f t="shared" si="377"/>
        <v>44.264999998999997</v>
      </c>
      <c r="V163" s="75">
        <f t="shared" si="378"/>
        <v>476.46845998923595</v>
      </c>
      <c r="W163" s="75">
        <v>771273.64300000004</v>
      </c>
      <c r="X163" s="75">
        <f t="shared" si="346"/>
        <v>0.77127364300000001</v>
      </c>
      <c r="Y163" s="75">
        <f t="shared" si="347"/>
        <v>8.301989493252</v>
      </c>
      <c r="Z163" s="75">
        <f t="shared" si="348"/>
        <v>4.9687263719999999</v>
      </c>
      <c r="AA163" s="75">
        <f t="shared" si="349"/>
        <v>53.483370668208003</v>
      </c>
      <c r="AB163" s="75"/>
      <c r="AC163" s="75">
        <f t="shared" si="366"/>
        <v>0</v>
      </c>
      <c r="AD163" s="75">
        <f t="shared" si="367"/>
        <v>0</v>
      </c>
      <c r="AE163" s="75">
        <v>0</v>
      </c>
      <c r="AF163" s="75">
        <f t="shared" si="352"/>
        <v>0</v>
      </c>
      <c r="AG163" s="75">
        <f t="shared" si="353"/>
        <v>0</v>
      </c>
      <c r="AH163" s="75">
        <v>0</v>
      </c>
      <c r="AI163" s="75">
        <f t="shared" si="354"/>
        <v>0</v>
      </c>
      <c r="AJ163" s="75">
        <f t="shared" si="355"/>
        <v>0</v>
      </c>
      <c r="AK163" s="75">
        <f t="shared" si="356"/>
        <v>43.493726355999996</v>
      </c>
      <c r="AL163" s="75">
        <f t="shared" si="357"/>
        <v>468.16647049598396</v>
      </c>
      <c r="AM163" s="76">
        <f>'COMMON AREA'!$M$12</f>
        <v>0.3838597281271181</v>
      </c>
      <c r="AN163" s="75">
        <f t="shared" si="358"/>
        <v>16.69548997424943</v>
      </c>
      <c r="AO163" s="75">
        <f t="shared" si="359"/>
        <v>179.71025408282085</v>
      </c>
      <c r="AP163" s="76">
        <f>AMENITIES!$K$6</f>
        <v>0.17427518672958112</v>
      </c>
      <c r="AQ163" s="75">
        <f t="shared" si="360"/>
        <v>7.5798772822572031</v>
      </c>
      <c r="AR163" s="75">
        <f t="shared" si="361"/>
        <v>81.589799066216528</v>
      </c>
      <c r="AS163" s="75">
        <f t="shared" si="362"/>
        <v>67.769093612506623</v>
      </c>
      <c r="AT163" s="75">
        <f t="shared" si="363"/>
        <v>729</v>
      </c>
      <c r="AU163" s="23">
        <v>0</v>
      </c>
      <c r="AV163" s="23">
        <f t="shared" si="364"/>
        <v>0</v>
      </c>
      <c r="AW163" s="33">
        <f t="shared" si="329"/>
        <v>3.0885606401550949E-3</v>
      </c>
      <c r="AX163" s="26">
        <f t="shared" si="289"/>
        <v>30.755886854664436</v>
      </c>
      <c r="AY163" s="26">
        <f t="shared" si="290"/>
        <v>331.05636610360796</v>
      </c>
      <c r="AZ163" s="78">
        <f t="shared" si="291"/>
        <v>0.45383352816435646</v>
      </c>
      <c r="BA163" s="23"/>
      <c r="BB163" s="23"/>
      <c r="BC163" s="23">
        <f t="shared" si="330"/>
        <v>0</v>
      </c>
      <c r="BD163" s="33">
        <f t="shared" si="331"/>
        <v>0.56883827136869125</v>
      </c>
      <c r="BE163" s="33">
        <f t="shared" si="332"/>
        <v>0</v>
      </c>
      <c r="BF163" s="33">
        <f t="shared" si="333"/>
        <v>0.56883827136869125</v>
      </c>
      <c r="BG163" s="77">
        <f t="shared" si="334"/>
        <v>0.64220366323180245</v>
      </c>
    </row>
    <row r="164" spans="1:59" ht="25.05" customHeight="1" x14ac:dyDescent="0.3">
      <c r="A164" s="27">
        <f>A163+1</f>
        <v>156</v>
      </c>
      <c r="B164" s="102" t="s">
        <v>350</v>
      </c>
      <c r="C164" s="28" t="s">
        <v>352</v>
      </c>
      <c r="D164" s="41" t="s">
        <v>424</v>
      </c>
      <c r="E164" s="41" t="str">
        <f t="shared" si="186"/>
        <v>D 407</v>
      </c>
      <c r="F164" s="41" t="s">
        <v>364</v>
      </c>
      <c r="G164" s="41" t="s">
        <v>29</v>
      </c>
      <c r="H164" s="80">
        <v>38524999.983999997</v>
      </c>
      <c r="I164" s="80">
        <f t="shared" ref="I164" si="391">H164*0.000001</f>
        <v>38.524999983999997</v>
      </c>
      <c r="J164" s="80">
        <f t="shared" ref="J164" si="392">I164*10.764</f>
        <v>414.68309982777595</v>
      </c>
      <c r="K164" s="80">
        <v>0</v>
      </c>
      <c r="L164" s="80">
        <f t="shared" ref="L164" si="393">K164*0.000001</f>
        <v>0</v>
      </c>
      <c r="M164" s="80">
        <f t="shared" ref="M164" si="394">L164*10.764</f>
        <v>0</v>
      </c>
      <c r="N164" s="80">
        <v>0</v>
      </c>
      <c r="O164" s="80">
        <f t="shared" ref="O164" si="395">N164*0.000001</f>
        <v>0</v>
      </c>
      <c r="P164" s="80">
        <f t="shared" ref="P164" si="396">O164*10.764</f>
        <v>0</v>
      </c>
      <c r="Q164" s="80">
        <f t="shared" ref="Q164" si="397">L164+O164</f>
        <v>0</v>
      </c>
      <c r="R164" s="80">
        <f t="shared" ref="R164" si="398">M164+P164</f>
        <v>0</v>
      </c>
      <c r="S164" s="80">
        <f t="shared" ref="S164" si="399">J164+R164</f>
        <v>414.68309982777595</v>
      </c>
      <c r="T164" s="80">
        <v>44264999.998999998</v>
      </c>
      <c r="U164" s="80">
        <f t="shared" ref="U164" si="400">T164*0.000001</f>
        <v>44.264999998999997</v>
      </c>
      <c r="V164" s="80">
        <f t="shared" ref="V164" si="401">U164*10.764</f>
        <v>476.46845998923595</v>
      </c>
      <c r="W164" s="80">
        <v>771273.64300000004</v>
      </c>
      <c r="X164" s="80">
        <f t="shared" si="346"/>
        <v>0.77127364300000001</v>
      </c>
      <c r="Y164" s="80">
        <f t="shared" si="347"/>
        <v>8.301989493252</v>
      </c>
      <c r="Z164" s="80">
        <f t="shared" si="348"/>
        <v>4.9687263719999999</v>
      </c>
      <c r="AA164" s="80">
        <f t="shared" si="349"/>
        <v>53.483370668208003</v>
      </c>
      <c r="AB164" s="80"/>
      <c r="AC164" s="80">
        <f t="shared" si="366"/>
        <v>0</v>
      </c>
      <c r="AD164" s="80">
        <f t="shared" si="367"/>
        <v>0</v>
      </c>
      <c r="AE164" s="80">
        <v>0</v>
      </c>
      <c r="AF164" s="80">
        <f t="shared" si="352"/>
        <v>0</v>
      </c>
      <c r="AG164" s="80">
        <f t="shared" si="353"/>
        <v>0</v>
      </c>
      <c r="AH164" s="80">
        <v>0</v>
      </c>
      <c r="AI164" s="80">
        <f t="shared" si="354"/>
        <v>0</v>
      </c>
      <c r="AJ164" s="80">
        <f t="shared" si="355"/>
        <v>0</v>
      </c>
      <c r="AK164" s="80">
        <f t="shared" si="356"/>
        <v>43.493726355999996</v>
      </c>
      <c r="AL164" s="80">
        <f t="shared" si="357"/>
        <v>468.16647049598396</v>
      </c>
      <c r="AM164" s="81">
        <f>'COMMON AREA'!$M$12</f>
        <v>0.3838597281271181</v>
      </c>
      <c r="AN164" s="80">
        <f t="shared" si="358"/>
        <v>16.69548997424943</v>
      </c>
      <c r="AO164" s="80">
        <f t="shared" si="359"/>
        <v>179.71025408282085</v>
      </c>
      <c r="AP164" s="81">
        <f>AMENITIES!$K$6</f>
        <v>0.17427518672958112</v>
      </c>
      <c r="AQ164" s="80">
        <f t="shared" si="360"/>
        <v>7.5798772822572031</v>
      </c>
      <c r="AR164" s="80">
        <f t="shared" si="361"/>
        <v>81.589799066216528</v>
      </c>
      <c r="AS164" s="80">
        <f t="shared" si="362"/>
        <v>67.769093612506623</v>
      </c>
      <c r="AT164" s="80">
        <f t="shared" si="363"/>
        <v>729</v>
      </c>
      <c r="AU164" s="42">
        <v>0</v>
      </c>
      <c r="AV164" s="42">
        <f t="shared" si="364"/>
        <v>0</v>
      </c>
      <c r="AW164" s="34">
        <f t="shared" si="329"/>
        <v>3.0885606401550949E-3</v>
      </c>
      <c r="AX164" s="29">
        <f t="shared" si="289"/>
        <v>30.755886854664436</v>
      </c>
      <c r="AY164" s="29">
        <f t="shared" si="290"/>
        <v>331.05636610360796</v>
      </c>
      <c r="AZ164" s="103">
        <f t="shared" si="291"/>
        <v>0.45383352816435646</v>
      </c>
      <c r="BA164" s="42"/>
      <c r="BB164" s="42"/>
      <c r="BC164" s="42">
        <f t="shared" si="330"/>
        <v>0</v>
      </c>
      <c r="BD164" s="34">
        <f t="shared" si="331"/>
        <v>0.56883827136869125</v>
      </c>
      <c r="BE164" s="34">
        <f t="shared" si="332"/>
        <v>0</v>
      </c>
      <c r="BF164" s="34">
        <f t="shared" si="333"/>
        <v>0.56883827136869125</v>
      </c>
      <c r="BG164" s="82">
        <f t="shared" si="334"/>
        <v>0.64220366323180245</v>
      </c>
    </row>
  </sheetData>
  <mergeCells count="33">
    <mergeCell ref="A1:BG1"/>
    <mergeCell ref="G2:G3"/>
    <mergeCell ref="A2:A3"/>
    <mergeCell ref="B2:B3"/>
    <mergeCell ref="C2:C3"/>
    <mergeCell ref="D2:D3"/>
    <mergeCell ref="E2:E3"/>
    <mergeCell ref="F2:F3"/>
    <mergeCell ref="S2:S3"/>
    <mergeCell ref="H2:J2"/>
    <mergeCell ref="T2:V2"/>
    <mergeCell ref="W2:Y2"/>
    <mergeCell ref="AS2:AT2"/>
    <mergeCell ref="AB2:AD2"/>
    <mergeCell ref="AE2:AG2"/>
    <mergeCell ref="AH2:AJ2"/>
    <mergeCell ref="BD2:BD3"/>
    <mergeCell ref="BE2:BE3"/>
    <mergeCell ref="BF2:BF3"/>
    <mergeCell ref="BG2:BG3"/>
    <mergeCell ref="K2:R2"/>
    <mergeCell ref="AU2:AV2"/>
    <mergeCell ref="AW2:AY2"/>
    <mergeCell ref="AZ2:AZ3"/>
    <mergeCell ref="BA2:BC2"/>
    <mergeCell ref="AK2:AL2"/>
    <mergeCell ref="AM2:AO2"/>
    <mergeCell ref="A152:B152"/>
    <mergeCell ref="AP2:AR2"/>
    <mergeCell ref="Z2:AA2"/>
    <mergeCell ref="A5:B5"/>
    <mergeCell ref="A115:B115"/>
    <mergeCell ref="A78:B78"/>
  </mergeCells>
  <phoneticPr fontId="5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397C8-534C-461C-8467-A075C6585084}">
  <dimension ref="A1:M36"/>
  <sheetViews>
    <sheetView workbookViewId="0">
      <pane ySplit="3" topLeftCell="A4" activePane="bottomLeft" state="frozen"/>
      <selection pane="bottomLeft" sqref="A1:I1"/>
    </sheetView>
  </sheetViews>
  <sheetFormatPr defaultRowHeight="13.2" x14ac:dyDescent="0.3"/>
  <cols>
    <col min="1" max="1" width="8.88671875" style="5"/>
    <col min="2" max="2" width="24" style="4" bestFit="1" customWidth="1"/>
    <col min="3" max="3" width="43.77734375" style="4" bestFit="1" customWidth="1"/>
    <col min="4" max="9" width="20.77734375" style="4" customWidth="1"/>
    <col min="10" max="10" width="27.21875" style="4" bestFit="1" customWidth="1"/>
    <col min="11" max="11" width="12.88671875" style="4" bestFit="1" customWidth="1"/>
    <col min="12" max="12" width="8.88671875" style="4"/>
    <col min="13" max="13" width="9.44140625" style="4" bestFit="1" customWidth="1"/>
    <col min="14" max="16384" width="8.88671875" style="4"/>
  </cols>
  <sheetData>
    <row r="1" spans="1:13" ht="25.05" customHeight="1" x14ac:dyDescent="0.3">
      <c r="A1" s="121" t="s">
        <v>33</v>
      </c>
      <c r="B1" s="122"/>
      <c r="C1" s="122"/>
      <c r="D1" s="122"/>
      <c r="E1" s="122"/>
      <c r="F1" s="122"/>
      <c r="G1" s="122"/>
      <c r="H1" s="122"/>
      <c r="I1" s="123"/>
    </row>
    <row r="2" spans="1:13" s="5" customFormat="1" ht="30" customHeight="1" x14ac:dyDescent="0.3">
      <c r="A2" s="17" t="s">
        <v>0</v>
      </c>
      <c r="B2" s="18" t="s">
        <v>54</v>
      </c>
      <c r="C2" s="18" t="s">
        <v>32</v>
      </c>
      <c r="D2" s="18" t="s">
        <v>55</v>
      </c>
      <c r="E2" s="19" t="s">
        <v>56</v>
      </c>
      <c r="F2" s="19" t="s">
        <v>57</v>
      </c>
      <c r="G2" s="18" t="s">
        <v>8</v>
      </c>
      <c r="H2" s="18" t="s">
        <v>9</v>
      </c>
      <c r="I2" s="20" t="s">
        <v>34</v>
      </c>
    </row>
    <row r="3" spans="1:13" s="5" customFormat="1" ht="25.05" customHeight="1" x14ac:dyDescent="0.3">
      <c r="A3" s="17"/>
      <c r="B3" s="18"/>
      <c r="C3" s="18"/>
      <c r="D3" s="83">
        <f>SUBTOTAL(9,D4:D36)</f>
        <v>4448813409.4510002</v>
      </c>
      <c r="E3" s="83">
        <f>SUBTOTAL(9,E4:E36)</f>
        <v>57067542.979999997</v>
      </c>
      <c r="F3" s="83">
        <f>SUBTOTAL(9,F4:F36)</f>
        <v>4391745866.4709997</v>
      </c>
      <c r="G3" s="83">
        <f>SUBTOTAL(9,G4:G36)</f>
        <v>4391.7458664709993</v>
      </c>
      <c r="H3" s="83">
        <f>SUBTOTAL(9,H4:H36)</f>
        <v>47275</v>
      </c>
      <c r="I3" s="20"/>
      <c r="J3" s="84" t="s">
        <v>188</v>
      </c>
      <c r="K3" s="85">
        <f>G3</f>
        <v>4391.7458664709993</v>
      </c>
    </row>
    <row r="4" spans="1:13" ht="25.05" customHeight="1" x14ac:dyDescent="0.3">
      <c r="A4" s="25">
        <v>1</v>
      </c>
      <c r="B4" s="22" t="s">
        <v>419</v>
      </c>
      <c r="C4" s="22" t="s">
        <v>76</v>
      </c>
      <c r="D4" s="23">
        <v>44276725.126000002</v>
      </c>
      <c r="E4" s="23">
        <v>0</v>
      </c>
      <c r="F4" s="23">
        <f>D4-E4</f>
        <v>44276725.126000002</v>
      </c>
      <c r="G4" s="75">
        <f>F4*0.000001</f>
        <v>44.276725126000002</v>
      </c>
      <c r="H4" s="23">
        <f>ROUND(G4*10.764,0)</f>
        <v>477</v>
      </c>
      <c r="I4" s="24" t="s">
        <v>116</v>
      </c>
      <c r="J4" s="84" t="s">
        <v>189</v>
      </c>
      <c r="K4" s="15">
        <f>'UNIT AREA'!AK4</f>
        <v>14945.577215788991</v>
      </c>
    </row>
    <row r="5" spans="1:13" ht="25.05" customHeight="1" x14ac:dyDescent="0.3">
      <c r="A5" s="25">
        <v>1.01</v>
      </c>
      <c r="B5" s="22" t="s">
        <v>71</v>
      </c>
      <c r="C5" s="22" t="s">
        <v>394</v>
      </c>
      <c r="D5" s="23">
        <v>93858469.660999998</v>
      </c>
      <c r="E5" s="23">
        <v>2082907.8189999999</v>
      </c>
      <c r="F5" s="23">
        <f t="shared" ref="F5:F16" si="0">D5-E5</f>
        <v>91775561.841999993</v>
      </c>
      <c r="G5" s="75">
        <f t="shared" ref="G5:G16" si="1">F5*0.000001</f>
        <v>91.775561841999988</v>
      </c>
      <c r="H5" s="23">
        <f t="shared" ref="H5:H22" si="2">ROUND(G5*10.764,0)</f>
        <v>988</v>
      </c>
      <c r="I5" s="24" t="s">
        <v>116</v>
      </c>
      <c r="J5" s="86" t="s">
        <v>60</v>
      </c>
      <c r="K5" s="87">
        <f>K3/K4</f>
        <v>0.29384919719470032</v>
      </c>
    </row>
    <row r="6" spans="1:13" ht="25.05" customHeight="1" x14ac:dyDescent="0.3">
      <c r="A6" s="25">
        <f>A5+0.01</f>
        <v>1.02</v>
      </c>
      <c r="B6" s="22" t="s">
        <v>71</v>
      </c>
      <c r="C6" s="22" t="s">
        <v>395</v>
      </c>
      <c r="D6" s="23">
        <v>198362322.389</v>
      </c>
      <c r="E6" s="23">
        <v>0</v>
      </c>
      <c r="F6" s="23">
        <f t="shared" si="0"/>
        <v>198362322.389</v>
      </c>
      <c r="G6" s="75">
        <f t="shared" si="1"/>
        <v>198.36232238899998</v>
      </c>
      <c r="H6" s="23">
        <f t="shared" si="2"/>
        <v>2135</v>
      </c>
      <c r="I6" s="24" t="s">
        <v>116</v>
      </c>
      <c r="K6" s="4" t="s">
        <v>190</v>
      </c>
    </row>
    <row r="7" spans="1:13" ht="25.05" customHeight="1" x14ac:dyDescent="0.3">
      <c r="A7" s="25">
        <f t="shared" ref="A7:A18" si="3">A6+0.01</f>
        <v>1.03</v>
      </c>
      <c r="B7" s="22" t="s">
        <v>71</v>
      </c>
      <c r="C7" s="22" t="s">
        <v>396</v>
      </c>
      <c r="D7" s="23">
        <v>23037551.920000002</v>
      </c>
      <c r="E7" s="23">
        <v>673997.13</v>
      </c>
      <c r="F7" s="23">
        <f t="shared" si="0"/>
        <v>22363554.790000003</v>
      </c>
      <c r="G7" s="75">
        <f t="shared" si="1"/>
        <v>22.363554790000002</v>
      </c>
      <c r="H7" s="23">
        <f t="shared" si="2"/>
        <v>241</v>
      </c>
      <c r="I7" s="24" t="s">
        <v>116</v>
      </c>
      <c r="K7" s="7">
        <f>SUBTOTAL(9,K8:K12)</f>
        <v>4391.7458664709993</v>
      </c>
    </row>
    <row r="8" spans="1:13" ht="25.05" customHeight="1" x14ac:dyDescent="0.3">
      <c r="A8" s="25">
        <f t="shared" si="3"/>
        <v>1.04</v>
      </c>
      <c r="B8" s="22" t="s">
        <v>71</v>
      </c>
      <c r="C8" s="22" t="s">
        <v>397</v>
      </c>
      <c r="D8" s="23">
        <v>123372410.435</v>
      </c>
      <c r="E8" s="23">
        <v>0</v>
      </c>
      <c r="F8" s="23">
        <f t="shared" si="0"/>
        <v>123372410.435</v>
      </c>
      <c r="G8" s="75">
        <f t="shared" si="1"/>
        <v>123.37241043499999</v>
      </c>
      <c r="H8" s="23">
        <f t="shared" si="2"/>
        <v>1328</v>
      </c>
      <c r="I8" s="24" t="s">
        <v>116</v>
      </c>
      <c r="J8" s="105" t="s">
        <v>116</v>
      </c>
      <c r="K8" s="106">
        <f>SUMIF($I:$I,J8,$G:$G)</f>
        <v>800.59172428999989</v>
      </c>
      <c r="L8" s="107">
        <f>K8/K4</f>
        <v>5.356713312111016E-2</v>
      </c>
      <c r="M8" s="108"/>
    </row>
    <row r="9" spans="1:13" ht="25.05" customHeight="1" x14ac:dyDescent="0.3">
      <c r="A9" s="25">
        <f t="shared" si="3"/>
        <v>1.05</v>
      </c>
      <c r="B9" s="22" t="s">
        <v>71</v>
      </c>
      <c r="C9" s="22" t="s">
        <v>79</v>
      </c>
      <c r="D9" s="23">
        <v>36477645.096000001</v>
      </c>
      <c r="E9" s="23">
        <v>0</v>
      </c>
      <c r="F9" s="23">
        <f t="shared" si="0"/>
        <v>36477645.096000001</v>
      </c>
      <c r="G9" s="75">
        <f t="shared" si="1"/>
        <v>36.477645095999996</v>
      </c>
      <c r="H9" s="23">
        <f t="shared" si="2"/>
        <v>393</v>
      </c>
      <c r="I9" s="24" t="s">
        <v>116</v>
      </c>
      <c r="J9" s="21" t="s">
        <v>201</v>
      </c>
      <c r="K9" s="23">
        <f>SUMIF($I:$I,J9,$G:$G)</f>
        <v>1715.8333589909996</v>
      </c>
      <c r="L9" s="33">
        <f>K9/'UNIT AREA'!AK5</f>
        <v>0.24682433120261357</v>
      </c>
      <c r="M9" s="109">
        <f>L9+L8</f>
        <v>0.30039146432372371</v>
      </c>
    </row>
    <row r="10" spans="1:13" ht="25.05" customHeight="1" x14ac:dyDescent="0.3">
      <c r="A10" s="25">
        <f t="shared" si="3"/>
        <v>1.06</v>
      </c>
      <c r="B10" s="22" t="s">
        <v>71</v>
      </c>
      <c r="C10" s="22" t="s">
        <v>398</v>
      </c>
      <c r="D10" s="23">
        <v>29193697.651000001</v>
      </c>
      <c r="E10" s="23">
        <v>0</v>
      </c>
      <c r="F10" s="23">
        <f t="shared" si="0"/>
        <v>29193697.651000001</v>
      </c>
      <c r="G10" s="75">
        <f t="shared" si="1"/>
        <v>29.193697651000001</v>
      </c>
      <c r="H10" s="23">
        <f t="shared" si="2"/>
        <v>314</v>
      </c>
      <c r="I10" s="24" t="s">
        <v>116</v>
      </c>
      <c r="J10" s="110" t="s">
        <v>275</v>
      </c>
      <c r="K10" s="23">
        <f>SUMIF($I:$I,J10,$G:$G)</f>
        <v>730.63793174699993</v>
      </c>
      <c r="L10" s="33">
        <f>K10/'UNIT AREA'!AK78</f>
        <v>0.19647528529519961</v>
      </c>
      <c r="M10" s="109">
        <f>L10+L8</f>
        <v>0.25004241841630975</v>
      </c>
    </row>
    <row r="11" spans="1:13" ht="25.05" customHeight="1" x14ac:dyDescent="0.3">
      <c r="A11" s="25">
        <f t="shared" si="3"/>
        <v>1.07</v>
      </c>
      <c r="B11" s="22" t="s">
        <v>71</v>
      </c>
      <c r="C11" s="22" t="s">
        <v>81</v>
      </c>
      <c r="D11" s="23">
        <v>37529980.717</v>
      </c>
      <c r="E11" s="23">
        <v>0</v>
      </c>
      <c r="F11" s="23">
        <f t="shared" si="0"/>
        <v>37529980.717</v>
      </c>
      <c r="G11" s="75">
        <f t="shared" si="1"/>
        <v>37.529980717000001</v>
      </c>
      <c r="H11" s="23">
        <f t="shared" si="2"/>
        <v>404</v>
      </c>
      <c r="I11" s="24" t="s">
        <v>116</v>
      </c>
      <c r="J11" s="21" t="s">
        <v>313</v>
      </c>
      <c r="K11" s="23">
        <f>SUMIF($I:$I,J11,$G:$G)</f>
        <v>909.13227619899988</v>
      </c>
      <c r="L11" s="33">
        <f>K11/'UNIT AREA'!AK115</f>
        <v>0.25522689394288467</v>
      </c>
      <c r="M11" s="109">
        <f>L8+L11</f>
        <v>0.30879402706399484</v>
      </c>
    </row>
    <row r="12" spans="1:13" ht="25.05" customHeight="1" x14ac:dyDescent="0.3">
      <c r="A12" s="25">
        <f t="shared" si="3"/>
        <v>1.08</v>
      </c>
      <c r="B12" s="22" t="s">
        <v>71</v>
      </c>
      <c r="C12" s="22" t="s">
        <v>399</v>
      </c>
      <c r="D12" s="23">
        <v>24805589.339000002</v>
      </c>
      <c r="E12" s="23">
        <v>0</v>
      </c>
      <c r="F12" s="23">
        <f t="shared" si="0"/>
        <v>24805589.339000002</v>
      </c>
      <c r="G12" s="23">
        <f t="shared" si="1"/>
        <v>24.805589339000001</v>
      </c>
      <c r="H12" s="23">
        <f t="shared" si="2"/>
        <v>267</v>
      </c>
      <c r="I12" s="24" t="s">
        <v>116</v>
      </c>
      <c r="J12" s="111" t="s">
        <v>350</v>
      </c>
      <c r="K12" s="42">
        <f>SUMIF($I:$I,J12,$G:$G)</f>
        <v>235.55057524399999</v>
      </c>
      <c r="L12" s="34">
        <f>K12/'UNIT AREA'!AK152</f>
        <v>0.33029259500600794</v>
      </c>
      <c r="M12" s="112">
        <f>L8+L12</f>
        <v>0.3838597281271181</v>
      </c>
    </row>
    <row r="13" spans="1:13" ht="25.05" customHeight="1" x14ac:dyDescent="0.3">
      <c r="A13" s="25">
        <f t="shared" si="3"/>
        <v>1.0900000000000001</v>
      </c>
      <c r="B13" s="22" t="s">
        <v>71</v>
      </c>
      <c r="C13" s="22" t="s">
        <v>400</v>
      </c>
      <c r="D13" s="23">
        <v>39118876.857000001</v>
      </c>
      <c r="E13" s="23">
        <v>0</v>
      </c>
      <c r="F13" s="23">
        <f t="shared" si="0"/>
        <v>39118876.857000001</v>
      </c>
      <c r="G13" s="23">
        <f t="shared" si="1"/>
        <v>39.118876856999997</v>
      </c>
      <c r="H13" s="23">
        <f t="shared" si="2"/>
        <v>421</v>
      </c>
      <c r="I13" s="24" t="s">
        <v>116</v>
      </c>
    </row>
    <row r="14" spans="1:13" ht="25.05" customHeight="1" x14ac:dyDescent="0.3">
      <c r="A14" s="25">
        <f t="shared" si="3"/>
        <v>1.1000000000000001</v>
      </c>
      <c r="B14" s="22" t="s">
        <v>71</v>
      </c>
      <c r="C14" s="22" t="s">
        <v>401</v>
      </c>
      <c r="D14" s="23">
        <v>33047322.767999999</v>
      </c>
      <c r="E14" s="23">
        <v>0</v>
      </c>
      <c r="F14" s="23">
        <f t="shared" si="0"/>
        <v>33047322.767999999</v>
      </c>
      <c r="G14" s="23">
        <f t="shared" si="1"/>
        <v>33.047322768000001</v>
      </c>
      <c r="H14" s="23">
        <f t="shared" si="2"/>
        <v>356</v>
      </c>
      <c r="I14" s="24" t="s">
        <v>116</v>
      </c>
    </row>
    <row r="15" spans="1:13" ht="25.05" customHeight="1" x14ac:dyDescent="0.3">
      <c r="A15" s="25">
        <f t="shared" si="3"/>
        <v>1.1100000000000001</v>
      </c>
      <c r="B15" s="22" t="s">
        <v>71</v>
      </c>
      <c r="C15" s="22" t="s">
        <v>80</v>
      </c>
      <c r="D15" s="23">
        <v>13261942.602</v>
      </c>
      <c r="E15" s="23">
        <v>0</v>
      </c>
      <c r="F15" s="23">
        <f t="shared" si="0"/>
        <v>13261942.602</v>
      </c>
      <c r="G15" s="23">
        <f t="shared" si="1"/>
        <v>13.261942602</v>
      </c>
      <c r="H15" s="23">
        <f t="shared" si="2"/>
        <v>143</v>
      </c>
      <c r="I15" s="24" t="s">
        <v>116</v>
      </c>
    </row>
    <row r="16" spans="1:13" ht="25.05" customHeight="1" x14ac:dyDescent="0.3">
      <c r="A16" s="25">
        <f t="shared" si="3"/>
        <v>1.1200000000000001</v>
      </c>
      <c r="B16" s="22" t="s">
        <v>71</v>
      </c>
      <c r="C16" s="22" t="s">
        <v>83</v>
      </c>
      <c r="D16" s="23">
        <v>34887971.034999996</v>
      </c>
      <c r="E16" s="23">
        <v>0</v>
      </c>
      <c r="F16" s="23">
        <f t="shared" si="0"/>
        <v>34887971.034999996</v>
      </c>
      <c r="G16" s="23">
        <f t="shared" si="1"/>
        <v>34.887971034999993</v>
      </c>
      <c r="H16" s="23">
        <f t="shared" si="2"/>
        <v>376</v>
      </c>
      <c r="I16" s="24" t="s">
        <v>116</v>
      </c>
    </row>
    <row r="17" spans="1:10" ht="25.05" customHeight="1" x14ac:dyDescent="0.3">
      <c r="A17" s="25">
        <f t="shared" si="3"/>
        <v>1.1300000000000001</v>
      </c>
      <c r="B17" s="22" t="s">
        <v>71</v>
      </c>
      <c r="C17" s="22" t="s">
        <v>402</v>
      </c>
      <c r="D17" s="23">
        <v>33287451.988000002</v>
      </c>
      <c r="E17" s="23">
        <v>0</v>
      </c>
      <c r="F17" s="23">
        <f t="shared" ref="F17:F19" si="4">D17-E17</f>
        <v>33287451.988000002</v>
      </c>
      <c r="G17" s="23">
        <f t="shared" ref="G17:G19" si="5">F17*0.000001</f>
        <v>33.287451988000001</v>
      </c>
      <c r="H17" s="23">
        <f t="shared" si="2"/>
        <v>358</v>
      </c>
      <c r="I17" s="24" t="s">
        <v>116</v>
      </c>
    </row>
    <row r="18" spans="1:10" ht="25.05" customHeight="1" x14ac:dyDescent="0.3">
      <c r="A18" s="25">
        <f t="shared" si="3"/>
        <v>1.1400000000000001</v>
      </c>
      <c r="B18" s="22" t="s">
        <v>71</v>
      </c>
      <c r="C18" s="22" t="s">
        <v>78</v>
      </c>
      <c r="D18" s="23">
        <v>30428598.5</v>
      </c>
      <c r="E18" s="23">
        <v>0</v>
      </c>
      <c r="F18" s="23">
        <f t="shared" si="4"/>
        <v>30428598.5</v>
      </c>
      <c r="G18" s="23">
        <f t="shared" si="5"/>
        <v>30.4285985</v>
      </c>
      <c r="H18" s="23">
        <f t="shared" si="2"/>
        <v>328</v>
      </c>
      <c r="I18" s="24" t="s">
        <v>116</v>
      </c>
    </row>
    <row r="19" spans="1:10" ht="25.05" customHeight="1" x14ac:dyDescent="0.3">
      <c r="A19" s="25">
        <f>A4+1</f>
        <v>2</v>
      </c>
      <c r="B19" s="22" t="s">
        <v>212</v>
      </c>
      <c r="C19" s="22" t="s">
        <v>403</v>
      </c>
      <c r="D19" s="23">
        <v>285170966.19300002</v>
      </c>
      <c r="E19" s="23">
        <v>4754109.5190000003</v>
      </c>
      <c r="F19" s="23">
        <f t="shared" si="4"/>
        <v>280416856.67400002</v>
      </c>
      <c r="G19" s="23">
        <f t="shared" si="5"/>
        <v>280.41685667400003</v>
      </c>
      <c r="H19" s="23">
        <f t="shared" si="2"/>
        <v>3018</v>
      </c>
      <c r="I19" s="24" t="s">
        <v>201</v>
      </c>
    </row>
    <row r="20" spans="1:10" ht="25.05" customHeight="1" x14ac:dyDescent="0.3">
      <c r="A20" s="25">
        <f>A19+0.1</f>
        <v>2.1</v>
      </c>
      <c r="B20" s="22" t="s">
        <v>71</v>
      </c>
      <c r="C20" s="22" t="s">
        <v>404</v>
      </c>
      <c r="D20" s="23">
        <v>135192523.62400001</v>
      </c>
      <c r="E20" s="23">
        <v>1752887.37</v>
      </c>
      <c r="F20" s="23">
        <f t="shared" ref="F20:F22" si="6">D20-E20</f>
        <v>133439636.25400001</v>
      </c>
      <c r="G20" s="23">
        <f t="shared" ref="G20:G22" si="7">F20*0.000001</f>
        <v>133.43963625399999</v>
      </c>
      <c r="H20" s="23">
        <f t="shared" si="2"/>
        <v>1436</v>
      </c>
      <c r="I20" s="24" t="s">
        <v>275</v>
      </c>
    </row>
    <row r="21" spans="1:10" ht="25.05" customHeight="1" x14ac:dyDescent="0.3">
      <c r="A21" s="25">
        <f t="shared" ref="A21:A22" si="8">A20+0.1</f>
        <v>2.2000000000000002</v>
      </c>
      <c r="B21" s="22" t="s">
        <v>71</v>
      </c>
      <c r="C21" s="22" t="s">
        <v>405</v>
      </c>
      <c r="D21" s="23">
        <v>148870689.93799999</v>
      </c>
      <c r="E21" s="23">
        <v>4505155.4170000004</v>
      </c>
      <c r="F21" s="23">
        <f t="shared" si="6"/>
        <v>144365534.521</v>
      </c>
      <c r="G21" s="23">
        <f t="shared" si="7"/>
        <v>144.365534521</v>
      </c>
      <c r="H21" s="23">
        <f t="shared" si="2"/>
        <v>1554</v>
      </c>
      <c r="I21" s="24" t="s">
        <v>313</v>
      </c>
    </row>
    <row r="22" spans="1:10" ht="25.05" customHeight="1" x14ac:dyDescent="0.3">
      <c r="A22" s="25">
        <f t="shared" si="8"/>
        <v>2.3000000000000003</v>
      </c>
      <c r="B22" s="22" t="s">
        <v>71</v>
      </c>
      <c r="C22" s="22" t="s">
        <v>406</v>
      </c>
      <c r="D22" s="23">
        <v>8402073.1549999993</v>
      </c>
      <c r="E22" s="23">
        <v>0</v>
      </c>
      <c r="F22" s="23">
        <f t="shared" si="6"/>
        <v>8402073.1549999993</v>
      </c>
      <c r="G22" s="23">
        <f t="shared" si="7"/>
        <v>8.4020731549999983</v>
      </c>
      <c r="H22" s="23">
        <f t="shared" si="2"/>
        <v>90</v>
      </c>
      <c r="I22" s="24" t="s">
        <v>116</v>
      </c>
    </row>
    <row r="23" spans="1:10" ht="25.05" customHeight="1" x14ac:dyDescent="0.3">
      <c r="A23" s="25">
        <f>A19+1</f>
        <v>3</v>
      </c>
      <c r="B23" s="22" t="s">
        <v>420</v>
      </c>
      <c r="C23" s="22" t="s">
        <v>407</v>
      </c>
      <c r="D23" s="23">
        <f>269765379.613*5</f>
        <v>1348826898.0649998</v>
      </c>
      <c r="E23" s="23">
        <f>4203043.123*5</f>
        <v>21015215.614999998</v>
      </c>
      <c r="F23" s="23">
        <f t="shared" ref="F23" si="9">D23-E23</f>
        <v>1327811682.4499998</v>
      </c>
      <c r="G23" s="23">
        <f t="shared" ref="G23" si="10">F23*0.000001</f>
        <v>1327.8116824499998</v>
      </c>
      <c r="H23" s="23">
        <f>ROUND(G23*10.764,0)</f>
        <v>14293</v>
      </c>
      <c r="I23" s="24" t="s">
        <v>201</v>
      </c>
    </row>
    <row r="24" spans="1:10" ht="25.05" customHeight="1" x14ac:dyDescent="0.3">
      <c r="A24" s="25">
        <f>A23+0.1</f>
        <v>3.1</v>
      </c>
      <c r="B24" s="22" t="s">
        <v>71</v>
      </c>
      <c r="C24" s="22" t="s">
        <v>404</v>
      </c>
      <c r="D24" s="23">
        <f>110746898.164*5</f>
        <v>553734490.82000005</v>
      </c>
      <c r="E24" s="23">
        <f>1752887.371*5</f>
        <v>8764436.8550000004</v>
      </c>
      <c r="F24" s="23">
        <f>D24-E24</f>
        <v>544970053.96500003</v>
      </c>
      <c r="G24" s="23">
        <f>F24*0.000001</f>
        <v>544.97005396500003</v>
      </c>
      <c r="H24" s="23">
        <f>ROUND(G24*10.764,0)</f>
        <v>5866</v>
      </c>
      <c r="I24" s="24" t="s">
        <v>275</v>
      </c>
    </row>
    <row r="25" spans="1:10" ht="25.05" customHeight="1" x14ac:dyDescent="0.3">
      <c r="A25" s="25">
        <f>A24+0.1</f>
        <v>3.2</v>
      </c>
      <c r="B25" s="22" t="s">
        <v>71</v>
      </c>
      <c r="C25" s="22" t="s">
        <v>405</v>
      </c>
      <c r="D25" s="23">
        <f>142844180.083*5</f>
        <v>714220900.41499996</v>
      </c>
      <c r="E25" s="23">
        <f>1454020.729*5</f>
        <v>7270103.6450000005</v>
      </c>
      <c r="F25" s="23">
        <f>D25-E25</f>
        <v>706950796.76999998</v>
      </c>
      <c r="G25" s="23">
        <f>F25*0.000001</f>
        <v>706.9507967699999</v>
      </c>
      <c r="H25" s="23">
        <f>ROUND(G25*10.764,0)</f>
        <v>7610</v>
      </c>
      <c r="I25" s="24" t="s">
        <v>313</v>
      </c>
      <c r="J25" s="15">
        <f>G24/13</f>
        <v>41.920773381923077</v>
      </c>
    </row>
    <row r="26" spans="1:10" ht="25.05" customHeight="1" x14ac:dyDescent="0.3">
      <c r="A26" s="25">
        <f>A23+1</f>
        <v>4</v>
      </c>
      <c r="B26" s="22" t="s">
        <v>422</v>
      </c>
      <c r="C26" s="22" t="s">
        <v>408</v>
      </c>
      <c r="D26" s="23">
        <f>95239844.332*2</f>
        <v>190479688.664</v>
      </c>
      <c r="E26" s="23">
        <f>2082909.87*2</f>
        <v>4165819.74</v>
      </c>
      <c r="F26" s="23">
        <f t="shared" ref="F26" si="11">D26-E26</f>
        <v>186313868.92399999</v>
      </c>
      <c r="G26" s="23">
        <f t="shared" ref="G26" si="12">F26*0.000001</f>
        <v>186.31386892399999</v>
      </c>
      <c r="H26" s="23">
        <f>ROUND(G26*10.764,0)</f>
        <v>2005</v>
      </c>
      <c r="I26" s="24" t="s">
        <v>350</v>
      </c>
    </row>
    <row r="27" spans="1:10" ht="25.05" customHeight="1" x14ac:dyDescent="0.3">
      <c r="A27" s="25">
        <f>A26+1</f>
        <v>5</v>
      </c>
      <c r="B27" s="22" t="s">
        <v>421</v>
      </c>
      <c r="C27" s="22" t="s">
        <v>409</v>
      </c>
      <c r="D27" s="23">
        <v>39620932.803999998</v>
      </c>
      <c r="E27" s="23">
        <v>2082909.87</v>
      </c>
      <c r="F27" s="23">
        <f t="shared" ref="F27:F36" si="13">D27-E27</f>
        <v>37538022.934</v>
      </c>
      <c r="G27" s="23">
        <f t="shared" ref="G27:G36" si="14">F27*0.000001</f>
        <v>37.538022933999997</v>
      </c>
      <c r="H27" s="23">
        <f t="shared" ref="H27:H36" si="15">ROUND(G27*10.764,0)</f>
        <v>404</v>
      </c>
      <c r="I27" s="24" t="s">
        <v>350</v>
      </c>
    </row>
    <row r="28" spans="1:10" ht="25.05" customHeight="1" x14ac:dyDescent="0.3">
      <c r="A28" s="25">
        <f>A27+0.1</f>
        <v>5.0999999999999996</v>
      </c>
      <c r="B28" s="22"/>
      <c r="C28" s="22" t="s">
        <v>415</v>
      </c>
      <c r="D28" s="23">
        <v>11698683.386</v>
      </c>
      <c r="E28" s="23">
        <v>0</v>
      </c>
      <c r="F28" s="23">
        <f t="shared" si="13"/>
        <v>11698683.386</v>
      </c>
      <c r="G28" s="23">
        <f t="shared" si="14"/>
        <v>11.698683385999999</v>
      </c>
      <c r="H28" s="23">
        <f t="shared" si="15"/>
        <v>126</v>
      </c>
      <c r="I28" s="24" t="s">
        <v>350</v>
      </c>
    </row>
    <row r="29" spans="1:10" ht="25.05" customHeight="1" x14ac:dyDescent="0.3">
      <c r="A29" s="25">
        <f t="shared" ref="A29:A36" si="16">A28+0.1</f>
        <v>5.1999999999999993</v>
      </c>
      <c r="B29" s="22"/>
      <c r="C29" s="22" t="s">
        <v>410</v>
      </c>
      <c r="D29" s="23">
        <v>34655000.002999999</v>
      </c>
      <c r="E29" s="23">
        <v>0</v>
      </c>
      <c r="F29" s="23">
        <f t="shared" si="13"/>
        <v>34655000.002999999</v>
      </c>
      <c r="G29" s="23">
        <f t="shared" si="14"/>
        <v>34.655000002999998</v>
      </c>
      <c r="H29" s="23">
        <f t="shared" si="15"/>
        <v>373</v>
      </c>
      <c r="I29" s="24" t="s">
        <v>201</v>
      </c>
    </row>
    <row r="30" spans="1:10" ht="25.05" customHeight="1" x14ac:dyDescent="0.3">
      <c r="A30" s="25">
        <f t="shared" si="16"/>
        <v>5.2999999999999989</v>
      </c>
      <c r="B30" s="22"/>
      <c r="C30" s="22" t="s">
        <v>411</v>
      </c>
      <c r="D30" s="23">
        <v>30789947.631999999</v>
      </c>
      <c r="E30" s="23">
        <v>0</v>
      </c>
      <c r="F30" s="23">
        <f t="shared" si="13"/>
        <v>30789947.631999999</v>
      </c>
      <c r="G30" s="23">
        <f t="shared" si="14"/>
        <v>30.789947631999997</v>
      </c>
      <c r="H30" s="23">
        <f t="shared" si="15"/>
        <v>331</v>
      </c>
      <c r="I30" s="24" t="s">
        <v>201</v>
      </c>
    </row>
    <row r="31" spans="1:10" ht="25.05" customHeight="1" x14ac:dyDescent="0.3">
      <c r="A31" s="25">
        <f t="shared" si="16"/>
        <v>5.3999999999999986</v>
      </c>
      <c r="B31" s="22"/>
      <c r="C31" s="22" t="s">
        <v>412</v>
      </c>
      <c r="D31" s="23">
        <v>19529872.228999998</v>
      </c>
      <c r="E31" s="23">
        <v>0</v>
      </c>
      <c r="F31" s="23">
        <f t="shared" si="13"/>
        <v>19529872.228999998</v>
      </c>
      <c r="G31" s="23">
        <f t="shared" si="14"/>
        <v>19.529872228999999</v>
      </c>
      <c r="H31" s="23">
        <f t="shared" si="15"/>
        <v>210</v>
      </c>
      <c r="I31" s="24" t="s">
        <v>201</v>
      </c>
    </row>
    <row r="32" spans="1:10" ht="25.05" customHeight="1" x14ac:dyDescent="0.3">
      <c r="A32" s="25">
        <f t="shared" si="16"/>
        <v>5.4999999999999982</v>
      </c>
      <c r="B32" s="22"/>
      <c r="C32" s="22" t="s">
        <v>413</v>
      </c>
      <c r="D32" s="23">
        <v>31923241.528000001</v>
      </c>
      <c r="E32" s="23">
        <v>0</v>
      </c>
      <c r="F32" s="23">
        <f t="shared" si="13"/>
        <v>31923241.528000001</v>
      </c>
      <c r="G32" s="23">
        <f t="shared" si="14"/>
        <v>31.923241527999998</v>
      </c>
      <c r="H32" s="23">
        <f t="shared" si="15"/>
        <v>344</v>
      </c>
      <c r="I32" s="24" t="s">
        <v>275</v>
      </c>
    </row>
    <row r="33" spans="1:9" ht="25.05" customHeight="1" x14ac:dyDescent="0.3">
      <c r="A33" s="25">
        <f t="shared" si="16"/>
        <v>5.5999999999999979</v>
      </c>
      <c r="B33" s="22"/>
      <c r="C33" s="22" t="s">
        <v>414</v>
      </c>
      <c r="D33" s="23">
        <v>34898638.225000001</v>
      </c>
      <c r="E33" s="23">
        <v>0</v>
      </c>
      <c r="F33" s="23">
        <f t="shared" si="13"/>
        <v>34898638.225000001</v>
      </c>
      <c r="G33" s="23">
        <f t="shared" si="14"/>
        <v>34.898638224999999</v>
      </c>
      <c r="H33" s="23">
        <f t="shared" si="15"/>
        <v>376</v>
      </c>
      <c r="I33" s="24" t="s">
        <v>313</v>
      </c>
    </row>
    <row r="34" spans="1:9" ht="25.05" customHeight="1" x14ac:dyDescent="0.3">
      <c r="A34" s="25">
        <f t="shared" si="16"/>
        <v>5.6999999999999975</v>
      </c>
      <c r="B34" s="22"/>
      <c r="C34" s="22" t="s">
        <v>416</v>
      </c>
      <c r="D34" s="23">
        <v>22630000.002999999</v>
      </c>
      <c r="E34" s="23">
        <v>0</v>
      </c>
      <c r="F34" s="23">
        <f t="shared" si="13"/>
        <v>22630000.002999999</v>
      </c>
      <c r="G34" s="23">
        <f t="shared" si="14"/>
        <v>22.630000002999999</v>
      </c>
      <c r="H34" s="23">
        <f t="shared" si="15"/>
        <v>244</v>
      </c>
      <c r="I34" s="24" t="s">
        <v>201</v>
      </c>
    </row>
    <row r="35" spans="1:9" ht="25.05" customHeight="1" x14ac:dyDescent="0.3">
      <c r="A35" s="25">
        <f t="shared" si="16"/>
        <v>5.7999999999999972</v>
      </c>
      <c r="B35" s="22"/>
      <c r="C35" s="22" t="s">
        <v>417</v>
      </c>
      <c r="D35" s="23">
        <v>20305000</v>
      </c>
      <c r="E35" s="23">
        <v>0</v>
      </c>
      <c r="F35" s="23">
        <f t="shared" si="13"/>
        <v>20305000</v>
      </c>
      <c r="G35" s="23">
        <f t="shared" si="14"/>
        <v>20.305</v>
      </c>
      <c r="H35" s="23">
        <f t="shared" si="15"/>
        <v>219</v>
      </c>
      <c r="I35" s="24" t="s">
        <v>275</v>
      </c>
    </row>
    <row r="36" spans="1:9" ht="25.05" customHeight="1" x14ac:dyDescent="0.3">
      <c r="A36" s="27">
        <f t="shared" si="16"/>
        <v>5.8999999999999968</v>
      </c>
      <c r="B36" s="28"/>
      <c r="C36" s="28" t="s">
        <v>418</v>
      </c>
      <c r="D36" s="42">
        <v>22917306.682999998</v>
      </c>
      <c r="E36" s="42">
        <v>0</v>
      </c>
      <c r="F36" s="42">
        <f t="shared" si="13"/>
        <v>22917306.682999998</v>
      </c>
      <c r="G36" s="42">
        <f t="shared" si="14"/>
        <v>22.917306682999996</v>
      </c>
      <c r="H36" s="42">
        <f t="shared" si="15"/>
        <v>247</v>
      </c>
      <c r="I36" s="30" t="s">
        <v>313</v>
      </c>
    </row>
  </sheetData>
  <autoFilter ref="A2:M36" xr:uid="{97A397C8-534C-461C-8467-A075C6585084}"/>
  <mergeCells count="1">
    <mergeCell ref="A1:I1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4DBD0-7968-4A4D-A933-2948BDBFD747}">
  <dimension ref="A1:K41"/>
  <sheetViews>
    <sheetView workbookViewId="0">
      <pane ySplit="3" topLeftCell="A4" activePane="bottomLeft" state="frozen"/>
      <selection pane="bottomLeft" sqref="A1:I1"/>
    </sheetView>
  </sheetViews>
  <sheetFormatPr defaultRowHeight="13.2" x14ac:dyDescent="0.3"/>
  <cols>
    <col min="1" max="1" width="8.88671875" style="4"/>
    <col min="2" max="2" width="20.77734375" style="4" customWidth="1"/>
    <col min="3" max="3" width="30.6640625" style="4" customWidth="1"/>
    <col min="4" max="9" width="20.77734375" style="4" customWidth="1"/>
    <col min="10" max="10" width="27.21875" style="4" bestFit="1" customWidth="1"/>
    <col min="11" max="11" width="12.88671875" style="4" bestFit="1" customWidth="1"/>
    <col min="12" max="16384" width="8.88671875" style="4"/>
  </cols>
  <sheetData>
    <row r="1" spans="1:11" ht="25.05" customHeight="1" x14ac:dyDescent="0.3">
      <c r="A1" s="121" t="s">
        <v>105</v>
      </c>
      <c r="B1" s="122"/>
      <c r="C1" s="122"/>
      <c r="D1" s="122"/>
      <c r="E1" s="122"/>
      <c r="F1" s="122"/>
      <c r="G1" s="122"/>
      <c r="H1" s="122"/>
      <c r="I1" s="123"/>
    </row>
    <row r="2" spans="1:11" s="5" customFormat="1" ht="30" customHeight="1" x14ac:dyDescent="0.3">
      <c r="A2" s="17" t="s">
        <v>0</v>
      </c>
      <c r="B2" s="18" t="s">
        <v>54</v>
      </c>
      <c r="C2" s="18" t="s">
        <v>32</v>
      </c>
      <c r="D2" s="18" t="s">
        <v>55</v>
      </c>
      <c r="E2" s="19" t="s">
        <v>56</v>
      </c>
      <c r="F2" s="19" t="s">
        <v>57</v>
      </c>
      <c r="G2" s="18" t="s">
        <v>8</v>
      </c>
      <c r="H2" s="18" t="s">
        <v>9</v>
      </c>
      <c r="I2" s="20" t="s">
        <v>34</v>
      </c>
    </row>
    <row r="3" spans="1:11" s="5" customFormat="1" ht="25.05" customHeight="1" x14ac:dyDescent="0.3">
      <c r="A3" s="17"/>
      <c r="B3" s="18"/>
      <c r="C3" s="18"/>
      <c r="D3" s="43">
        <f>SUBTOTAL(9,D4:D11)</f>
        <v>2629554393.947</v>
      </c>
      <c r="E3" s="43">
        <f t="shared" ref="E3:H3" si="0">SUBTOTAL(9,E4:E11)</f>
        <v>24911133.884000003</v>
      </c>
      <c r="F3" s="43">
        <f t="shared" si="0"/>
        <v>2604643260.0629997</v>
      </c>
      <c r="G3" s="43">
        <f t="shared" si="0"/>
        <v>2604.6432600629996</v>
      </c>
      <c r="H3" s="43">
        <f t="shared" si="0"/>
        <v>28036</v>
      </c>
      <c r="I3" s="20"/>
      <c r="J3" s="84" t="s">
        <v>191</v>
      </c>
      <c r="K3" s="85">
        <f>G3</f>
        <v>2604.6432600629996</v>
      </c>
    </row>
    <row r="4" spans="1:11" s="5" customFormat="1" ht="25.05" customHeight="1" x14ac:dyDescent="0.3">
      <c r="A4" s="25">
        <v>1</v>
      </c>
      <c r="B4" s="22" t="s">
        <v>212</v>
      </c>
      <c r="C4" s="44" t="s">
        <v>387</v>
      </c>
      <c r="D4" s="23">
        <v>946517053.67499995</v>
      </c>
      <c r="E4" s="23">
        <v>1616428.5589999999</v>
      </c>
      <c r="F4" s="23">
        <f>D4-E4</f>
        <v>944900625.11599994</v>
      </c>
      <c r="G4" s="75">
        <f>F4*0.000001</f>
        <v>944.9006251159999</v>
      </c>
      <c r="H4" s="23">
        <f>ROUND(G4*10.764,0)</f>
        <v>10171</v>
      </c>
      <c r="I4" s="89"/>
      <c r="J4" s="84"/>
      <c r="K4" s="85"/>
    </row>
    <row r="5" spans="1:11" ht="25.05" customHeight="1" x14ac:dyDescent="0.3">
      <c r="A5" s="25">
        <f>A4+1</f>
        <v>2</v>
      </c>
      <c r="B5" s="22" t="s">
        <v>215</v>
      </c>
      <c r="C5" s="22" t="s">
        <v>368</v>
      </c>
      <c r="D5" s="23">
        <v>159869500.00299999</v>
      </c>
      <c r="E5" s="23">
        <v>645118.01500000001</v>
      </c>
      <c r="F5" s="23">
        <f>D5-E5</f>
        <v>159224381.98800001</v>
      </c>
      <c r="G5" s="75">
        <f>F5*0.000001</f>
        <v>159.224381988</v>
      </c>
      <c r="H5" s="23">
        <f>ROUND(G5*10.764,0)</f>
        <v>1714</v>
      </c>
      <c r="I5" s="24"/>
      <c r="J5" s="84" t="s">
        <v>189</v>
      </c>
      <c r="K5" s="15">
        <f>'UNIT AREA'!AK4</f>
        <v>14945.577215788991</v>
      </c>
    </row>
    <row r="6" spans="1:11" ht="25.05" customHeight="1" x14ac:dyDescent="0.3">
      <c r="A6" s="25">
        <f>A5+0.01</f>
        <v>2.0099999999999998</v>
      </c>
      <c r="B6" s="22" t="s">
        <v>71</v>
      </c>
      <c r="C6" s="22" t="s">
        <v>388</v>
      </c>
      <c r="D6" s="23">
        <v>337356823.15700001</v>
      </c>
      <c r="E6" s="23">
        <v>874285.79</v>
      </c>
      <c r="F6" s="23">
        <f t="shared" ref="F6:F8" si="1">D6-E6</f>
        <v>336482537.36699998</v>
      </c>
      <c r="G6" s="75">
        <f t="shared" ref="G6:G11" si="2">F6*0.000001</f>
        <v>336.48253736699996</v>
      </c>
      <c r="H6" s="23">
        <f t="shared" ref="H6:H11" si="3">ROUND(G6*10.764,0)</f>
        <v>3622</v>
      </c>
      <c r="I6" s="24"/>
      <c r="J6" s="86" t="s">
        <v>61</v>
      </c>
      <c r="K6" s="87">
        <f>K3/K5</f>
        <v>0.17427518672958112</v>
      </c>
    </row>
    <row r="7" spans="1:11" ht="25.05" customHeight="1" x14ac:dyDescent="0.3">
      <c r="A7" s="25">
        <f>A6+0.01</f>
        <v>2.0199999999999996</v>
      </c>
      <c r="B7" s="22" t="s">
        <v>71</v>
      </c>
      <c r="C7" s="22" t="s">
        <v>389</v>
      </c>
      <c r="D7" s="23">
        <f>37231230.346+53359569.58</f>
        <v>90590799.925999999</v>
      </c>
      <c r="E7" s="23">
        <v>0</v>
      </c>
      <c r="F7" s="23">
        <f t="shared" si="1"/>
        <v>90590799.925999999</v>
      </c>
      <c r="G7" s="75">
        <f t="shared" si="2"/>
        <v>90.590799925999988</v>
      </c>
      <c r="H7" s="23">
        <f t="shared" si="3"/>
        <v>975</v>
      </c>
      <c r="I7" s="24"/>
    </row>
    <row r="8" spans="1:11" ht="25.05" customHeight="1" x14ac:dyDescent="0.3">
      <c r="A8" s="25">
        <f>A5+1</f>
        <v>3</v>
      </c>
      <c r="B8" s="22" t="s">
        <v>371</v>
      </c>
      <c r="C8" s="22" t="s">
        <v>390</v>
      </c>
      <c r="D8" s="23">
        <v>581851415.13499999</v>
      </c>
      <c r="E8" s="23">
        <v>7753422.4950000001</v>
      </c>
      <c r="F8" s="23">
        <f t="shared" si="1"/>
        <v>574097992.63999999</v>
      </c>
      <c r="G8" s="75">
        <f t="shared" si="2"/>
        <v>574.09799263999992</v>
      </c>
      <c r="H8" s="23">
        <f t="shared" si="3"/>
        <v>6180</v>
      </c>
      <c r="I8" s="24"/>
    </row>
    <row r="9" spans="1:11" ht="25.05" customHeight="1" x14ac:dyDescent="0.3">
      <c r="A9" s="25">
        <f>A8+0.1</f>
        <v>3.1</v>
      </c>
      <c r="B9" s="22" t="s">
        <v>71</v>
      </c>
      <c r="C9" s="22" t="s">
        <v>391</v>
      </c>
      <c r="D9" s="23">
        <v>14040000</v>
      </c>
      <c r="E9" s="23">
        <v>0</v>
      </c>
      <c r="F9" s="23">
        <f>D9-E9</f>
        <v>14040000</v>
      </c>
      <c r="G9" s="75">
        <f t="shared" si="2"/>
        <v>14.04</v>
      </c>
      <c r="H9" s="23">
        <f t="shared" si="3"/>
        <v>151</v>
      </c>
      <c r="I9" s="24"/>
      <c r="J9" s="88"/>
      <c r="K9" s="15"/>
    </row>
    <row r="10" spans="1:11" ht="25.05" customHeight="1" x14ac:dyDescent="0.3">
      <c r="A10" s="25">
        <f>A8+1</f>
        <v>4</v>
      </c>
      <c r="B10" s="22" t="s">
        <v>370</v>
      </c>
      <c r="C10" s="22" t="s">
        <v>392</v>
      </c>
      <c r="D10" s="23">
        <f>469579542.376+8623320.492</f>
        <v>478202862.86799997</v>
      </c>
      <c r="E10" s="23">
        <v>14021879.025</v>
      </c>
      <c r="F10" s="23">
        <f>D10-E10</f>
        <v>464180983.84299999</v>
      </c>
      <c r="G10" s="75">
        <f t="shared" si="2"/>
        <v>464.18098384299998</v>
      </c>
      <c r="H10" s="23">
        <f t="shared" si="3"/>
        <v>4996</v>
      </c>
      <c r="I10" s="24"/>
    </row>
    <row r="11" spans="1:11" ht="25.05" customHeight="1" x14ac:dyDescent="0.3">
      <c r="A11" s="27">
        <f>A10+0.01</f>
        <v>4.01</v>
      </c>
      <c r="B11" s="28"/>
      <c r="C11" s="28" t="s">
        <v>393</v>
      </c>
      <c r="D11" s="42">
        <v>21125939.182999998</v>
      </c>
      <c r="E11" s="42">
        <v>0</v>
      </c>
      <c r="F11" s="42">
        <f>D11-E11</f>
        <v>21125939.182999998</v>
      </c>
      <c r="G11" s="80">
        <f t="shared" si="2"/>
        <v>21.125939182999996</v>
      </c>
      <c r="H11" s="42">
        <f t="shared" si="3"/>
        <v>227</v>
      </c>
      <c r="I11" s="30"/>
    </row>
    <row r="12" spans="1:11" ht="25.05" customHeight="1" x14ac:dyDescent="0.3">
      <c r="D12" s="16"/>
      <c r="E12" s="16"/>
      <c r="F12" s="16"/>
      <c r="G12" s="16"/>
      <c r="H12" s="16"/>
    </row>
    <row r="13" spans="1:11" ht="25.05" customHeight="1" x14ac:dyDescent="0.3">
      <c r="D13" s="16"/>
      <c r="E13" s="16"/>
      <c r="F13" s="16"/>
      <c r="G13" s="16"/>
      <c r="H13" s="16"/>
    </row>
    <row r="14" spans="1:11" ht="25.05" customHeight="1" x14ac:dyDescent="0.3">
      <c r="D14" s="16"/>
      <c r="E14" s="16"/>
      <c r="F14" s="16"/>
      <c r="G14" s="16"/>
      <c r="H14" s="16"/>
    </row>
    <row r="15" spans="1:11" ht="25.05" customHeight="1" x14ac:dyDescent="0.3">
      <c r="D15" s="16"/>
      <c r="E15" s="16"/>
      <c r="F15" s="16"/>
      <c r="G15" s="16"/>
      <c r="H15" s="16"/>
    </row>
    <row r="16" spans="1:11" ht="25.05" customHeight="1" x14ac:dyDescent="0.3">
      <c r="D16" s="16"/>
      <c r="E16" s="16"/>
      <c r="F16" s="16"/>
      <c r="G16" s="16"/>
      <c r="H16" s="16"/>
    </row>
    <row r="17" spans="4:8" ht="25.05" customHeight="1" x14ac:dyDescent="0.3">
      <c r="D17" s="16"/>
      <c r="E17" s="16"/>
      <c r="F17" s="16"/>
      <c r="G17" s="16"/>
      <c r="H17" s="16"/>
    </row>
    <row r="18" spans="4:8" ht="25.05" customHeight="1" x14ac:dyDescent="0.3">
      <c r="D18" s="16"/>
      <c r="E18" s="16"/>
      <c r="F18" s="16"/>
      <c r="G18" s="16"/>
      <c r="H18" s="16"/>
    </row>
    <row r="19" spans="4:8" ht="25.05" customHeight="1" x14ac:dyDescent="0.3">
      <c r="D19" s="16"/>
      <c r="E19" s="16"/>
      <c r="F19" s="16"/>
      <c r="G19" s="16"/>
      <c r="H19" s="16"/>
    </row>
    <row r="20" spans="4:8" ht="25.05" customHeight="1" x14ac:dyDescent="0.3">
      <c r="D20" s="16"/>
      <c r="E20" s="16"/>
      <c r="F20" s="16"/>
      <c r="G20" s="16"/>
      <c r="H20" s="16"/>
    </row>
    <row r="21" spans="4:8" ht="25.05" customHeight="1" x14ac:dyDescent="0.3">
      <c r="D21" s="16"/>
      <c r="E21" s="16"/>
      <c r="F21" s="16"/>
      <c r="G21" s="16"/>
      <c r="H21" s="16"/>
    </row>
    <row r="22" spans="4:8" ht="25.05" customHeight="1" x14ac:dyDescent="0.3">
      <c r="D22" s="16"/>
      <c r="E22" s="16"/>
      <c r="F22" s="16"/>
      <c r="G22" s="16"/>
      <c r="H22" s="16"/>
    </row>
    <row r="23" spans="4:8" ht="25.05" customHeight="1" x14ac:dyDescent="0.3">
      <c r="D23" s="16"/>
      <c r="E23" s="16"/>
      <c r="F23" s="16"/>
      <c r="G23" s="16"/>
      <c r="H23" s="16"/>
    </row>
    <row r="24" spans="4:8" ht="25.05" customHeight="1" x14ac:dyDescent="0.3">
      <c r="D24" s="16"/>
      <c r="E24" s="16"/>
      <c r="F24" s="16"/>
      <c r="G24" s="16"/>
      <c r="H24" s="16"/>
    </row>
    <row r="25" spans="4:8" ht="25.05" customHeight="1" x14ac:dyDescent="0.3">
      <c r="D25" s="16"/>
      <c r="E25" s="16"/>
      <c r="F25" s="16"/>
      <c r="G25" s="16"/>
      <c r="H25" s="16"/>
    </row>
    <row r="26" spans="4:8" ht="25.05" customHeight="1" x14ac:dyDescent="0.3">
      <c r="D26" s="16"/>
      <c r="E26" s="16"/>
      <c r="F26" s="16"/>
      <c r="G26" s="16"/>
      <c r="H26" s="16"/>
    </row>
    <row r="27" spans="4:8" ht="25.05" customHeight="1" x14ac:dyDescent="0.3">
      <c r="D27" s="16"/>
      <c r="E27" s="16"/>
      <c r="F27" s="16"/>
      <c r="G27" s="16"/>
      <c r="H27" s="16"/>
    </row>
    <row r="28" spans="4:8" ht="25.05" customHeight="1" x14ac:dyDescent="0.3">
      <c r="D28" s="16"/>
      <c r="E28" s="16"/>
      <c r="F28" s="16"/>
      <c r="G28" s="16"/>
      <c r="H28" s="16"/>
    </row>
    <row r="29" spans="4:8" ht="25.05" customHeight="1" x14ac:dyDescent="0.3">
      <c r="D29" s="16"/>
      <c r="E29" s="16"/>
      <c r="F29" s="16"/>
      <c r="G29" s="16"/>
      <c r="H29" s="16"/>
    </row>
    <row r="30" spans="4:8" ht="25.05" customHeight="1" x14ac:dyDescent="0.3">
      <c r="D30" s="16"/>
      <c r="E30" s="16"/>
      <c r="F30" s="16"/>
      <c r="G30" s="16"/>
      <c r="H30" s="16"/>
    </row>
    <row r="31" spans="4:8" ht="25.05" customHeight="1" x14ac:dyDescent="0.3">
      <c r="D31" s="16"/>
      <c r="E31" s="16"/>
      <c r="F31" s="16"/>
      <c r="G31" s="16"/>
      <c r="H31" s="16"/>
    </row>
    <row r="32" spans="4:8" ht="25.05" customHeight="1" x14ac:dyDescent="0.3">
      <c r="D32" s="16"/>
      <c r="E32" s="16"/>
      <c r="F32" s="16"/>
      <c r="G32" s="16"/>
      <c r="H32" s="16"/>
    </row>
    <row r="33" ht="25.05" customHeight="1" x14ac:dyDescent="0.3"/>
    <row r="34" ht="25.05" customHeight="1" x14ac:dyDescent="0.3"/>
    <row r="35" ht="25.05" customHeight="1" x14ac:dyDescent="0.3"/>
    <row r="36" ht="25.05" customHeight="1" x14ac:dyDescent="0.3"/>
    <row r="37" ht="25.05" customHeight="1" x14ac:dyDescent="0.3"/>
    <row r="38" ht="25.05" customHeight="1" x14ac:dyDescent="0.3"/>
    <row r="39" ht="25.05" customHeight="1" x14ac:dyDescent="0.3"/>
    <row r="40" ht="25.05" customHeight="1" x14ac:dyDescent="0.3"/>
    <row r="41" ht="25.05" customHeight="1" x14ac:dyDescent="0.3"/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93A8D-FD5D-4E35-9F52-2D22BFB5994A}">
  <dimension ref="A1:J39"/>
  <sheetViews>
    <sheetView zoomScale="99" zoomScaleNormal="99" workbookViewId="0">
      <pane xSplit="10" ySplit="3" topLeftCell="K4" activePane="bottomRight" state="frozen"/>
      <selection pane="topRight" activeCell="J1" sqref="J1"/>
      <selection pane="bottomLeft" activeCell="A4" sqref="A4"/>
      <selection pane="bottomRight" activeCell="C8" sqref="C8"/>
    </sheetView>
  </sheetViews>
  <sheetFormatPr defaultRowHeight="13.2" x14ac:dyDescent="0.3"/>
  <cols>
    <col min="1" max="1" width="13" style="4" customWidth="1"/>
    <col min="2" max="17" width="20.77734375" style="4" customWidth="1"/>
    <col min="18" max="16384" width="8.88671875" style="4"/>
  </cols>
  <sheetData>
    <row r="1" spans="1:10" ht="25.05" customHeight="1" x14ac:dyDescent="0.3">
      <c r="A1" s="141" t="s">
        <v>376</v>
      </c>
      <c r="B1" s="142"/>
      <c r="C1" s="142"/>
      <c r="D1" s="142"/>
      <c r="E1" s="142"/>
      <c r="F1" s="142"/>
      <c r="G1" s="142"/>
      <c r="H1" s="142"/>
      <c r="I1" s="142"/>
      <c r="J1" s="143"/>
    </row>
    <row r="2" spans="1:10" s="6" customFormat="1" ht="25.05" customHeight="1" x14ac:dyDescent="0.3">
      <c r="A2" s="17" t="s">
        <v>0</v>
      </c>
      <c r="B2" s="18" t="s">
        <v>3</v>
      </c>
      <c r="C2" s="18" t="s">
        <v>48</v>
      </c>
      <c r="D2" s="18" t="s">
        <v>6</v>
      </c>
      <c r="E2" s="18" t="s">
        <v>44</v>
      </c>
      <c r="F2" s="18" t="s">
        <v>36</v>
      </c>
      <c r="G2" s="18" t="s">
        <v>45</v>
      </c>
      <c r="H2" s="18" t="s">
        <v>49</v>
      </c>
      <c r="I2" s="18" t="s">
        <v>47</v>
      </c>
      <c r="J2" s="20" t="s">
        <v>34</v>
      </c>
    </row>
    <row r="3" spans="1:10" ht="25.05" customHeight="1" x14ac:dyDescent="0.3">
      <c r="A3" s="21"/>
      <c r="B3" s="22"/>
      <c r="C3" s="22"/>
      <c r="D3" s="22"/>
      <c r="E3" s="22"/>
      <c r="F3" s="22"/>
      <c r="G3" s="22"/>
      <c r="H3" s="31">
        <f>SUBTOTAL(9,H5:H38)</f>
        <v>166</v>
      </c>
      <c r="I3" s="31" t="e">
        <f>SUBTOTAL(9,I5:I38)</f>
        <v>#REF!</v>
      </c>
      <c r="J3" s="24"/>
    </row>
    <row r="4" spans="1:10" ht="25.05" customHeight="1" x14ac:dyDescent="0.3">
      <c r="A4" s="133" t="s">
        <v>201</v>
      </c>
      <c r="B4" s="134"/>
      <c r="C4" s="22"/>
      <c r="D4" s="22"/>
      <c r="E4" s="22"/>
      <c r="F4" s="22"/>
      <c r="G4" s="22"/>
      <c r="H4" s="31">
        <f>SUBTOTAL(9,H5:H22)</f>
        <v>12</v>
      </c>
      <c r="I4" s="31">
        <f>SUBTOTAL(9,I5:I22)</f>
        <v>18339</v>
      </c>
      <c r="J4" s="24"/>
    </row>
    <row r="5" spans="1:10" ht="25.05" customHeight="1" x14ac:dyDescent="0.3">
      <c r="A5" s="25">
        <v>1</v>
      </c>
      <c r="B5" s="39" t="s">
        <v>202</v>
      </c>
      <c r="C5" s="39" t="str">
        <f>'UNIT AREA'!F6</f>
        <v>2BHK</v>
      </c>
      <c r="D5" s="39" t="str">
        <f>'UNIT AREA'!G6</f>
        <v>NORTH</v>
      </c>
      <c r="E5" s="23">
        <f>'UNIT AREA'!AT6</f>
        <v>1484</v>
      </c>
      <c r="F5" s="23">
        <v>1</v>
      </c>
      <c r="G5" s="23">
        <v>1</v>
      </c>
      <c r="H5" s="23">
        <f t="shared" ref="H5" si="0">G5*F5</f>
        <v>1</v>
      </c>
      <c r="I5" s="23">
        <f t="shared" ref="I5" si="1">H5*E5</f>
        <v>1484</v>
      </c>
      <c r="J5" s="24"/>
    </row>
    <row r="6" spans="1:10" ht="25.05" customHeight="1" x14ac:dyDescent="0.3">
      <c r="A6" s="25">
        <f>A5+1</f>
        <v>2</v>
      </c>
      <c r="B6" s="39" t="s">
        <v>203</v>
      </c>
      <c r="C6" s="39" t="str">
        <f>'UNIT AREA'!F7</f>
        <v>2BHK</v>
      </c>
      <c r="D6" s="39" t="str">
        <f>'UNIT AREA'!G7</f>
        <v>NORTH</v>
      </c>
      <c r="E6" s="23">
        <f>'UNIT AREA'!AT7</f>
        <v>1486</v>
      </c>
      <c r="F6" s="23">
        <v>1</v>
      </c>
      <c r="G6" s="23">
        <v>1</v>
      </c>
      <c r="H6" s="23">
        <f t="shared" ref="H6:H9" si="2">G6*F6</f>
        <v>1</v>
      </c>
      <c r="I6" s="23">
        <f t="shared" ref="I6:I9" si="3">H6*E6</f>
        <v>1486</v>
      </c>
      <c r="J6" s="24"/>
    </row>
    <row r="7" spans="1:10" ht="25.05" customHeight="1" x14ac:dyDescent="0.3">
      <c r="A7" s="25">
        <f t="shared" ref="A7:A22" si="4">A6+1</f>
        <v>3</v>
      </c>
      <c r="B7" s="39" t="s">
        <v>204</v>
      </c>
      <c r="C7" s="39" t="str">
        <f>'UNIT AREA'!F8</f>
        <v>2BHK</v>
      </c>
      <c r="D7" s="39" t="str">
        <f>'UNIT AREA'!G8</f>
        <v>NORTH</v>
      </c>
      <c r="E7" s="23">
        <f>'UNIT AREA'!AT8</f>
        <v>1486</v>
      </c>
      <c r="F7" s="23">
        <v>1</v>
      </c>
      <c r="G7" s="23">
        <v>1</v>
      </c>
      <c r="H7" s="23">
        <f t="shared" si="2"/>
        <v>1</v>
      </c>
      <c r="I7" s="23">
        <f t="shared" si="3"/>
        <v>1486</v>
      </c>
      <c r="J7" s="24"/>
    </row>
    <row r="8" spans="1:10" ht="25.05" customHeight="1" x14ac:dyDescent="0.3">
      <c r="A8" s="25">
        <f t="shared" si="4"/>
        <v>4</v>
      </c>
      <c r="B8" s="39" t="s">
        <v>205</v>
      </c>
      <c r="C8" s="39" t="str">
        <f>'UNIT AREA'!F9</f>
        <v>3BHK</v>
      </c>
      <c r="D8" s="39" t="str">
        <f>'UNIT AREA'!G9</f>
        <v>NORTH</v>
      </c>
      <c r="E8" s="23">
        <f>'UNIT AREA'!AT9</f>
        <v>1977</v>
      </c>
      <c r="F8" s="23">
        <v>1</v>
      </c>
      <c r="G8" s="23">
        <v>1</v>
      </c>
      <c r="H8" s="23">
        <f t="shared" si="2"/>
        <v>1</v>
      </c>
      <c r="I8" s="23">
        <f t="shared" si="3"/>
        <v>1977</v>
      </c>
      <c r="J8" s="24"/>
    </row>
    <row r="9" spans="1:10" ht="25.05" customHeight="1" x14ac:dyDescent="0.3">
      <c r="A9" s="25">
        <f t="shared" si="4"/>
        <v>5</v>
      </c>
      <c r="B9" s="39" t="s">
        <v>377</v>
      </c>
      <c r="C9" s="39" t="str">
        <f>'UNIT AREA'!F10</f>
        <v>2BHK</v>
      </c>
      <c r="D9" s="39" t="str">
        <f>'UNIT AREA'!G10</f>
        <v>NORTH</v>
      </c>
      <c r="E9" s="23">
        <f>'UNIT AREA'!AT10</f>
        <v>1476</v>
      </c>
      <c r="F9" s="23">
        <v>2</v>
      </c>
      <c r="G9" s="23">
        <v>1</v>
      </c>
      <c r="H9" s="23">
        <f t="shared" si="2"/>
        <v>2</v>
      </c>
      <c r="I9" s="23">
        <f t="shared" si="3"/>
        <v>2952</v>
      </c>
      <c r="J9" s="24"/>
    </row>
    <row r="10" spans="1:10" ht="25.05" customHeight="1" x14ac:dyDescent="0.3">
      <c r="A10" s="25">
        <f t="shared" si="4"/>
        <v>6</v>
      </c>
      <c r="B10" s="39" t="s">
        <v>208</v>
      </c>
      <c r="C10" s="39" t="str">
        <f>'UNIT AREA'!F12</f>
        <v>2BHK</v>
      </c>
      <c r="D10" s="39" t="str">
        <f>'UNIT AREA'!G12</f>
        <v>NORTH</v>
      </c>
      <c r="E10" s="23">
        <f>'UNIT AREA'!AT12</f>
        <v>1476</v>
      </c>
      <c r="F10" s="23">
        <v>1</v>
      </c>
      <c r="G10" s="23">
        <v>1</v>
      </c>
      <c r="H10" s="23">
        <f t="shared" ref="H10:H13" si="5">G10*F10</f>
        <v>1</v>
      </c>
      <c r="I10" s="23">
        <f t="shared" ref="I10:I13" si="6">H10*E10</f>
        <v>1476</v>
      </c>
      <c r="J10" s="24"/>
    </row>
    <row r="11" spans="1:10" ht="25.05" customHeight="1" x14ac:dyDescent="0.3">
      <c r="A11" s="25">
        <f t="shared" si="4"/>
        <v>7</v>
      </c>
      <c r="B11" s="39" t="s">
        <v>209</v>
      </c>
      <c r="C11" s="39" t="str">
        <f>'UNIT AREA'!F13</f>
        <v>2BHK</v>
      </c>
      <c r="D11" s="39" t="str">
        <f>'UNIT AREA'!G13</f>
        <v>EAST</v>
      </c>
      <c r="E11" s="23">
        <f>'UNIT AREA'!AT13</f>
        <v>1490</v>
      </c>
      <c r="F11" s="23">
        <v>1</v>
      </c>
      <c r="G11" s="23">
        <v>1</v>
      </c>
      <c r="H11" s="23">
        <f t="shared" si="5"/>
        <v>1</v>
      </c>
      <c r="I11" s="23">
        <f t="shared" si="6"/>
        <v>1490</v>
      </c>
      <c r="J11" s="24"/>
    </row>
    <row r="12" spans="1:10" ht="25.05" customHeight="1" x14ac:dyDescent="0.3">
      <c r="A12" s="25">
        <f t="shared" si="4"/>
        <v>8</v>
      </c>
      <c r="B12" s="39" t="s">
        <v>378</v>
      </c>
      <c r="C12" s="39" t="str">
        <f>'UNIT AREA'!F14</f>
        <v>2BHK</v>
      </c>
      <c r="D12" s="39" t="str">
        <f>'UNIT AREA'!G14</f>
        <v>EAST</v>
      </c>
      <c r="E12" s="23">
        <f>'UNIT AREA'!AT14</f>
        <v>1507</v>
      </c>
      <c r="F12" s="23">
        <v>2</v>
      </c>
      <c r="G12" s="23">
        <v>1</v>
      </c>
      <c r="H12" s="23">
        <f t="shared" si="5"/>
        <v>2</v>
      </c>
      <c r="I12" s="23">
        <f t="shared" si="6"/>
        <v>3014</v>
      </c>
      <c r="J12" s="24"/>
    </row>
    <row r="13" spans="1:10" ht="25.05" customHeight="1" x14ac:dyDescent="0.3">
      <c r="A13" s="25">
        <f t="shared" si="4"/>
        <v>9</v>
      </c>
      <c r="B13" s="39" t="s">
        <v>379</v>
      </c>
      <c r="C13" s="39" t="str">
        <f>'UNIT AREA'!F16</f>
        <v>2BHK</v>
      </c>
      <c r="D13" s="39" t="str">
        <f>'UNIT AREA'!G16</f>
        <v>EAST</v>
      </c>
      <c r="E13" s="23">
        <f>'UNIT AREA'!AT16</f>
        <v>1487</v>
      </c>
      <c r="F13" s="23">
        <v>2</v>
      </c>
      <c r="G13" s="23">
        <v>1</v>
      </c>
      <c r="H13" s="23">
        <f t="shared" si="5"/>
        <v>2</v>
      </c>
      <c r="I13" s="23">
        <f t="shared" si="6"/>
        <v>2974</v>
      </c>
      <c r="J13" s="24"/>
    </row>
    <row r="14" spans="1:10" ht="25.05" customHeight="1" x14ac:dyDescent="0.3">
      <c r="A14" s="25">
        <f t="shared" si="4"/>
        <v>10</v>
      </c>
      <c r="B14" s="39" t="s">
        <v>216</v>
      </c>
      <c r="C14" s="39"/>
      <c r="D14" s="39"/>
      <c r="E14" s="23"/>
      <c r="F14" s="23"/>
      <c r="G14" s="23"/>
      <c r="H14" s="23"/>
      <c r="I14" s="23"/>
      <c r="J14" s="24"/>
    </row>
    <row r="15" spans="1:10" ht="25.05" customHeight="1" x14ac:dyDescent="0.3">
      <c r="A15" s="25">
        <f t="shared" si="4"/>
        <v>11</v>
      </c>
      <c r="B15" s="39" t="s">
        <v>217</v>
      </c>
      <c r="C15" s="39"/>
      <c r="D15" s="39"/>
      <c r="E15" s="23"/>
      <c r="F15" s="23"/>
      <c r="G15" s="23"/>
      <c r="H15" s="23"/>
      <c r="I15" s="23"/>
      <c r="J15" s="24"/>
    </row>
    <row r="16" spans="1:10" ht="25.05" customHeight="1" x14ac:dyDescent="0.3">
      <c r="A16" s="25">
        <f t="shared" si="4"/>
        <v>12</v>
      </c>
      <c r="B16" s="39" t="s">
        <v>218</v>
      </c>
      <c r="C16" s="39"/>
      <c r="D16" s="39"/>
      <c r="E16" s="23"/>
      <c r="F16" s="23"/>
      <c r="G16" s="23"/>
      <c r="H16" s="23"/>
      <c r="I16" s="23"/>
      <c r="J16" s="24"/>
    </row>
    <row r="17" spans="1:10" ht="25.05" customHeight="1" x14ac:dyDescent="0.3">
      <c r="A17" s="25">
        <f t="shared" si="4"/>
        <v>13</v>
      </c>
      <c r="B17" s="39" t="s">
        <v>219</v>
      </c>
      <c r="C17" s="39"/>
      <c r="D17" s="39"/>
      <c r="E17" s="23"/>
      <c r="F17" s="23"/>
      <c r="G17" s="23"/>
      <c r="H17" s="23"/>
      <c r="I17" s="23"/>
      <c r="J17" s="24"/>
    </row>
    <row r="18" spans="1:10" ht="25.05" customHeight="1" x14ac:dyDescent="0.3">
      <c r="A18" s="25">
        <f t="shared" si="4"/>
        <v>14</v>
      </c>
      <c r="B18" s="39" t="s">
        <v>380</v>
      </c>
      <c r="C18" s="39"/>
      <c r="D18" s="39"/>
      <c r="E18" s="23"/>
      <c r="F18" s="23"/>
      <c r="G18" s="23"/>
      <c r="H18" s="23"/>
      <c r="I18" s="23"/>
      <c r="J18" s="24"/>
    </row>
    <row r="19" spans="1:10" ht="25.05" customHeight="1" x14ac:dyDescent="0.3">
      <c r="A19" s="25">
        <f t="shared" si="4"/>
        <v>15</v>
      </c>
      <c r="B19" s="39" t="s">
        <v>221</v>
      </c>
      <c r="C19" s="39"/>
      <c r="D19" s="39"/>
      <c r="E19" s="23"/>
      <c r="F19" s="23"/>
      <c r="G19" s="23"/>
      <c r="H19" s="23"/>
      <c r="I19" s="23"/>
      <c r="J19" s="24"/>
    </row>
    <row r="20" spans="1:10" ht="25.05" customHeight="1" x14ac:dyDescent="0.3">
      <c r="A20" s="25">
        <f t="shared" si="4"/>
        <v>16</v>
      </c>
      <c r="B20" s="39" t="s">
        <v>222</v>
      </c>
      <c r="C20" s="39"/>
      <c r="D20" s="39"/>
      <c r="E20" s="23"/>
      <c r="F20" s="23"/>
      <c r="G20" s="23"/>
      <c r="H20" s="23"/>
      <c r="I20" s="23"/>
      <c r="J20" s="24"/>
    </row>
    <row r="21" spans="1:10" ht="25.05" customHeight="1" x14ac:dyDescent="0.3">
      <c r="A21" s="25">
        <f t="shared" si="4"/>
        <v>17</v>
      </c>
      <c r="B21" s="39" t="s">
        <v>381</v>
      </c>
      <c r="C21" s="39"/>
      <c r="D21" s="39"/>
      <c r="E21" s="23"/>
      <c r="F21" s="23"/>
      <c r="G21" s="23"/>
      <c r="H21" s="23"/>
      <c r="I21" s="23"/>
      <c r="J21" s="24"/>
    </row>
    <row r="22" spans="1:10" ht="25.05" customHeight="1" x14ac:dyDescent="0.3">
      <c r="A22" s="25">
        <f t="shared" si="4"/>
        <v>18</v>
      </c>
      <c r="B22" s="39" t="s">
        <v>382</v>
      </c>
      <c r="C22" s="39"/>
      <c r="D22" s="39"/>
      <c r="E22" s="23"/>
      <c r="F22" s="23"/>
      <c r="G22" s="23"/>
      <c r="H22" s="23"/>
      <c r="I22" s="23"/>
      <c r="J22" s="24"/>
    </row>
    <row r="23" spans="1:10" ht="25.05" customHeight="1" x14ac:dyDescent="0.3">
      <c r="A23" s="133" t="s">
        <v>31</v>
      </c>
      <c r="B23" s="134"/>
      <c r="C23" s="22"/>
      <c r="D23" s="22"/>
      <c r="E23" s="23"/>
      <c r="F23" s="23"/>
      <c r="G23" s="23"/>
      <c r="H23" s="23"/>
      <c r="I23" s="23"/>
      <c r="J23" s="24"/>
    </row>
    <row r="24" spans="1:10" ht="25.05" customHeight="1" x14ac:dyDescent="0.3">
      <c r="A24" s="25" t="e">
        <f>#REF!+1</f>
        <v>#REF!</v>
      </c>
      <c r="B24" s="39" t="s">
        <v>114</v>
      </c>
      <c r="C24" s="22" t="str">
        <f>'UNIT AREA'!$F$116</f>
        <v>2BHK</v>
      </c>
      <c r="D24" s="22" t="str">
        <f>'UNIT AREA'!$G$116</f>
        <v>NORTH</v>
      </c>
      <c r="E24" s="23">
        <f>'UNIT AREA'!$AT$116</f>
        <v>1494</v>
      </c>
      <c r="F24" s="23">
        <v>2</v>
      </c>
      <c r="G24" s="23">
        <v>14</v>
      </c>
      <c r="H24" s="23">
        <f t="shared" ref="H24:H32" si="7">G24*F24</f>
        <v>28</v>
      </c>
      <c r="I24" s="23">
        <f t="shared" ref="I24:I32" si="8">H24*E24</f>
        <v>41832</v>
      </c>
      <c r="J24" s="24"/>
    </row>
    <row r="25" spans="1:10" ht="25.05" customHeight="1" x14ac:dyDescent="0.3">
      <c r="A25" s="25" t="e">
        <f>A24+1</f>
        <v>#REF!</v>
      </c>
      <c r="B25" s="39" t="s">
        <v>108</v>
      </c>
      <c r="C25" s="22" t="str">
        <f>'UNIT AREA'!$F$118</f>
        <v>2BHK</v>
      </c>
      <c r="D25" s="22" t="str">
        <f>'UNIT AREA'!$G$118</f>
        <v>NORTH</v>
      </c>
      <c r="E25" s="23">
        <f>'UNIT AREA'!$AT$118</f>
        <v>1494</v>
      </c>
      <c r="F25" s="23">
        <v>1</v>
      </c>
      <c r="G25" s="23">
        <v>14</v>
      </c>
      <c r="H25" s="23">
        <f t="shared" si="7"/>
        <v>14</v>
      </c>
      <c r="I25" s="23">
        <f t="shared" si="8"/>
        <v>20916</v>
      </c>
      <c r="J25" s="24"/>
    </row>
    <row r="26" spans="1:10" ht="25.05" customHeight="1" x14ac:dyDescent="0.3">
      <c r="A26" s="25" t="e">
        <f t="shared" ref="A26:A36" si="9">A25+1</f>
        <v>#REF!</v>
      </c>
      <c r="B26" s="39" t="s">
        <v>115</v>
      </c>
      <c r="C26" s="22" t="str">
        <f>'UNIT AREA'!$F$119</f>
        <v>2BHK</v>
      </c>
      <c r="D26" s="22" t="str">
        <f>'UNIT AREA'!$G$119</f>
        <v>EAST</v>
      </c>
      <c r="E26" s="23">
        <f>'UNIT AREA'!$AT$119</f>
        <v>1484</v>
      </c>
      <c r="F26" s="23">
        <v>3</v>
      </c>
      <c r="G26" s="23">
        <v>14</v>
      </c>
      <c r="H26" s="23">
        <f t="shared" si="7"/>
        <v>42</v>
      </c>
      <c r="I26" s="23">
        <f t="shared" si="8"/>
        <v>62328</v>
      </c>
      <c r="J26" s="24"/>
    </row>
    <row r="27" spans="1:10" ht="25.05" customHeight="1" x14ac:dyDescent="0.3">
      <c r="A27" s="25" t="e">
        <f t="shared" si="9"/>
        <v>#REF!</v>
      </c>
      <c r="B27" s="39" t="s">
        <v>109</v>
      </c>
      <c r="C27" s="22" t="str">
        <f>'UNIT AREA'!$F$122</f>
        <v>2BHK</v>
      </c>
      <c r="D27" s="22" t="str">
        <f>'UNIT AREA'!$G$122</f>
        <v>NORTH</v>
      </c>
      <c r="E27" s="23">
        <f>'UNIT AREA'!$AT$122</f>
        <v>1500</v>
      </c>
      <c r="F27" s="23">
        <v>1</v>
      </c>
      <c r="G27" s="23">
        <v>14</v>
      </c>
      <c r="H27" s="23">
        <f t="shared" si="7"/>
        <v>14</v>
      </c>
      <c r="I27" s="23">
        <f t="shared" si="8"/>
        <v>21000</v>
      </c>
      <c r="J27" s="24"/>
    </row>
    <row r="28" spans="1:10" ht="25.05" customHeight="1" x14ac:dyDescent="0.3">
      <c r="A28" s="25" t="e">
        <f t="shared" si="9"/>
        <v>#REF!</v>
      </c>
      <c r="B28" s="39" t="s">
        <v>110</v>
      </c>
      <c r="C28" s="22" t="str">
        <f>'UNIT AREA'!$F$123</f>
        <v>2BHK</v>
      </c>
      <c r="D28" s="22" t="str">
        <f>'UNIT AREA'!$G$123</f>
        <v>NORTH</v>
      </c>
      <c r="E28" s="23">
        <f>'UNIT AREA'!$AT$123</f>
        <v>1500</v>
      </c>
      <c r="F28" s="23">
        <v>1</v>
      </c>
      <c r="G28" s="23">
        <v>11</v>
      </c>
      <c r="H28" s="23">
        <f t="shared" si="7"/>
        <v>11</v>
      </c>
      <c r="I28" s="23">
        <f t="shared" si="8"/>
        <v>16500</v>
      </c>
      <c r="J28" s="24"/>
    </row>
    <row r="29" spans="1:10" ht="25.05" customHeight="1" x14ac:dyDescent="0.3">
      <c r="A29" s="25" t="e">
        <f t="shared" si="9"/>
        <v>#REF!</v>
      </c>
      <c r="B29" s="39" t="s">
        <v>110</v>
      </c>
      <c r="C29" s="22" t="e">
        <f>'UNIT AREA'!#REF!</f>
        <v>#REF!</v>
      </c>
      <c r="D29" s="22" t="e">
        <f>'UNIT AREA'!#REF!</f>
        <v>#REF!</v>
      </c>
      <c r="E29" s="23" t="e">
        <f>'UNIT AREA'!#REF!</f>
        <v>#REF!</v>
      </c>
      <c r="F29" s="23">
        <v>1</v>
      </c>
      <c r="G29" s="23">
        <v>3</v>
      </c>
      <c r="H29" s="23">
        <f t="shared" si="7"/>
        <v>3</v>
      </c>
      <c r="I29" s="23" t="e">
        <f t="shared" si="8"/>
        <v>#REF!</v>
      </c>
      <c r="J29" s="24"/>
    </row>
    <row r="30" spans="1:10" ht="25.05" customHeight="1" x14ac:dyDescent="0.3">
      <c r="A30" s="25" t="e">
        <f t="shared" si="9"/>
        <v>#REF!</v>
      </c>
      <c r="B30" s="39" t="s">
        <v>111</v>
      </c>
      <c r="C30" s="22" t="str">
        <f>'UNIT AREA'!$F$124</f>
        <v>2BHK</v>
      </c>
      <c r="D30" s="22" t="str">
        <f>'UNIT AREA'!$G$124</f>
        <v>NORTH</v>
      </c>
      <c r="E30" s="23">
        <f>'UNIT AREA'!$AT$124</f>
        <v>1500</v>
      </c>
      <c r="F30" s="23">
        <v>1</v>
      </c>
      <c r="G30" s="23">
        <v>1</v>
      </c>
      <c r="H30" s="23">
        <f t="shared" si="7"/>
        <v>1</v>
      </c>
      <c r="I30" s="23">
        <f t="shared" si="8"/>
        <v>1500</v>
      </c>
      <c r="J30" s="24"/>
    </row>
    <row r="31" spans="1:10" ht="25.05" customHeight="1" x14ac:dyDescent="0.3">
      <c r="A31" s="25" t="e">
        <f t="shared" si="9"/>
        <v>#REF!</v>
      </c>
      <c r="B31" s="39" t="s">
        <v>111</v>
      </c>
      <c r="C31" s="22" t="str">
        <f>'UNIT AREA'!$F$135</f>
        <v>2BHK</v>
      </c>
      <c r="D31" s="22" t="str">
        <f>'UNIT AREA'!$G$135</f>
        <v>NORTH</v>
      </c>
      <c r="E31" s="23">
        <f>'UNIT AREA'!$AT$135</f>
        <v>1500</v>
      </c>
      <c r="F31" s="23">
        <v>1</v>
      </c>
      <c r="G31" s="23">
        <v>10</v>
      </c>
      <c r="H31" s="23">
        <f t="shared" si="7"/>
        <v>10</v>
      </c>
      <c r="I31" s="23">
        <f t="shared" si="8"/>
        <v>15000</v>
      </c>
      <c r="J31" s="24"/>
    </row>
    <row r="32" spans="1:10" ht="25.05" customHeight="1" x14ac:dyDescent="0.3">
      <c r="A32" s="25" t="e">
        <f t="shared" si="9"/>
        <v>#REF!</v>
      </c>
      <c r="B32" s="39" t="s">
        <v>111</v>
      </c>
      <c r="C32" s="22" t="e">
        <f>'UNIT AREA'!#REF!</f>
        <v>#REF!</v>
      </c>
      <c r="D32" s="22" t="e">
        <f>'UNIT AREA'!#REF!</f>
        <v>#REF!</v>
      </c>
      <c r="E32" s="23" t="e">
        <f>'UNIT AREA'!#REF!</f>
        <v>#REF!</v>
      </c>
      <c r="F32" s="23">
        <v>1</v>
      </c>
      <c r="G32" s="23">
        <v>3</v>
      </c>
      <c r="H32" s="23">
        <f t="shared" si="7"/>
        <v>3</v>
      </c>
      <c r="I32" s="23" t="e">
        <f t="shared" si="8"/>
        <v>#REF!</v>
      </c>
      <c r="J32" s="24"/>
    </row>
    <row r="33" spans="1:10" ht="25.05" customHeight="1" x14ac:dyDescent="0.3">
      <c r="A33" s="25" t="e">
        <f t="shared" si="9"/>
        <v>#REF!</v>
      </c>
      <c r="B33" s="39" t="s">
        <v>112</v>
      </c>
      <c r="C33" s="22" t="str">
        <f>'UNIT AREA'!$F$125</f>
        <v>2BHK</v>
      </c>
      <c r="D33" s="22" t="str">
        <f>'UNIT AREA'!$G$125</f>
        <v>EAST</v>
      </c>
      <c r="E33" s="23">
        <f>'UNIT AREA'!$AT$125</f>
        <v>1488</v>
      </c>
      <c r="F33" s="23">
        <v>1</v>
      </c>
      <c r="G33" s="23">
        <v>11</v>
      </c>
      <c r="H33" s="23">
        <f t="shared" ref="H33:H34" si="10">G33*F33</f>
        <v>11</v>
      </c>
      <c r="I33" s="23">
        <f t="shared" ref="I33:I34" si="11">H33*E33</f>
        <v>16368</v>
      </c>
      <c r="J33" s="24"/>
    </row>
    <row r="34" spans="1:10" ht="25.05" customHeight="1" x14ac:dyDescent="0.3">
      <c r="A34" s="25" t="e">
        <f t="shared" si="9"/>
        <v>#REF!</v>
      </c>
      <c r="B34" s="39" t="s">
        <v>112</v>
      </c>
      <c r="C34" s="22" t="e">
        <f>'UNIT AREA'!#REF!</f>
        <v>#REF!</v>
      </c>
      <c r="D34" s="22" t="e">
        <f>'UNIT AREA'!#REF!</f>
        <v>#REF!</v>
      </c>
      <c r="E34" s="23" t="e">
        <f>'UNIT AREA'!#REF!</f>
        <v>#REF!</v>
      </c>
      <c r="F34" s="23">
        <v>1</v>
      </c>
      <c r="G34" s="23">
        <v>3</v>
      </c>
      <c r="H34" s="23">
        <f t="shared" si="10"/>
        <v>3</v>
      </c>
      <c r="I34" s="23" t="e">
        <f t="shared" si="11"/>
        <v>#REF!</v>
      </c>
      <c r="J34" s="24"/>
    </row>
    <row r="35" spans="1:10" ht="25.05" customHeight="1" x14ac:dyDescent="0.3">
      <c r="A35" s="25" t="e">
        <f t="shared" si="9"/>
        <v>#REF!</v>
      </c>
      <c r="B35" s="39" t="s">
        <v>113</v>
      </c>
      <c r="C35" s="22" t="str">
        <f>'UNIT AREA'!$F$126</f>
        <v>2BHK</v>
      </c>
      <c r="D35" s="22" t="str">
        <f>'UNIT AREA'!$G$126</f>
        <v>EAST</v>
      </c>
      <c r="E35" s="23">
        <f>'UNIT AREA'!$AT$126</f>
        <v>1488</v>
      </c>
      <c r="F35" s="23">
        <v>1</v>
      </c>
      <c r="G35" s="23">
        <v>11</v>
      </c>
      <c r="H35" s="23">
        <f t="shared" ref="H35:H36" si="12">G35*F35</f>
        <v>11</v>
      </c>
      <c r="I35" s="23">
        <f t="shared" ref="I35:I36" si="13">H35*E35</f>
        <v>16368</v>
      </c>
      <c r="J35" s="24"/>
    </row>
    <row r="36" spans="1:10" ht="25.05" customHeight="1" x14ac:dyDescent="0.3">
      <c r="A36" s="27" t="e">
        <f t="shared" si="9"/>
        <v>#REF!</v>
      </c>
      <c r="B36" s="41" t="s">
        <v>113</v>
      </c>
      <c r="C36" s="28" t="e">
        <f>'UNIT AREA'!#REF!</f>
        <v>#REF!</v>
      </c>
      <c r="D36" s="28" t="e">
        <f>'UNIT AREA'!#REF!</f>
        <v>#REF!</v>
      </c>
      <c r="E36" s="42" t="e">
        <f>'UNIT AREA'!#REF!</f>
        <v>#REF!</v>
      </c>
      <c r="F36" s="42">
        <v>1</v>
      </c>
      <c r="G36" s="42">
        <v>3</v>
      </c>
      <c r="H36" s="42">
        <f t="shared" si="12"/>
        <v>3</v>
      </c>
      <c r="I36" s="42" t="e">
        <f t="shared" si="13"/>
        <v>#REF!</v>
      </c>
      <c r="J36" s="30"/>
    </row>
    <row r="37" spans="1:10" ht="25.05" customHeight="1" x14ac:dyDescent="0.3">
      <c r="E37" s="16"/>
      <c r="F37" s="16"/>
      <c r="G37" s="16"/>
      <c r="H37" s="16"/>
      <c r="I37" s="16"/>
    </row>
    <row r="38" spans="1:10" ht="25.05" customHeight="1" x14ac:dyDescent="0.3"/>
    <row r="39" spans="1:10" ht="25.05" customHeight="1" x14ac:dyDescent="0.3"/>
  </sheetData>
  <mergeCells count="3">
    <mergeCell ref="A4:B4"/>
    <mergeCell ref="A23:B23"/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2A2A-F6CA-4635-842E-C34A422D7230}">
  <dimension ref="A1:S295"/>
  <sheetViews>
    <sheetView tabSelected="1" view="pageBreakPreview" zoomScale="99" zoomScaleNormal="100" zoomScaleSheetLayoutView="99" workbookViewId="0">
      <pane ySplit="5" topLeftCell="A32" activePane="bottomLeft" state="frozen"/>
      <selection pane="bottomLeft" activeCell="J9" sqref="J9"/>
    </sheetView>
  </sheetViews>
  <sheetFormatPr defaultRowHeight="13.2" x14ac:dyDescent="0.3"/>
  <cols>
    <col min="1" max="1" width="10.5546875" style="5" customWidth="1"/>
    <col min="2" max="2" width="11.33203125" style="90" customWidth="1"/>
    <col min="3" max="4" width="13.77734375" style="90" customWidth="1"/>
    <col min="5" max="5" width="13.77734375" style="5" customWidth="1"/>
    <col min="6" max="6" width="12.77734375" style="4" customWidth="1"/>
    <col min="7" max="10" width="14.6640625" style="4" customWidth="1"/>
    <col min="11" max="15" width="13.77734375" style="4" customWidth="1"/>
    <col min="16" max="16" width="13.77734375" style="4" bestFit="1" customWidth="1"/>
    <col min="17" max="16384" width="8.88671875" style="4"/>
  </cols>
  <sheetData>
    <row r="1" spans="1:16" ht="34.950000000000003" customHeight="1" x14ac:dyDescent="0.3">
      <c r="A1" s="121" t="s">
        <v>385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3"/>
    </row>
    <row r="2" spans="1:16" ht="39" customHeight="1" x14ac:dyDescent="0.3">
      <c r="A2" s="155" t="s">
        <v>428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7"/>
    </row>
    <row r="3" spans="1:16" s="6" customFormat="1" ht="34.950000000000003" customHeight="1" x14ac:dyDescent="0.3">
      <c r="A3" s="119" t="s">
        <v>0</v>
      </c>
      <c r="B3" s="124" t="s">
        <v>35</v>
      </c>
      <c r="C3" s="124" t="s">
        <v>2</v>
      </c>
      <c r="D3" s="124" t="s">
        <v>184</v>
      </c>
      <c r="E3" s="124" t="s">
        <v>183</v>
      </c>
      <c r="F3" s="124" t="s">
        <v>194</v>
      </c>
      <c r="G3" s="124" t="s">
        <v>195</v>
      </c>
      <c r="H3" s="124" t="s">
        <v>196</v>
      </c>
      <c r="I3" s="124" t="s">
        <v>197</v>
      </c>
      <c r="J3" s="124" t="s">
        <v>198</v>
      </c>
      <c r="K3" s="124" t="s">
        <v>199</v>
      </c>
      <c r="L3" s="124" t="s">
        <v>200</v>
      </c>
      <c r="M3" s="124" t="s">
        <v>192</v>
      </c>
      <c r="N3" s="124" t="s">
        <v>154</v>
      </c>
      <c r="O3" s="125"/>
    </row>
    <row r="4" spans="1:16" s="6" customFormat="1" ht="34.950000000000003" customHeight="1" x14ac:dyDescent="0.3">
      <c r="A4" s="119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0"/>
      <c r="O4" s="125"/>
    </row>
    <row r="5" spans="1:16" s="6" customFormat="1" ht="34.950000000000003" customHeight="1" x14ac:dyDescent="0.3">
      <c r="A5" s="119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8" t="s">
        <v>52</v>
      </c>
      <c r="O5" s="20" t="s">
        <v>53</v>
      </c>
    </row>
    <row r="6" spans="1:16" ht="24.45" customHeight="1" x14ac:dyDescent="0.3">
      <c r="A6" s="25">
        <v>1</v>
      </c>
      <c r="B6" s="68" t="str">
        <f>'UNIT AREA'!B6</f>
        <v>BLOCK A</v>
      </c>
      <c r="C6" s="68" t="str">
        <f>'UNIT AREA'!C6</f>
        <v>Ground Floor</v>
      </c>
      <c r="D6" s="68" t="str">
        <f>'UNIT AREA'!F6</f>
        <v>2BHK</v>
      </c>
      <c r="E6" s="68" t="str">
        <f>'UNIT AREA'!D6</f>
        <v>A 101</v>
      </c>
      <c r="F6" s="26">
        <f>'UNIT AREA'!I6</f>
        <v>75.055462616999989</v>
      </c>
      <c r="G6" s="26">
        <f>'UNIT AREA'!Q6</f>
        <v>5.6902525839999996</v>
      </c>
      <c r="H6" s="26">
        <v>0</v>
      </c>
      <c r="I6" s="26">
        <f>'UNIT AREA'!Z6</f>
        <v>9.4243512420000073</v>
      </c>
      <c r="J6" s="26">
        <f>F6+G6+H6+I6</f>
        <v>90.170066442999996</v>
      </c>
      <c r="K6" s="26">
        <f>SUM('UNIT AREA'!AN6,'UNIT AREA'!AQ6,'UNIT AREA'!AC6)</f>
        <v>47.666585294570396</v>
      </c>
      <c r="L6" s="26">
        <f>J6+K6</f>
        <v>137.83665173757038</v>
      </c>
      <c r="M6" s="23">
        <f>'UNIT AREA'!AX6</f>
        <v>62.554893968423244</v>
      </c>
      <c r="N6" s="23">
        <f>'UNIT AREA'!BA6</f>
        <v>1</v>
      </c>
      <c r="O6" s="61">
        <f>'UNIT AREA'!BB6</f>
        <v>0</v>
      </c>
      <c r="P6" s="15"/>
    </row>
    <row r="7" spans="1:16" ht="24.45" customHeight="1" x14ac:dyDescent="0.3">
      <c r="A7" s="25">
        <f>A6+1</f>
        <v>2</v>
      </c>
      <c r="B7" s="68" t="str">
        <f>'UNIT AREA'!B7</f>
        <v>BLOCK A</v>
      </c>
      <c r="C7" s="68" t="str">
        <f>'UNIT AREA'!C7</f>
        <v>Ground Floor</v>
      </c>
      <c r="D7" s="68" t="str">
        <f>'UNIT AREA'!F7</f>
        <v>2BHK</v>
      </c>
      <c r="E7" s="68" t="str">
        <f>'UNIT AREA'!D7</f>
        <v>A 102</v>
      </c>
      <c r="F7" s="26">
        <f>'UNIT AREA'!I7</f>
        <v>75.055462616999989</v>
      </c>
      <c r="G7" s="26">
        <f>'UNIT AREA'!Q7</f>
        <v>5.6902525839999996</v>
      </c>
      <c r="H7" s="26">
        <v>0</v>
      </c>
      <c r="I7" s="26">
        <f>'UNIT AREA'!Z7</f>
        <v>9.4243512420000073</v>
      </c>
      <c r="J7" s="26">
        <f t="shared" ref="J7:J70" si="0">F7+G7+H7+I7</f>
        <v>90.170066442999996</v>
      </c>
      <c r="K7" s="26">
        <f>SUM('UNIT AREA'!AN7,'UNIT AREA'!AQ7,'UNIT AREA'!AC7)</f>
        <v>47.841862417861272</v>
      </c>
      <c r="L7" s="26">
        <f t="shared" ref="L7:L70" si="1">J7+K7</f>
        <v>138.01192886086127</v>
      </c>
      <c r="M7" s="23">
        <f>'UNIT AREA'!AX7</f>
        <v>62.634440603692852</v>
      </c>
      <c r="N7" s="23">
        <f>'UNIT AREA'!BA7</f>
        <v>1</v>
      </c>
      <c r="O7" s="61">
        <f>'UNIT AREA'!BB7</f>
        <v>0</v>
      </c>
    </row>
    <row r="8" spans="1:16" ht="24.45" customHeight="1" x14ac:dyDescent="0.3">
      <c r="A8" s="25">
        <f t="shared" ref="A8:A71" si="2">A7+1</f>
        <v>3</v>
      </c>
      <c r="B8" s="68" t="str">
        <f>'UNIT AREA'!B8</f>
        <v>BLOCK A</v>
      </c>
      <c r="C8" s="68" t="str">
        <f>'UNIT AREA'!C8</f>
        <v>Ground Floor</v>
      </c>
      <c r="D8" s="68" t="str">
        <f>'UNIT AREA'!F8</f>
        <v>2BHK</v>
      </c>
      <c r="E8" s="68" t="str">
        <f>'UNIT AREA'!D8</f>
        <v>A 103</v>
      </c>
      <c r="F8" s="26">
        <f>'UNIT AREA'!I8</f>
        <v>75.055462616999989</v>
      </c>
      <c r="G8" s="26">
        <f>'UNIT AREA'!Q8</f>
        <v>5.6902525839999996</v>
      </c>
      <c r="H8" s="26">
        <f>'UNIT AREA'!AU8</f>
        <v>0</v>
      </c>
      <c r="I8" s="26">
        <f>'UNIT AREA'!Z8</f>
        <v>9.4243512420000073</v>
      </c>
      <c r="J8" s="26">
        <f t="shared" si="0"/>
        <v>90.170066442999996</v>
      </c>
      <c r="K8" s="26">
        <f>SUM('UNIT AREA'!AN8,'UNIT AREA'!AQ8,'UNIT AREA'!AC8)</f>
        <v>47.841862417861272</v>
      </c>
      <c r="L8" s="26">
        <f t="shared" si="1"/>
        <v>138.01192886086127</v>
      </c>
      <c r="M8" s="23">
        <f>'UNIT AREA'!AX8</f>
        <v>62.634440603692852</v>
      </c>
      <c r="N8" s="23">
        <f>'UNIT AREA'!BA8</f>
        <v>0</v>
      </c>
      <c r="O8" s="61">
        <f>'UNIT AREA'!BB8</f>
        <v>0</v>
      </c>
    </row>
    <row r="9" spans="1:16" ht="24.45" customHeight="1" x14ac:dyDescent="0.3">
      <c r="A9" s="25">
        <f t="shared" si="2"/>
        <v>4</v>
      </c>
      <c r="B9" s="68" t="str">
        <f>'UNIT AREA'!B9</f>
        <v>BLOCK A</v>
      </c>
      <c r="C9" s="68" t="str">
        <f>'UNIT AREA'!C9</f>
        <v>Ground Floor</v>
      </c>
      <c r="D9" s="68" t="str">
        <f>'UNIT AREA'!F9</f>
        <v>3BHK</v>
      </c>
      <c r="E9" s="68" t="str">
        <f>'UNIT AREA'!D9</f>
        <v>A 104</v>
      </c>
      <c r="F9" s="26">
        <f>'UNIT AREA'!I9</f>
        <v>104.20087781299999</v>
      </c>
      <c r="G9" s="26">
        <f>'UNIT AREA'!Q9</f>
        <v>4.7026008069999996</v>
      </c>
      <c r="H9" s="26">
        <v>0</v>
      </c>
      <c r="I9" s="26">
        <f>'UNIT AREA'!Z9</f>
        <v>10.729827002000004</v>
      </c>
      <c r="J9" s="26">
        <f t="shared" si="0"/>
        <v>119.63330562199999</v>
      </c>
      <c r="K9" s="26">
        <f>SUM('UNIT AREA'!AN9,'UNIT AREA'!AQ9,'UNIT AREA'!AC9)</f>
        <v>63.995155554086068</v>
      </c>
      <c r="L9" s="26">
        <f t="shared" si="1"/>
        <v>183.62846117608606</v>
      </c>
      <c r="M9" s="23">
        <f>'UNIT AREA'!AX9</f>
        <v>83.336752406934707</v>
      </c>
      <c r="N9" s="23">
        <f>'UNIT AREA'!BA9</f>
        <v>1</v>
      </c>
      <c r="O9" s="61">
        <f>'UNIT AREA'!BB9</f>
        <v>0</v>
      </c>
    </row>
    <row r="10" spans="1:16" ht="24.45" customHeight="1" x14ac:dyDescent="0.3">
      <c r="A10" s="25">
        <f t="shared" si="2"/>
        <v>5</v>
      </c>
      <c r="B10" s="68" t="str">
        <f>'UNIT AREA'!B10</f>
        <v>BLOCK A</v>
      </c>
      <c r="C10" s="68" t="str">
        <f>'UNIT AREA'!C10</f>
        <v>Ground Floor</v>
      </c>
      <c r="D10" s="68" t="str">
        <f>'UNIT AREA'!F10</f>
        <v>2BHK</v>
      </c>
      <c r="E10" s="68" t="str">
        <f>'UNIT AREA'!D10</f>
        <v>A 105</v>
      </c>
      <c r="F10" s="26">
        <f>'UNIT AREA'!I10</f>
        <v>70.419313471999999</v>
      </c>
      <c r="G10" s="26">
        <f>'UNIT AREA'!Q10</f>
        <v>6.0409884749999989</v>
      </c>
      <c r="H10" s="26">
        <v>0</v>
      </c>
      <c r="I10" s="26">
        <f>'UNIT AREA'!Z10</f>
        <v>13.154168046000002</v>
      </c>
      <c r="J10" s="26">
        <f t="shared" si="0"/>
        <v>89.614469993</v>
      </c>
      <c r="K10" s="26">
        <f>SUM('UNIT AREA'!AN10,'UNIT AREA'!AQ10,'UNIT AREA'!AC10)</f>
        <v>47.495606538441834</v>
      </c>
      <c r="L10" s="26">
        <f t="shared" si="1"/>
        <v>137.11007653144185</v>
      </c>
      <c r="M10" s="23">
        <f>'UNIT AREA'!AX10</f>
        <v>62.225149779149191</v>
      </c>
      <c r="N10" s="23">
        <f>'UNIT AREA'!BA10</f>
        <v>0</v>
      </c>
      <c r="O10" s="61">
        <f>'UNIT AREA'!BB10</f>
        <v>0</v>
      </c>
    </row>
    <row r="11" spans="1:16" ht="24.45" customHeight="1" x14ac:dyDescent="0.3">
      <c r="A11" s="25">
        <f t="shared" si="2"/>
        <v>6</v>
      </c>
      <c r="B11" s="68" t="str">
        <f>'UNIT AREA'!B11</f>
        <v>BLOCK A</v>
      </c>
      <c r="C11" s="68" t="str">
        <f>'UNIT AREA'!C11</f>
        <v>Ground Floor</v>
      </c>
      <c r="D11" s="68" t="str">
        <f>'UNIT AREA'!F11</f>
        <v>2BHK</v>
      </c>
      <c r="E11" s="68" t="str">
        <f>'UNIT AREA'!D11</f>
        <v>A 106</v>
      </c>
      <c r="F11" s="26">
        <f>'UNIT AREA'!I11</f>
        <v>70.419313471999999</v>
      </c>
      <c r="G11" s="26">
        <f>'UNIT AREA'!Q11</f>
        <v>9.7911431319999984</v>
      </c>
      <c r="H11" s="26">
        <v>0</v>
      </c>
      <c r="I11" s="26">
        <f>'UNIT AREA'!Z11</f>
        <v>9.4040133890000028</v>
      </c>
      <c r="J11" s="26">
        <f t="shared" si="0"/>
        <v>89.614469993</v>
      </c>
      <c r="K11" s="26">
        <f>SUM('UNIT AREA'!AN11,'UNIT AREA'!AQ11,'UNIT AREA'!AC11)</f>
        <v>47.495606538441834</v>
      </c>
      <c r="L11" s="26">
        <f t="shared" si="1"/>
        <v>137.11007653144185</v>
      </c>
      <c r="M11" s="23">
        <f>'UNIT AREA'!AX11</f>
        <v>62.225149779149191</v>
      </c>
      <c r="N11" s="23">
        <f>'UNIT AREA'!BA11</f>
        <v>0</v>
      </c>
      <c r="O11" s="61">
        <f>'UNIT AREA'!BB11</f>
        <v>0</v>
      </c>
    </row>
    <row r="12" spans="1:16" ht="24.45" customHeight="1" x14ac:dyDescent="0.3">
      <c r="A12" s="25">
        <f t="shared" si="2"/>
        <v>7</v>
      </c>
      <c r="B12" s="68" t="str">
        <f>'UNIT AREA'!B12</f>
        <v>BLOCK A</v>
      </c>
      <c r="C12" s="68" t="str">
        <f>'UNIT AREA'!C12</f>
        <v>Ground Floor</v>
      </c>
      <c r="D12" s="68" t="str">
        <f>'UNIT AREA'!F12</f>
        <v>2BHK</v>
      </c>
      <c r="E12" s="68" t="str">
        <f>'UNIT AREA'!D12</f>
        <v>A 108</v>
      </c>
      <c r="F12" s="26">
        <f>'UNIT AREA'!I12</f>
        <v>70.419313471999999</v>
      </c>
      <c r="G12" s="26">
        <f>'UNIT AREA'!Q12</f>
        <v>9.7911431319999984</v>
      </c>
      <c r="H12" s="26">
        <f>'UNIT AREA'!AU12</f>
        <v>0</v>
      </c>
      <c r="I12" s="26">
        <f>'UNIT AREA'!Z12</f>
        <v>9.5246891599999977</v>
      </c>
      <c r="J12" s="26">
        <f t="shared" si="0"/>
        <v>89.735145763999995</v>
      </c>
      <c r="K12" s="26">
        <f>SUM('UNIT AREA'!AN12,'UNIT AREA'!AQ12,'UNIT AREA'!AC12)</f>
        <v>47.375335371730891</v>
      </c>
      <c r="L12" s="26">
        <f t="shared" si="1"/>
        <v>137.11048113573088</v>
      </c>
      <c r="M12" s="23">
        <f>'UNIT AREA'!AX12</f>
        <v>62.225333402141189</v>
      </c>
      <c r="N12" s="23">
        <f>'UNIT AREA'!BA12</f>
        <v>0</v>
      </c>
      <c r="O12" s="61">
        <f>'UNIT AREA'!BB12</f>
        <v>0</v>
      </c>
    </row>
    <row r="13" spans="1:16" ht="24.45" customHeight="1" x14ac:dyDescent="0.3">
      <c r="A13" s="25">
        <f t="shared" si="2"/>
        <v>8</v>
      </c>
      <c r="B13" s="68" t="str">
        <f>'UNIT AREA'!B13</f>
        <v>BLOCK A</v>
      </c>
      <c r="C13" s="68" t="str">
        <f>'UNIT AREA'!C13</f>
        <v>Ground Floor</v>
      </c>
      <c r="D13" s="68" t="str">
        <f>'UNIT AREA'!F13</f>
        <v>2BHK</v>
      </c>
      <c r="E13" s="68" t="str">
        <f>'UNIT AREA'!D13</f>
        <v>A 109</v>
      </c>
      <c r="F13" s="26">
        <f>'UNIT AREA'!I13</f>
        <v>75.055462616999989</v>
      </c>
      <c r="G13" s="26">
        <f>'UNIT AREA'!Q13</f>
        <v>5.7080308979999996</v>
      </c>
      <c r="H13" s="26">
        <f>'UNIT AREA'!AU13</f>
        <v>0</v>
      </c>
      <c r="I13" s="26">
        <f>'UNIT AREA'!Z13</f>
        <v>9.3978569680000028</v>
      </c>
      <c r="J13" s="26">
        <f t="shared" si="0"/>
        <v>90.161350482999993</v>
      </c>
      <c r="K13" s="26">
        <f>SUM('UNIT AREA'!AN13,'UNIT AREA'!AQ13,'UNIT AREA'!AC13)</f>
        <v>48.283699651160831</v>
      </c>
      <c r="L13" s="26">
        <f t="shared" si="1"/>
        <v>138.44505013416082</v>
      </c>
      <c r="M13" s="23">
        <f>'UNIT AREA'!AX13</f>
        <v>62.831005559277429</v>
      </c>
      <c r="N13" s="23">
        <f>'UNIT AREA'!BA13</f>
        <v>0</v>
      </c>
      <c r="O13" s="61">
        <f>'UNIT AREA'!BB13</f>
        <v>0</v>
      </c>
    </row>
    <row r="14" spans="1:16" ht="24.45" customHeight="1" x14ac:dyDescent="0.3">
      <c r="A14" s="25">
        <f t="shared" si="2"/>
        <v>9</v>
      </c>
      <c r="B14" s="68" t="str">
        <f>'UNIT AREA'!B14</f>
        <v>BLOCK A</v>
      </c>
      <c r="C14" s="68" t="str">
        <f>'UNIT AREA'!C14</f>
        <v>Ground Floor</v>
      </c>
      <c r="D14" s="68" t="str">
        <f>'UNIT AREA'!F14</f>
        <v>2BHK</v>
      </c>
      <c r="E14" s="68" t="str">
        <f>'UNIT AREA'!D14</f>
        <v>A 110</v>
      </c>
      <c r="F14" s="26">
        <f>'UNIT AREA'!I14</f>
        <v>75.055462616999989</v>
      </c>
      <c r="G14" s="26">
        <f>'UNIT AREA'!Q14</f>
        <v>5.7080308979999996</v>
      </c>
      <c r="H14" s="26">
        <f>'UNIT AREA'!AU14</f>
        <v>0</v>
      </c>
      <c r="I14" s="26">
        <f>'UNIT AREA'!Z14</f>
        <v>9.3978569680000028</v>
      </c>
      <c r="J14" s="26">
        <f t="shared" si="0"/>
        <v>90.161350482999993</v>
      </c>
      <c r="K14" s="26">
        <f>SUM('UNIT AREA'!AN14,'UNIT AREA'!AQ14,'UNIT AREA'!AC14)</f>
        <v>49.876050202949472</v>
      </c>
      <c r="L14" s="26">
        <f t="shared" si="1"/>
        <v>140.03740068594948</v>
      </c>
      <c r="M14" s="23">
        <f>'UNIT AREA'!AX14</f>
        <v>63.553667628270126</v>
      </c>
      <c r="N14" s="23">
        <f>'UNIT AREA'!BA14</f>
        <v>1</v>
      </c>
      <c r="O14" s="61">
        <f>'UNIT AREA'!BB14</f>
        <v>0</v>
      </c>
    </row>
    <row r="15" spans="1:16" ht="24.45" customHeight="1" x14ac:dyDescent="0.3">
      <c r="A15" s="25">
        <f t="shared" si="2"/>
        <v>10</v>
      </c>
      <c r="B15" s="68" t="str">
        <f>'UNIT AREA'!B15</f>
        <v>BLOCK A</v>
      </c>
      <c r="C15" s="68" t="str">
        <f>'UNIT AREA'!C15</f>
        <v>Ground Floor</v>
      </c>
      <c r="D15" s="68" t="str">
        <f>'UNIT AREA'!F15</f>
        <v>2BHK</v>
      </c>
      <c r="E15" s="68" t="str">
        <f>'UNIT AREA'!D15</f>
        <v>A 112</v>
      </c>
      <c r="F15" s="26">
        <f>'UNIT AREA'!I15</f>
        <v>75.055462616999989</v>
      </c>
      <c r="G15" s="26">
        <f>'UNIT AREA'!Q15</f>
        <v>5.7080308979999996</v>
      </c>
      <c r="H15" s="26">
        <f>'UNIT AREA'!AU15</f>
        <v>0</v>
      </c>
      <c r="I15" s="26">
        <f>'UNIT AREA'!Z15</f>
        <v>9.3978569680000028</v>
      </c>
      <c r="J15" s="26">
        <f t="shared" si="0"/>
        <v>90.161350482999993</v>
      </c>
      <c r="K15" s="26">
        <f>SUM('UNIT AREA'!AN15,'UNIT AREA'!AQ15,'UNIT AREA'!AC15)</f>
        <v>49.876050202949472</v>
      </c>
      <c r="L15" s="26">
        <f t="shared" si="1"/>
        <v>140.03740068594948</v>
      </c>
      <c r="M15" s="23">
        <f>'UNIT AREA'!AX15</f>
        <v>63.553667628270126</v>
      </c>
      <c r="N15" s="23">
        <f>'UNIT AREA'!BA15</f>
        <v>1</v>
      </c>
      <c r="O15" s="61">
        <f>'UNIT AREA'!BB15</f>
        <v>0</v>
      </c>
    </row>
    <row r="16" spans="1:16" ht="24.45" customHeight="1" x14ac:dyDescent="0.3">
      <c r="A16" s="25">
        <f t="shared" si="2"/>
        <v>11</v>
      </c>
      <c r="B16" s="68" t="str">
        <f>'UNIT AREA'!B16</f>
        <v>BLOCK A</v>
      </c>
      <c r="C16" s="68" t="str">
        <f>'UNIT AREA'!C16</f>
        <v>Ground Floor</v>
      </c>
      <c r="D16" s="68" t="str">
        <f>'UNIT AREA'!F16</f>
        <v>2BHK</v>
      </c>
      <c r="E16" s="68" t="str">
        <f>'UNIT AREA'!D16</f>
        <v>A 113</v>
      </c>
      <c r="F16" s="26">
        <f>'UNIT AREA'!I16</f>
        <v>70.419313471999999</v>
      </c>
      <c r="G16" s="26">
        <f>'UNIT AREA'!Q16</f>
        <v>9.7911431319999984</v>
      </c>
      <c r="H16" s="26">
        <f>'UNIT AREA'!AU16</f>
        <v>0</v>
      </c>
      <c r="I16" s="26">
        <f>'UNIT AREA'!Z16</f>
        <v>9.5246891599999977</v>
      </c>
      <c r="J16" s="26">
        <f t="shared" si="0"/>
        <v>89.735145763999995</v>
      </c>
      <c r="K16" s="26">
        <f>SUM('UNIT AREA'!AN16,'UNIT AREA'!AQ16,'UNIT AREA'!AC16)</f>
        <v>48.436111070638354</v>
      </c>
      <c r="L16" s="26">
        <f t="shared" si="1"/>
        <v>138.17125683463834</v>
      </c>
      <c r="M16" s="23">
        <f>'UNIT AREA'!AX16</f>
        <v>62.70674898016739</v>
      </c>
      <c r="N16" s="23">
        <f>'UNIT AREA'!BA16</f>
        <v>0</v>
      </c>
      <c r="O16" s="61">
        <f>'UNIT AREA'!BB16</f>
        <v>0</v>
      </c>
    </row>
    <row r="17" spans="1:15" ht="24.45" customHeight="1" x14ac:dyDescent="0.3">
      <c r="A17" s="25">
        <f t="shared" si="2"/>
        <v>12</v>
      </c>
      <c r="B17" s="68" t="str">
        <f>'UNIT AREA'!B17</f>
        <v>BLOCK A</v>
      </c>
      <c r="C17" s="68" t="str">
        <f>'UNIT AREA'!C17</f>
        <v>Ground Floor</v>
      </c>
      <c r="D17" s="68" t="str">
        <f>'UNIT AREA'!F17</f>
        <v>2BHK</v>
      </c>
      <c r="E17" s="68" t="str">
        <f>'UNIT AREA'!D17</f>
        <v>A 114</v>
      </c>
      <c r="F17" s="26">
        <f>'UNIT AREA'!I17</f>
        <v>70.419313471999999</v>
      </c>
      <c r="G17" s="26">
        <f>'UNIT AREA'!Q17</f>
        <v>9.7911431319999984</v>
      </c>
      <c r="H17" s="26">
        <f>'UNIT AREA'!AU17</f>
        <v>0</v>
      </c>
      <c r="I17" s="26">
        <f>'UNIT AREA'!Z17</f>
        <v>9.5246891599999977</v>
      </c>
      <c r="J17" s="26">
        <f t="shared" si="0"/>
        <v>89.735145763999995</v>
      </c>
      <c r="K17" s="26">
        <f>SUM('UNIT AREA'!AN17,'UNIT AREA'!AQ17,'UNIT AREA'!AC17)</f>
        <v>48.436111070638354</v>
      </c>
      <c r="L17" s="26">
        <f t="shared" si="1"/>
        <v>138.17125683463834</v>
      </c>
      <c r="M17" s="23">
        <f>'UNIT AREA'!AX17</f>
        <v>62.70674898016739</v>
      </c>
      <c r="N17" s="23">
        <f>'UNIT AREA'!BA17</f>
        <v>0</v>
      </c>
      <c r="O17" s="61">
        <f>'UNIT AREA'!BB17</f>
        <v>0</v>
      </c>
    </row>
    <row r="18" spans="1:15" ht="24.45" customHeight="1" x14ac:dyDescent="0.3">
      <c r="A18" s="25">
        <f t="shared" si="2"/>
        <v>13</v>
      </c>
      <c r="B18" s="68" t="str">
        <f>'UNIT AREA'!B18</f>
        <v>BLOCK A</v>
      </c>
      <c r="C18" s="68" t="str">
        <f>'UNIT AREA'!C18</f>
        <v>1st Floor</v>
      </c>
      <c r="D18" s="68" t="str">
        <f>'UNIT AREA'!F18</f>
        <v>2BHK</v>
      </c>
      <c r="E18" s="68" t="str">
        <f>'UNIT AREA'!D18</f>
        <v>A 201</v>
      </c>
      <c r="F18" s="26">
        <f>'UNIT AREA'!I18</f>
        <v>75.055462616999989</v>
      </c>
      <c r="G18" s="26">
        <f>'UNIT AREA'!Q18</f>
        <v>5.6902525839999996</v>
      </c>
      <c r="H18" s="26">
        <f>'UNIT AREA'!AU18</f>
        <v>0</v>
      </c>
      <c r="I18" s="26">
        <f>'UNIT AREA'!Z18</f>
        <v>9.7846294140000012</v>
      </c>
      <c r="J18" s="26">
        <f t="shared" si="0"/>
        <v>90.53034461499999</v>
      </c>
      <c r="K18" s="26">
        <f>SUM('UNIT AREA'!AN18,'UNIT AREA'!AQ18,'UNIT AREA'!AC18)</f>
        <v>47.837597327921245</v>
      </c>
      <c r="L18" s="26">
        <f t="shared" si="1"/>
        <v>138.36794194292122</v>
      </c>
      <c r="M18" s="23">
        <f>'UNIT AREA'!AX18</f>
        <v>62.796011276796783</v>
      </c>
      <c r="N18" s="23">
        <f>'UNIT AREA'!BA18</f>
        <v>1</v>
      </c>
      <c r="O18" s="61">
        <f>'UNIT AREA'!BB18</f>
        <v>0</v>
      </c>
    </row>
    <row r="19" spans="1:15" ht="24.45" customHeight="1" x14ac:dyDescent="0.3">
      <c r="A19" s="25">
        <f t="shared" si="2"/>
        <v>14</v>
      </c>
      <c r="B19" s="68" t="str">
        <f>'UNIT AREA'!B19</f>
        <v>BLOCK A</v>
      </c>
      <c r="C19" s="68" t="str">
        <f>'UNIT AREA'!C19</f>
        <v>1st Floor</v>
      </c>
      <c r="D19" s="68" t="str">
        <f>'UNIT AREA'!F19</f>
        <v>2BHK</v>
      </c>
      <c r="E19" s="68" t="str">
        <f>'UNIT AREA'!D19</f>
        <v>A 202</v>
      </c>
      <c r="F19" s="26">
        <f>'UNIT AREA'!I19</f>
        <v>75.055462616999989</v>
      </c>
      <c r="G19" s="26">
        <f>'UNIT AREA'!Q19</f>
        <v>5.6902525839999996</v>
      </c>
      <c r="H19" s="26">
        <f>'UNIT AREA'!AU19</f>
        <v>0</v>
      </c>
      <c r="I19" s="26">
        <f>'UNIT AREA'!Z19</f>
        <v>9.7846294140000012</v>
      </c>
      <c r="J19" s="26">
        <f t="shared" si="0"/>
        <v>90.53034461499999</v>
      </c>
      <c r="K19" s="26">
        <f>SUM('UNIT AREA'!AN19,'UNIT AREA'!AQ19,'UNIT AREA'!AC19)</f>
        <v>48.017295899991979</v>
      </c>
      <c r="L19" s="26">
        <f t="shared" si="1"/>
        <v>138.54764051499197</v>
      </c>
      <c r="M19" s="23">
        <f>'UNIT AREA'!AX19</f>
        <v>62.877564513765748</v>
      </c>
      <c r="N19" s="23">
        <f>'UNIT AREA'!BA19</f>
        <v>1</v>
      </c>
      <c r="O19" s="61">
        <f>'UNIT AREA'!BB19</f>
        <v>0</v>
      </c>
    </row>
    <row r="20" spans="1:15" ht="24.45" customHeight="1" x14ac:dyDescent="0.3">
      <c r="A20" s="25">
        <f t="shared" si="2"/>
        <v>15</v>
      </c>
      <c r="B20" s="68" t="str">
        <f>'UNIT AREA'!B20</f>
        <v>BLOCK A</v>
      </c>
      <c r="C20" s="68" t="str">
        <f>'UNIT AREA'!C20</f>
        <v>1st Floor</v>
      </c>
      <c r="D20" s="68" t="str">
        <f>'UNIT AREA'!F20</f>
        <v>2BHK</v>
      </c>
      <c r="E20" s="68" t="str">
        <f>'UNIT AREA'!D20</f>
        <v>A 203</v>
      </c>
      <c r="F20" s="26">
        <f>'UNIT AREA'!I20</f>
        <v>75.055462616999989</v>
      </c>
      <c r="G20" s="26">
        <f>'UNIT AREA'!Q20</f>
        <v>5.6902525839999996</v>
      </c>
      <c r="H20" s="26">
        <f>'UNIT AREA'!AU20</f>
        <v>0</v>
      </c>
      <c r="I20" s="26">
        <f>'UNIT AREA'!Z20</f>
        <v>9.9058324740000003</v>
      </c>
      <c r="J20" s="26">
        <f t="shared" si="0"/>
        <v>90.651547674999989</v>
      </c>
      <c r="K20" s="26">
        <f>SUM('UNIT AREA'!AN20,'UNIT AREA'!AQ20,'UNIT AREA'!AC20)</f>
        <v>47.893298988168219</v>
      </c>
      <c r="L20" s="26">
        <f t="shared" si="1"/>
        <v>138.54484666316822</v>
      </c>
      <c r="M20" s="23">
        <f>'UNIT AREA'!AX20</f>
        <v>62.876296570135388</v>
      </c>
      <c r="N20" s="23">
        <f>'UNIT AREA'!BA20</f>
        <v>1</v>
      </c>
      <c r="O20" s="61">
        <f>'UNIT AREA'!BB20</f>
        <v>0</v>
      </c>
    </row>
    <row r="21" spans="1:15" ht="24.45" customHeight="1" x14ac:dyDescent="0.3">
      <c r="A21" s="25">
        <f t="shared" si="2"/>
        <v>16</v>
      </c>
      <c r="B21" s="68" t="str">
        <f>'UNIT AREA'!B21</f>
        <v>BLOCK A</v>
      </c>
      <c r="C21" s="68" t="str">
        <f>'UNIT AREA'!C21</f>
        <v>1st Floor</v>
      </c>
      <c r="D21" s="68" t="str">
        <f>'UNIT AREA'!F21</f>
        <v>3BHK</v>
      </c>
      <c r="E21" s="68" t="str">
        <f>'UNIT AREA'!D21</f>
        <v>A 204</v>
      </c>
      <c r="F21" s="26">
        <f>'UNIT AREA'!I21</f>
        <v>104.20087781299999</v>
      </c>
      <c r="G21" s="26">
        <f>'UNIT AREA'!Q21</f>
        <v>4.7026008069999996</v>
      </c>
      <c r="H21" s="26">
        <f>'UNIT AREA'!AU21</f>
        <v>0</v>
      </c>
      <c r="I21" s="26">
        <f>'UNIT AREA'!Z21</f>
        <v>11.330377698000003</v>
      </c>
      <c r="J21" s="26">
        <f t="shared" si="0"/>
        <v>120.23385631799999</v>
      </c>
      <c r="K21" s="26">
        <f>SUM('UNIT AREA'!AN21,'UNIT AREA'!AQ21,'UNIT AREA'!AC21)</f>
        <v>64.280216941744129</v>
      </c>
      <c r="L21" s="26">
        <f t="shared" si="1"/>
        <v>184.51407325974412</v>
      </c>
      <c r="M21" s="23">
        <f>'UNIT AREA'!AX21</f>
        <v>83.738672863446226</v>
      </c>
      <c r="N21" s="23">
        <f>'UNIT AREA'!BA21</f>
        <v>1</v>
      </c>
      <c r="O21" s="61">
        <f>'UNIT AREA'!BB21</f>
        <v>0</v>
      </c>
    </row>
    <row r="22" spans="1:15" ht="24.45" customHeight="1" x14ac:dyDescent="0.3">
      <c r="A22" s="25">
        <f t="shared" si="2"/>
        <v>17</v>
      </c>
      <c r="B22" s="68" t="str">
        <f>'UNIT AREA'!B22</f>
        <v>BLOCK A</v>
      </c>
      <c r="C22" s="68" t="str">
        <f>'UNIT AREA'!C22</f>
        <v>1st Floor</v>
      </c>
      <c r="D22" s="68" t="str">
        <f>'UNIT AREA'!F22</f>
        <v>2BHK</v>
      </c>
      <c r="E22" s="68" t="str">
        <f>'UNIT AREA'!D22</f>
        <v>A 205</v>
      </c>
      <c r="F22" s="26">
        <f>'UNIT AREA'!I22</f>
        <v>70.419313471999999</v>
      </c>
      <c r="G22" s="26">
        <f>'UNIT AREA'!Q22</f>
        <v>9.7911431319999984</v>
      </c>
      <c r="H22" s="26">
        <f>'UNIT AREA'!AU22</f>
        <v>0</v>
      </c>
      <c r="I22" s="26">
        <f>'UNIT AREA'!Z22</f>
        <v>9.6444865360000058</v>
      </c>
      <c r="J22" s="26">
        <f t="shared" si="0"/>
        <v>89.854943140000003</v>
      </c>
      <c r="K22" s="26">
        <f>SUM('UNIT AREA'!AN22,'UNIT AREA'!AQ22,'UNIT AREA'!AC22)</f>
        <v>47.609751121796577</v>
      </c>
      <c r="L22" s="26">
        <f t="shared" si="1"/>
        <v>137.46469426179658</v>
      </c>
      <c r="M22" s="23">
        <f>'UNIT AREA'!AX22</f>
        <v>62.386087194865716</v>
      </c>
      <c r="N22" s="23">
        <v>0</v>
      </c>
      <c r="O22" s="61">
        <f>'UNIT AREA'!BB22</f>
        <v>0</v>
      </c>
    </row>
    <row r="23" spans="1:15" ht="24.45" customHeight="1" x14ac:dyDescent="0.3">
      <c r="A23" s="25">
        <f t="shared" si="2"/>
        <v>18</v>
      </c>
      <c r="B23" s="68" t="str">
        <f>'UNIT AREA'!B23</f>
        <v>BLOCK A</v>
      </c>
      <c r="C23" s="68" t="str">
        <f>'UNIT AREA'!C23</f>
        <v>1st Floor</v>
      </c>
      <c r="D23" s="68" t="str">
        <f>'UNIT AREA'!F23</f>
        <v>2BHK</v>
      </c>
      <c r="E23" s="68" t="str">
        <f>'UNIT AREA'!D23</f>
        <v>A 207</v>
      </c>
      <c r="F23" s="26">
        <f>'UNIT AREA'!I23</f>
        <v>70.419313471999999</v>
      </c>
      <c r="G23" s="26">
        <f>'UNIT AREA'!Q23</f>
        <v>9.7911431319999984</v>
      </c>
      <c r="H23" s="26">
        <f>'UNIT AREA'!AU23</f>
        <v>0</v>
      </c>
      <c r="I23" s="26">
        <f>'UNIT AREA'!Z23</f>
        <v>9.6444865360000058</v>
      </c>
      <c r="J23" s="26">
        <f t="shared" si="0"/>
        <v>89.854943140000003</v>
      </c>
      <c r="K23" s="26">
        <f>SUM('UNIT AREA'!AN23,'UNIT AREA'!AQ23,'UNIT AREA'!AC23)</f>
        <v>47.609751121796577</v>
      </c>
      <c r="L23" s="26">
        <f t="shared" si="1"/>
        <v>137.46469426179658</v>
      </c>
      <c r="M23" s="23">
        <f>'UNIT AREA'!AX23</f>
        <v>62.386087194865716</v>
      </c>
      <c r="N23" s="23">
        <v>0</v>
      </c>
      <c r="O23" s="61">
        <f>'UNIT AREA'!BB23</f>
        <v>0</v>
      </c>
    </row>
    <row r="24" spans="1:15" ht="24.45" customHeight="1" x14ac:dyDescent="0.3">
      <c r="A24" s="25">
        <f t="shared" si="2"/>
        <v>19</v>
      </c>
      <c r="B24" s="68" t="str">
        <f>'UNIT AREA'!B24</f>
        <v>BLOCK A</v>
      </c>
      <c r="C24" s="68" t="str">
        <f>'UNIT AREA'!C24</f>
        <v>1st Floor</v>
      </c>
      <c r="D24" s="68" t="str">
        <f>'UNIT AREA'!F24</f>
        <v>2BHK</v>
      </c>
      <c r="E24" s="68" t="str">
        <f>'UNIT AREA'!D24</f>
        <v>A 208</v>
      </c>
      <c r="F24" s="26">
        <f>'UNIT AREA'!I24</f>
        <v>70.419313471999999</v>
      </c>
      <c r="G24" s="26">
        <f>'UNIT AREA'!Q24</f>
        <v>9.7911431319999984</v>
      </c>
      <c r="H24" s="26">
        <f>'UNIT AREA'!AU24</f>
        <v>0</v>
      </c>
      <c r="I24" s="26">
        <f>'UNIT AREA'!Z24</f>
        <v>9.7650692719999945</v>
      </c>
      <c r="J24" s="26">
        <f t="shared" si="0"/>
        <v>89.975525875999992</v>
      </c>
      <c r="K24" s="26">
        <f>SUM('UNIT AREA'!AN24,'UNIT AREA'!AQ24,'UNIT AREA'!AC24)</f>
        <v>47.489435794473749</v>
      </c>
      <c r="L24" s="26">
        <f t="shared" si="1"/>
        <v>137.46496167047374</v>
      </c>
      <c r="M24" s="23">
        <f>'UNIT AREA'!AX24</f>
        <v>62.386208553889126</v>
      </c>
      <c r="N24" s="23">
        <f>'UNIT AREA'!BA24</f>
        <v>1</v>
      </c>
      <c r="O24" s="61">
        <f>'UNIT AREA'!BB24</f>
        <v>0</v>
      </c>
    </row>
    <row r="25" spans="1:15" ht="24.45" customHeight="1" x14ac:dyDescent="0.3">
      <c r="A25" s="25">
        <f t="shared" si="2"/>
        <v>20</v>
      </c>
      <c r="B25" s="68" t="str">
        <f>'UNIT AREA'!B25</f>
        <v>BLOCK A</v>
      </c>
      <c r="C25" s="68" t="str">
        <f>'UNIT AREA'!C25</f>
        <v>1st Floor</v>
      </c>
      <c r="D25" s="68" t="str">
        <f>'UNIT AREA'!F25</f>
        <v>2BHK</v>
      </c>
      <c r="E25" s="68" t="str">
        <f>'UNIT AREA'!D25</f>
        <v>A 209</v>
      </c>
      <c r="F25" s="26">
        <f>'UNIT AREA'!I25</f>
        <v>75.055462616999989</v>
      </c>
      <c r="G25" s="26">
        <f>'UNIT AREA'!Q25</f>
        <v>5.7080308979999996</v>
      </c>
      <c r="H25" s="26">
        <f>'UNIT AREA'!AU25</f>
        <v>0</v>
      </c>
      <c r="I25" s="26">
        <f>'UNIT AREA'!Z25</f>
        <v>9.7579663300000057</v>
      </c>
      <c r="J25" s="26">
        <f t="shared" si="0"/>
        <v>90.521459844999995</v>
      </c>
      <c r="K25" s="26">
        <f>SUM('UNIT AREA'!AN25,'UNIT AREA'!AQ25,'UNIT AREA'!AC25)</f>
        <v>48.454631556034315</v>
      </c>
      <c r="L25" s="26">
        <f t="shared" si="1"/>
        <v>138.9760914010343</v>
      </c>
      <c r="M25" s="23">
        <f>'UNIT AREA'!AX25</f>
        <v>63.072009891023484</v>
      </c>
      <c r="N25" s="23">
        <f>'UNIT AREA'!BA25</f>
        <v>1</v>
      </c>
      <c r="O25" s="61">
        <f>'UNIT AREA'!BB25</f>
        <v>0</v>
      </c>
    </row>
    <row r="26" spans="1:15" ht="24.45" customHeight="1" x14ac:dyDescent="0.3">
      <c r="A26" s="25">
        <f t="shared" si="2"/>
        <v>21</v>
      </c>
      <c r="B26" s="68" t="str">
        <f>'UNIT AREA'!B26</f>
        <v>BLOCK A</v>
      </c>
      <c r="C26" s="68" t="str">
        <f>'UNIT AREA'!C26</f>
        <v>1st Floor</v>
      </c>
      <c r="D26" s="68" t="str">
        <f>'UNIT AREA'!F26</f>
        <v>2BHK</v>
      </c>
      <c r="E26" s="68" t="str">
        <f>'UNIT AREA'!D26</f>
        <v>A 210</v>
      </c>
      <c r="F26" s="26">
        <f>'UNIT AREA'!I26</f>
        <v>75.055462616999989</v>
      </c>
      <c r="G26" s="26">
        <f>'UNIT AREA'!Q26</f>
        <v>5.7080308979999996</v>
      </c>
      <c r="H26" s="26">
        <f>'UNIT AREA'!AU26</f>
        <v>0</v>
      </c>
      <c r="I26" s="26">
        <f>'UNIT AREA'!Z26</f>
        <v>9.7579663300000057</v>
      </c>
      <c r="J26" s="26">
        <f t="shared" si="0"/>
        <v>90.521459844999995</v>
      </c>
      <c r="K26" s="26">
        <f>SUM('UNIT AREA'!AN26,'UNIT AREA'!AQ26,'UNIT AREA'!AC26)</f>
        <v>50.046982107822956</v>
      </c>
      <c r="L26" s="26">
        <f t="shared" si="1"/>
        <v>140.56844195282295</v>
      </c>
      <c r="M26" s="23">
        <f>'UNIT AREA'!AX26</f>
        <v>63.794671960016181</v>
      </c>
      <c r="N26" s="23">
        <f>'UNIT AREA'!BA26</f>
        <v>1</v>
      </c>
      <c r="O26" s="61">
        <f>'UNIT AREA'!BB26</f>
        <v>0</v>
      </c>
    </row>
    <row r="27" spans="1:15" ht="24.45" customHeight="1" x14ac:dyDescent="0.3">
      <c r="A27" s="25">
        <f t="shared" si="2"/>
        <v>22</v>
      </c>
      <c r="B27" s="68" t="str">
        <f>'UNIT AREA'!B27</f>
        <v>BLOCK A</v>
      </c>
      <c r="C27" s="68" t="str">
        <f>'UNIT AREA'!C27</f>
        <v>1st Floor</v>
      </c>
      <c r="D27" s="68" t="str">
        <f>'UNIT AREA'!F27</f>
        <v>2BHK</v>
      </c>
      <c r="E27" s="68" t="str">
        <f>'UNIT AREA'!D27</f>
        <v>A 211</v>
      </c>
      <c r="F27" s="26">
        <f>'UNIT AREA'!I27</f>
        <v>75.055462616999989</v>
      </c>
      <c r="G27" s="26">
        <f>'UNIT AREA'!Q27</f>
        <v>5.7080308979999996</v>
      </c>
      <c r="H27" s="26">
        <f>'UNIT AREA'!AU27</f>
        <v>0</v>
      </c>
      <c r="I27" s="26">
        <f>'UNIT AREA'!Z27</f>
        <v>9.7579663300000057</v>
      </c>
      <c r="J27" s="26">
        <f t="shared" si="0"/>
        <v>90.521459844999995</v>
      </c>
      <c r="K27" s="26">
        <f>SUM('UNIT AREA'!AN27,'UNIT AREA'!AQ27,'UNIT AREA'!AC27)</f>
        <v>50.046982107822956</v>
      </c>
      <c r="L27" s="26">
        <f t="shared" si="1"/>
        <v>140.56844195282295</v>
      </c>
      <c r="M27" s="23">
        <f>'UNIT AREA'!AX27</f>
        <v>63.794671960016181</v>
      </c>
      <c r="N27" s="23">
        <f>'UNIT AREA'!BA27</f>
        <v>1</v>
      </c>
      <c r="O27" s="61">
        <f>'UNIT AREA'!BB27</f>
        <v>0</v>
      </c>
    </row>
    <row r="28" spans="1:15" ht="24.45" customHeight="1" x14ac:dyDescent="0.3">
      <c r="A28" s="25">
        <f t="shared" si="2"/>
        <v>23</v>
      </c>
      <c r="B28" s="68" t="str">
        <f>'UNIT AREA'!B28</f>
        <v>BLOCK A</v>
      </c>
      <c r="C28" s="68" t="str">
        <f>'UNIT AREA'!C28</f>
        <v>1st Floor</v>
      </c>
      <c r="D28" s="68" t="str">
        <f>'UNIT AREA'!F28</f>
        <v>2BHK</v>
      </c>
      <c r="E28" s="68" t="str">
        <f>'UNIT AREA'!D28</f>
        <v>A 212</v>
      </c>
      <c r="F28" s="26">
        <f>'UNIT AREA'!I28</f>
        <v>70.419313471999999</v>
      </c>
      <c r="G28" s="26">
        <f>'UNIT AREA'!Q28</f>
        <v>9.7911431319999984</v>
      </c>
      <c r="H28" s="26">
        <f>'UNIT AREA'!AU28</f>
        <v>0</v>
      </c>
      <c r="I28" s="26">
        <f>'UNIT AREA'!Z28</f>
        <v>9.7650692719999945</v>
      </c>
      <c r="J28" s="26">
        <f t="shared" si="0"/>
        <v>89.975525875999992</v>
      </c>
      <c r="K28" s="26">
        <f>SUM('UNIT AREA'!AN28,'UNIT AREA'!AQ28,'UNIT AREA'!AC28)</f>
        <v>48.550211493381212</v>
      </c>
      <c r="L28" s="26">
        <f t="shared" si="1"/>
        <v>138.5257373693812</v>
      </c>
      <c r="M28" s="23">
        <f>'UNIT AREA'!AX28</f>
        <v>62.867624131915314</v>
      </c>
      <c r="N28" s="23">
        <f>'UNIT AREA'!BA28</f>
        <v>1</v>
      </c>
      <c r="O28" s="61">
        <f>'UNIT AREA'!BB28</f>
        <v>0</v>
      </c>
    </row>
    <row r="29" spans="1:15" ht="24.45" customHeight="1" x14ac:dyDescent="0.3">
      <c r="A29" s="25">
        <f t="shared" si="2"/>
        <v>24</v>
      </c>
      <c r="B29" s="68" t="str">
        <f>'UNIT AREA'!B29</f>
        <v>BLOCK A</v>
      </c>
      <c r="C29" s="68" t="str">
        <f>'UNIT AREA'!C29</f>
        <v>1st Floor</v>
      </c>
      <c r="D29" s="68" t="str">
        <f>'UNIT AREA'!F29</f>
        <v>2BHK</v>
      </c>
      <c r="E29" s="68" t="str">
        <f>'UNIT AREA'!D29</f>
        <v>A 213</v>
      </c>
      <c r="F29" s="26">
        <f>'UNIT AREA'!I29</f>
        <v>70.419313471999999</v>
      </c>
      <c r="G29" s="26">
        <f>'UNIT AREA'!Q29</f>
        <v>9.7911431319999984</v>
      </c>
      <c r="H29" s="26">
        <f>'UNIT AREA'!AU29</f>
        <v>0</v>
      </c>
      <c r="I29" s="26">
        <f>'UNIT AREA'!Z29</f>
        <v>9.7650692719999945</v>
      </c>
      <c r="J29" s="26">
        <f t="shared" si="0"/>
        <v>89.975525875999992</v>
      </c>
      <c r="K29" s="26">
        <f>SUM('UNIT AREA'!AN29,'UNIT AREA'!AQ29,'UNIT AREA'!AC29)</f>
        <v>48.550211493381212</v>
      </c>
      <c r="L29" s="26">
        <f t="shared" si="1"/>
        <v>138.5257373693812</v>
      </c>
      <c r="M29" s="23">
        <f>'UNIT AREA'!AX29</f>
        <v>62.867624131915314</v>
      </c>
      <c r="N29" s="23">
        <f>'UNIT AREA'!BA29</f>
        <v>1</v>
      </c>
      <c r="O29" s="61">
        <f>'UNIT AREA'!BB29</f>
        <v>0</v>
      </c>
    </row>
    <row r="30" spans="1:15" ht="24.45" customHeight="1" x14ac:dyDescent="0.3">
      <c r="A30" s="25">
        <f t="shared" si="2"/>
        <v>25</v>
      </c>
      <c r="B30" s="68" t="str">
        <f>'UNIT AREA'!B30</f>
        <v>BLOCK A</v>
      </c>
      <c r="C30" s="68" t="str">
        <f>'UNIT AREA'!C30</f>
        <v>2nd Floor</v>
      </c>
      <c r="D30" s="68" t="str">
        <f>'UNIT AREA'!F30</f>
        <v>2BHK</v>
      </c>
      <c r="E30" s="68" t="str">
        <f>'UNIT AREA'!D30</f>
        <v>A 301</v>
      </c>
      <c r="F30" s="26">
        <f>'UNIT AREA'!I30</f>
        <v>75.055462616999989</v>
      </c>
      <c r="G30" s="26">
        <f>'UNIT AREA'!Q30</f>
        <v>5.6902525839999996</v>
      </c>
      <c r="H30" s="26">
        <f>'UNIT AREA'!AU30</f>
        <v>0</v>
      </c>
      <c r="I30" s="26">
        <f>'UNIT AREA'!Z30</f>
        <v>9.7846294140000012</v>
      </c>
      <c r="J30" s="26">
        <f t="shared" si="0"/>
        <v>90.53034461499999</v>
      </c>
      <c r="K30" s="26">
        <f>SUM('UNIT AREA'!AN30,'UNIT AREA'!AQ30,'UNIT AREA'!AC30)</f>
        <v>47.837597327921245</v>
      </c>
      <c r="L30" s="26">
        <f t="shared" si="1"/>
        <v>138.36794194292122</v>
      </c>
      <c r="M30" s="23">
        <f>'UNIT AREA'!AX30</f>
        <v>62.796011276796783</v>
      </c>
      <c r="N30" s="23">
        <f>'UNIT AREA'!BA30</f>
        <v>1</v>
      </c>
      <c r="O30" s="61">
        <f>'UNIT AREA'!BB30</f>
        <v>0</v>
      </c>
    </row>
    <row r="31" spans="1:15" ht="24.45" customHeight="1" x14ac:dyDescent="0.3">
      <c r="A31" s="25">
        <f t="shared" si="2"/>
        <v>26</v>
      </c>
      <c r="B31" s="68" t="str">
        <f>'UNIT AREA'!B31</f>
        <v>BLOCK A</v>
      </c>
      <c r="C31" s="68" t="str">
        <f>'UNIT AREA'!C31</f>
        <v>2nd Floor</v>
      </c>
      <c r="D31" s="68" t="str">
        <f>'UNIT AREA'!F31</f>
        <v>2BHK</v>
      </c>
      <c r="E31" s="68" t="str">
        <f>'UNIT AREA'!D31</f>
        <v>A 302</v>
      </c>
      <c r="F31" s="26">
        <f>'UNIT AREA'!I31</f>
        <v>75.055462616999989</v>
      </c>
      <c r="G31" s="26">
        <f>'UNIT AREA'!Q31</f>
        <v>5.6902525839999996</v>
      </c>
      <c r="H31" s="26">
        <f>'UNIT AREA'!AU31</f>
        <v>0</v>
      </c>
      <c r="I31" s="26">
        <f>'UNIT AREA'!Z31</f>
        <v>9.7846294140000012</v>
      </c>
      <c r="J31" s="26">
        <f t="shared" si="0"/>
        <v>90.53034461499999</v>
      </c>
      <c r="K31" s="26">
        <f>SUM('UNIT AREA'!AN31,'UNIT AREA'!AQ31,'UNIT AREA'!AC31)</f>
        <v>48.017295899991979</v>
      </c>
      <c r="L31" s="26">
        <f t="shared" si="1"/>
        <v>138.54764051499197</v>
      </c>
      <c r="M31" s="23">
        <f>'UNIT AREA'!AX31</f>
        <v>62.877564513765748</v>
      </c>
      <c r="N31" s="23">
        <f>'UNIT AREA'!BA31</f>
        <v>1</v>
      </c>
      <c r="O31" s="61">
        <f>'UNIT AREA'!BB31</f>
        <v>0</v>
      </c>
    </row>
    <row r="32" spans="1:15" ht="24.45" customHeight="1" x14ac:dyDescent="0.3">
      <c r="A32" s="25">
        <f t="shared" si="2"/>
        <v>27</v>
      </c>
      <c r="B32" s="68" t="str">
        <f>'UNIT AREA'!B32</f>
        <v>BLOCK A</v>
      </c>
      <c r="C32" s="68" t="str">
        <f>'UNIT AREA'!C32</f>
        <v>2nd Floor</v>
      </c>
      <c r="D32" s="68" t="str">
        <f>'UNIT AREA'!F32</f>
        <v>2BHK</v>
      </c>
      <c r="E32" s="68" t="str">
        <f>'UNIT AREA'!D32</f>
        <v>A 303</v>
      </c>
      <c r="F32" s="26">
        <f>'UNIT AREA'!I32</f>
        <v>75.055462616999989</v>
      </c>
      <c r="G32" s="26">
        <f>'UNIT AREA'!Q32</f>
        <v>5.6902525839999996</v>
      </c>
      <c r="H32" s="26">
        <f>'UNIT AREA'!AU32</f>
        <v>0</v>
      </c>
      <c r="I32" s="26">
        <f>'UNIT AREA'!Z32</f>
        <v>9.9058324740000003</v>
      </c>
      <c r="J32" s="26">
        <f t="shared" si="0"/>
        <v>90.651547674999989</v>
      </c>
      <c r="K32" s="26">
        <f>SUM('UNIT AREA'!AN32,'UNIT AREA'!AQ32,'UNIT AREA'!AC32)</f>
        <v>47.893298988168219</v>
      </c>
      <c r="L32" s="26">
        <f t="shared" si="1"/>
        <v>138.54484666316822</v>
      </c>
      <c r="M32" s="23">
        <f>'UNIT AREA'!AX32</f>
        <v>62.876296570135388</v>
      </c>
      <c r="N32" s="23">
        <f>'UNIT AREA'!BA32</f>
        <v>1</v>
      </c>
      <c r="O32" s="61">
        <f>'UNIT AREA'!BB32</f>
        <v>0</v>
      </c>
    </row>
    <row r="33" spans="1:15" ht="24.45" customHeight="1" x14ac:dyDescent="0.3">
      <c r="A33" s="25">
        <f t="shared" si="2"/>
        <v>28</v>
      </c>
      <c r="B33" s="68" t="str">
        <f>'UNIT AREA'!B33</f>
        <v>BLOCK A</v>
      </c>
      <c r="C33" s="68" t="str">
        <f>'UNIT AREA'!C33</f>
        <v>2nd Floor</v>
      </c>
      <c r="D33" s="68" t="str">
        <f>'UNIT AREA'!F33</f>
        <v>3BHK</v>
      </c>
      <c r="E33" s="68" t="str">
        <f>'UNIT AREA'!D33</f>
        <v>A 304</v>
      </c>
      <c r="F33" s="26">
        <f>'UNIT AREA'!I33</f>
        <v>104.20087781299999</v>
      </c>
      <c r="G33" s="26">
        <f>'UNIT AREA'!Q33</f>
        <v>4.7026008069999996</v>
      </c>
      <c r="H33" s="26">
        <f>'UNIT AREA'!AU33</f>
        <v>0</v>
      </c>
      <c r="I33" s="26">
        <f>'UNIT AREA'!Z33</f>
        <v>11.330377698000003</v>
      </c>
      <c r="J33" s="26">
        <f t="shared" si="0"/>
        <v>120.23385631799999</v>
      </c>
      <c r="K33" s="26">
        <f>SUM('UNIT AREA'!AN33,'UNIT AREA'!AQ33,'UNIT AREA'!AC33)</f>
        <v>64.280216941744129</v>
      </c>
      <c r="L33" s="26">
        <f t="shared" si="1"/>
        <v>184.51407325974412</v>
      </c>
      <c r="M33" s="23">
        <f>'UNIT AREA'!AX33</f>
        <v>83.738672863446226</v>
      </c>
      <c r="N33" s="23">
        <f>'UNIT AREA'!BA33</f>
        <v>1</v>
      </c>
      <c r="O33" s="61">
        <f>'UNIT AREA'!BB33</f>
        <v>0</v>
      </c>
    </row>
    <row r="34" spans="1:15" ht="24.45" customHeight="1" x14ac:dyDescent="0.3">
      <c r="A34" s="25">
        <f t="shared" si="2"/>
        <v>29</v>
      </c>
      <c r="B34" s="68" t="str">
        <f>'UNIT AREA'!B34</f>
        <v>BLOCK A</v>
      </c>
      <c r="C34" s="68" t="str">
        <f>'UNIT AREA'!C34</f>
        <v>2nd Floor</v>
      </c>
      <c r="D34" s="68" t="str">
        <f>'UNIT AREA'!F34</f>
        <v>2BHK</v>
      </c>
      <c r="E34" s="68" t="str">
        <f>'UNIT AREA'!D34</f>
        <v>A 306</v>
      </c>
      <c r="F34" s="26">
        <f>'UNIT AREA'!I34</f>
        <v>70.419313471999999</v>
      </c>
      <c r="G34" s="26">
        <f>'UNIT AREA'!Q34</f>
        <v>9.7911431319999984</v>
      </c>
      <c r="H34" s="26">
        <f>'UNIT AREA'!AU34</f>
        <v>0</v>
      </c>
      <c r="I34" s="26">
        <f>'UNIT AREA'!Z34</f>
        <v>9.6444865360000058</v>
      </c>
      <c r="J34" s="26">
        <f t="shared" si="0"/>
        <v>89.854943140000003</v>
      </c>
      <c r="K34" s="26">
        <f>SUM('UNIT AREA'!AN34,'UNIT AREA'!AQ34,'UNIT AREA'!AC34)</f>
        <v>47.609751121796577</v>
      </c>
      <c r="L34" s="26">
        <f t="shared" si="1"/>
        <v>137.46469426179658</v>
      </c>
      <c r="M34" s="23">
        <f>'UNIT AREA'!AX34</f>
        <v>62.386087194865716</v>
      </c>
      <c r="N34" s="23">
        <f>'UNIT AREA'!BA34</f>
        <v>1</v>
      </c>
      <c r="O34" s="61">
        <f>'UNIT AREA'!BB34</f>
        <v>0</v>
      </c>
    </row>
    <row r="35" spans="1:15" ht="24.45" customHeight="1" x14ac:dyDescent="0.3">
      <c r="A35" s="25">
        <f t="shared" si="2"/>
        <v>30</v>
      </c>
      <c r="B35" s="68" t="str">
        <f>'UNIT AREA'!B35</f>
        <v>BLOCK A</v>
      </c>
      <c r="C35" s="68" t="str">
        <f>'UNIT AREA'!C35</f>
        <v>2nd Floor</v>
      </c>
      <c r="D35" s="68" t="str">
        <f>'UNIT AREA'!F35</f>
        <v>2BHK</v>
      </c>
      <c r="E35" s="68" t="str">
        <f>'UNIT AREA'!D35</f>
        <v>A 307</v>
      </c>
      <c r="F35" s="26">
        <f>'UNIT AREA'!I35</f>
        <v>70.419313471999999</v>
      </c>
      <c r="G35" s="26">
        <f>'UNIT AREA'!Q35</f>
        <v>9.7911431319999984</v>
      </c>
      <c r="H35" s="26">
        <f>'UNIT AREA'!AU35</f>
        <v>0</v>
      </c>
      <c r="I35" s="26">
        <f>'UNIT AREA'!Z35</f>
        <v>9.6444865360000058</v>
      </c>
      <c r="J35" s="26">
        <f t="shared" si="0"/>
        <v>89.854943140000003</v>
      </c>
      <c r="K35" s="26">
        <f>SUM('UNIT AREA'!AN35,'UNIT AREA'!AQ35,'UNIT AREA'!AC35)</f>
        <v>47.609751121796577</v>
      </c>
      <c r="L35" s="26">
        <f t="shared" si="1"/>
        <v>137.46469426179658</v>
      </c>
      <c r="M35" s="23">
        <f>'UNIT AREA'!AX35</f>
        <v>62.386087194865716</v>
      </c>
      <c r="N35" s="23">
        <f>'UNIT AREA'!BA35</f>
        <v>1</v>
      </c>
      <c r="O35" s="61">
        <f>'UNIT AREA'!BB35</f>
        <v>0</v>
      </c>
    </row>
    <row r="36" spans="1:15" ht="24.45" customHeight="1" x14ac:dyDescent="0.3">
      <c r="A36" s="25">
        <f t="shared" si="2"/>
        <v>31</v>
      </c>
      <c r="B36" s="68" t="str">
        <f>'UNIT AREA'!B36</f>
        <v>BLOCK A</v>
      </c>
      <c r="C36" s="68" t="str">
        <f>'UNIT AREA'!C36</f>
        <v>2nd Floor</v>
      </c>
      <c r="D36" s="68" t="str">
        <f>'UNIT AREA'!F36</f>
        <v>2BHK</v>
      </c>
      <c r="E36" s="68" t="str">
        <f>'UNIT AREA'!D36</f>
        <v>A 308</v>
      </c>
      <c r="F36" s="26">
        <f>'UNIT AREA'!I36</f>
        <v>70.419313471999999</v>
      </c>
      <c r="G36" s="26">
        <f>'UNIT AREA'!Q36</f>
        <v>9.7911431319999984</v>
      </c>
      <c r="H36" s="26">
        <f>'UNIT AREA'!AU36</f>
        <v>0</v>
      </c>
      <c r="I36" s="26">
        <f>'UNIT AREA'!Z36</f>
        <v>9.7650692719999945</v>
      </c>
      <c r="J36" s="26">
        <f t="shared" si="0"/>
        <v>89.975525875999992</v>
      </c>
      <c r="K36" s="26">
        <f>SUM('UNIT AREA'!AN36,'UNIT AREA'!AQ36,'UNIT AREA'!AC36)</f>
        <v>47.489435794473749</v>
      </c>
      <c r="L36" s="26">
        <f t="shared" si="1"/>
        <v>137.46496167047374</v>
      </c>
      <c r="M36" s="23">
        <f>'UNIT AREA'!AX36</f>
        <v>62.386208553889126</v>
      </c>
      <c r="N36" s="23">
        <f>'UNIT AREA'!BA36</f>
        <v>1</v>
      </c>
      <c r="O36" s="61">
        <f>'UNIT AREA'!BB36</f>
        <v>0</v>
      </c>
    </row>
    <row r="37" spans="1:15" ht="24.45" customHeight="1" x14ac:dyDescent="0.3">
      <c r="A37" s="25">
        <f t="shared" si="2"/>
        <v>32</v>
      </c>
      <c r="B37" s="68" t="str">
        <f>'UNIT AREA'!B37</f>
        <v>BLOCK A</v>
      </c>
      <c r="C37" s="68" t="str">
        <f>'UNIT AREA'!C37</f>
        <v>2nd Floor</v>
      </c>
      <c r="D37" s="68" t="str">
        <f>'UNIT AREA'!F37</f>
        <v>2BHK</v>
      </c>
      <c r="E37" s="68" t="str">
        <f>'UNIT AREA'!D37</f>
        <v>A 309</v>
      </c>
      <c r="F37" s="26">
        <f>'UNIT AREA'!I37</f>
        <v>75.055462616999989</v>
      </c>
      <c r="G37" s="26">
        <f>'UNIT AREA'!Q37</f>
        <v>5.7080308979999996</v>
      </c>
      <c r="H37" s="26">
        <f>'UNIT AREA'!AU37</f>
        <v>0</v>
      </c>
      <c r="I37" s="26">
        <f>'UNIT AREA'!Z37</f>
        <v>9.7579663300000057</v>
      </c>
      <c r="J37" s="26">
        <f t="shared" si="0"/>
        <v>90.521459844999995</v>
      </c>
      <c r="K37" s="26">
        <f>SUM('UNIT AREA'!AN37,'UNIT AREA'!AQ37,'UNIT AREA'!AC37)</f>
        <v>48.454631556034315</v>
      </c>
      <c r="L37" s="26">
        <f t="shared" si="1"/>
        <v>138.9760914010343</v>
      </c>
      <c r="M37" s="23">
        <f>'UNIT AREA'!AX37</f>
        <v>63.072009891023484</v>
      </c>
      <c r="N37" s="23">
        <f>'UNIT AREA'!BA37</f>
        <v>1</v>
      </c>
      <c r="O37" s="61">
        <f>'UNIT AREA'!BB37</f>
        <v>0</v>
      </c>
    </row>
    <row r="38" spans="1:15" ht="24.45" customHeight="1" x14ac:dyDescent="0.3">
      <c r="A38" s="25">
        <f t="shared" si="2"/>
        <v>33</v>
      </c>
      <c r="B38" s="68" t="str">
        <f>'UNIT AREA'!B38</f>
        <v>BLOCK A</v>
      </c>
      <c r="C38" s="68" t="str">
        <f>'UNIT AREA'!C38</f>
        <v>2nd Floor</v>
      </c>
      <c r="D38" s="68" t="str">
        <f>'UNIT AREA'!F38</f>
        <v>2BHK</v>
      </c>
      <c r="E38" s="68" t="str">
        <f>'UNIT AREA'!D38</f>
        <v>A 310</v>
      </c>
      <c r="F38" s="26">
        <f>'UNIT AREA'!I38</f>
        <v>75.055462616999989</v>
      </c>
      <c r="G38" s="26">
        <f>'UNIT AREA'!Q38</f>
        <v>5.7080308979999996</v>
      </c>
      <c r="H38" s="26">
        <f>'UNIT AREA'!AU38</f>
        <v>0</v>
      </c>
      <c r="I38" s="26">
        <f>'UNIT AREA'!Z38</f>
        <v>9.7579663300000057</v>
      </c>
      <c r="J38" s="26">
        <f t="shared" si="0"/>
        <v>90.521459844999995</v>
      </c>
      <c r="K38" s="26">
        <f>SUM('UNIT AREA'!AN38,'UNIT AREA'!AQ38,'UNIT AREA'!AC38)</f>
        <v>50.046982107822956</v>
      </c>
      <c r="L38" s="26">
        <f t="shared" si="1"/>
        <v>140.56844195282295</v>
      </c>
      <c r="M38" s="23">
        <f>'UNIT AREA'!AX38</f>
        <v>63.794671960016181</v>
      </c>
      <c r="N38" s="23">
        <f>'UNIT AREA'!BA38</f>
        <v>1</v>
      </c>
      <c r="O38" s="61">
        <f>'UNIT AREA'!BB38</f>
        <v>0</v>
      </c>
    </row>
    <row r="39" spans="1:15" ht="24.45" customHeight="1" x14ac:dyDescent="0.3">
      <c r="A39" s="25">
        <f t="shared" si="2"/>
        <v>34</v>
      </c>
      <c r="B39" s="68" t="str">
        <f>'UNIT AREA'!B39</f>
        <v>BLOCK A</v>
      </c>
      <c r="C39" s="68" t="str">
        <f>'UNIT AREA'!C39</f>
        <v>2nd Floor</v>
      </c>
      <c r="D39" s="68" t="str">
        <f>'UNIT AREA'!F39</f>
        <v>2BHK</v>
      </c>
      <c r="E39" s="68" t="str">
        <f>'UNIT AREA'!D39</f>
        <v>A 311</v>
      </c>
      <c r="F39" s="26">
        <f>'UNIT AREA'!I39</f>
        <v>75.055462616999989</v>
      </c>
      <c r="G39" s="26">
        <f>'UNIT AREA'!Q39</f>
        <v>5.7080308979999996</v>
      </c>
      <c r="H39" s="26">
        <f>'UNIT AREA'!AU39</f>
        <v>0</v>
      </c>
      <c r="I39" s="26">
        <f>'UNIT AREA'!Z39</f>
        <v>9.7579663300000057</v>
      </c>
      <c r="J39" s="26">
        <f t="shared" si="0"/>
        <v>90.521459844999995</v>
      </c>
      <c r="K39" s="26">
        <f>SUM('UNIT AREA'!AN39,'UNIT AREA'!AQ39,'UNIT AREA'!AC39)</f>
        <v>50.046982107822956</v>
      </c>
      <c r="L39" s="26">
        <f t="shared" si="1"/>
        <v>140.56844195282295</v>
      </c>
      <c r="M39" s="23">
        <f>'UNIT AREA'!AX39</f>
        <v>63.794671960016181</v>
      </c>
      <c r="N39" s="23">
        <f>'UNIT AREA'!BA39</f>
        <v>1</v>
      </c>
      <c r="O39" s="61">
        <f>'UNIT AREA'!BB39</f>
        <v>0</v>
      </c>
    </row>
    <row r="40" spans="1:15" ht="24.45" customHeight="1" x14ac:dyDescent="0.3">
      <c r="A40" s="25">
        <f t="shared" si="2"/>
        <v>35</v>
      </c>
      <c r="B40" s="68" t="str">
        <f>'UNIT AREA'!B40</f>
        <v>BLOCK A</v>
      </c>
      <c r="C40" s="68" t="str">
        <f>'UNIT AREA'!C40</f>
        <v>2nd Floor</v>
      </c>
      <c r="D40" s="68" t="str">
        <f>'UNIT AREA'!F40</f>
        <v>2BHK</v>
      </c>
      <c r="E40" s="68" t="str">
        <f>'UNIT AREA'!D40</f>
        <v>A 312</v>
      </c>
      <c r="F40" s="26">
        <f>'UNIT AREA'!I40</f>
        <v>70.419313471999999</v>
      </c>
      <c r="G40" s="26">
        <f>'UNIT AREA'!Q40</f>
        <v>9.7911431319999984</v>
      </c>
      <c r="H40" s="26">
        <f>'UNIT AREA'!AU40</f>
        <v>0</v>
      </c>
      <c r="I40" s="26">
        <f>'UNIT AREA'!Z40</f>
        <v>9.7650692719999945</v>
      </c>
      <c r="J40" s="26">
        <f t="shared" si="0"/>
        <v>89.975525875999992</v>
      </c>
      <c r="K40" s="26">
        <f>SUM('UNIT AREA'!AN40,'UNIT AREA'!AQ40,'UNIT AREA'!AC40)</f>
        <v>48.550211493381212</v>
      </c>
      <c r="L40" s="26">
        <f t="shared" si="1"/>
        <v>138.5257373693812</v>
      </c>
      <c r="M40" s="23">
        <f>'UNIT AREA'!AX40</f>
        <v>62.867624131915314</v>
      </c>
      <c r="N40" s="23">
        <f>'UNIT AREA'!BA40</f>
        <v>1</v>
      </c>
      <c r="O40" s="61">
        <f>'UNIT AREA'!BB40</f>
        <v>0</v>
      </c>
    </row>
    <row r="41" spans="1:15" ht="24.45" customHeight="1" x14ac:dyDescent="0.3">
      <c r="A41" s="25">
        <f t="shared" si="2"/>
        <v>36</v>
      </c>
      <c r="B41" s="68" t="str">
        <f>'UNIT AREA'!B41</f>
        <v>BLOCK A</v>
      </c>
      <c r="C41" s="68" t="str">
        <f>'UNIT AREA'!C41</f>
        <v>2nd Floor</v>
      </c>
      <c r="D41" s="68" t="str">
        <f>'UNIT AREA'!F41</f>
        <v>2BHK</v>
      </c>
      <c r="E41" s="68" t="str">
        <f>'UNIT AREA'!D41</f>
        <v>A 315</v>
      </c>
      <c r="F41" s="26">
        <f>'UNIT AREA'!I41</f>
        <v>70.419313471999999</v>
      </c>
      <c r="G41" s="26">
        <f>'UNIT AREA'!Q41</f>
        <v>9.7911431319999984</v>
      </c>
      <c r="H41" s="26">
        <f>'UNIT AREA'!AU41</f>
        <v>0</v>
      </c>
      <c r="I41" s="26">
        <f>'UNIT AREA'!Z41</f>
        <v>9.7650692719999945</v>
      </c>
      <c r="J41" s="26">
        <f t="shared" si="0"/>
        <v>89.975525875999992</v>
      </c>
      <c r="K41" s="26">
        <f>SUM('UNIT AREA'!AN41,'UNIT AREA'!AQ41,'UNIT AREA'!AC41)</f>
        <v>48.550211493381212</v>
      </c>
      <c r="L41" s="26">
        <f t="shared" si="1"/>
        <v>138.5257373693812</v>
      </c>
      <c r="M41" s="23">
        <f>'UNIT AREA'!AX41</f>
        <v>62.867624131915314</v>
      </c>
      <c r="N41" s="23">
        <f>'UNIT AREA'!BA41</f>
        <v>1</v>
      </c>
      <c r="O41" s="61">
        <f>'UNIT AREA'!BB41</f>
        <v>0</v>
      </c>
    </row>
    <row r="42" spans="1:15" ht="24.45" customHeight="1" x14ac:dyDescent="0.3">
      <c r="A42" s="25">
        <f t="shared" si="2"/>
        <v>37</v>
      </c>
      <c r="B42" s="68" t="str">
        <f>'UNIT AREA'!B42</f>
        <v>BLOCK A</v>
      </c>
      <c r="C42" s="68" t="str">
        <f>'UNIT AREA'!C42</f>
        <v>3rd Floor</v>
      </c>
      <c r="D42" s="68" t="str">
        <f>'UNIT AREA'!F42</f>
        <v>2BHK</v>
      </c>
      <c r="E42" s="68" t="str">
        <f>'UNIT AREA'!D42</f>
        <v>A 401</v>
      </c>
      <c r="F42" s="26">
        <f>'UNIT AREA'!I42</f>
        <v>75.055462616999989</v>
      </c>
      <c r="G42" s="26">
        <f>'UNIT AREA'!Q42</f>
        <v>5.6902525839999996</v>
      </c>
      <c r="H42" s="26">
        <f>'UNIT AREA'!AU42</f>
        <v>0</v>
      </c>
      <c r="I42" s="26">
        <f>'UNIT AREA'!Z42</f>
        <v>9.7846294140000012</v>
      </c>
      <c r="J42" s="26">
        <f t="shared" si="0"/>
        <v>90.53034461499999</v>
      </c>
      <c r="K42" s="26">
        <f>SUM('UNIT AREA'!AN42,'UNIT AREA'!AQ42,'UNIT AREA'!AC42)</f>
        <v>47.837597327921245</v>
      </c>
      <c r="L42" s="26">
        <f t="shared" si="1"/>
        <v>138.36794194292122</v>
      </c>
      <c r="M42" s="23">
        <f>'UNIT AREA'!AX42</f>
        <v>62.796011276796783</v>
      </c>
      <c r="N42" s="23">
        <f>'UNIT AREA'!BA42</f>
        <v>1</v>
      </c>
      <c r="O42" s="61">
        <f>'UNIT AREA'!BB42</f>
        <v>0</v>
      </c>
    </row>
    <row r="43" spans="1:15" ht="24.45" customHeight="1" x14ac:dyDescent="0.3">
      <c r="A43" s="25">
        <f t="shared" si="2"/>
        <v>38</v>
      </c>
      <c r="B43" s="68" t="str">
        <f>'UNIT AREA'!B43</f>
        <v>BLOCK A</v>
      </c>
      <c r="C43" s="68" t="str">
        <f>'UNIT AREA'!C43</f>
        <v>3rd Floor</v>
      </c>
      <c r="D43" s="68" t="str">
        <f>'UNIT AREA'!F43</f>
        <v>2BHK</v>
      </c>
      <c r="E43" s="68" t="str">
        <f>'UNIT AREA'!D43</f>
        <v>A 402</v>
      </c>
      <c r="F43" s="26">
        <f>'UNIT AREA'!I43</f>
        <v>75.055462616999989</v>
      </c>
      <c r="G43" s="26">
        <f>'UNIT AREA'!Q43</f>
        <v>5.6902525839999996</v>
      </c>
      <c r="H43" s="26">
        <f>'UNIT AREA'!AU43</f>
        <v>0</v>
      </c>
      <c r="I43" s="26">
        <f>'UNIT AREA'!Z43</f>
        <v>9.7846294140000012</v>
      </c>
      <c r="J43" s="26">
        <f t="shared" si="0"/>
        <v>90.53034461499999</v>
      </c>
      <c r="K43" s="26">
        <f>SUM('UNIT AREA'!AN43,'UNIT AREA'!AQ43,'UNIT AREA'!AC43)</f>
        <v>48.017295899991979</v>
      </c>
      <c r="L43" s="26">
        <f t="shared" si="1"/>
        <v>138.54764051499197</v>
      </c>
      <c r="M43" s="23">
        <f>'UNIT AREA'!AX43</f>
        <v>62.877564513765748</v>
      </c>
      <c r="N43" s="23">
        <f>'UNIT AREA'!BA43</f>
        <v>1</v>
      </c>
      <c r="O43" s="61">
        <f>'UNIT AREA'!BB43</f>
        <v>0</v>
      </c>
    </row>
    <row r="44" spans="1:15" ht="24.45" customHeight="1" x14ac:dyDescent="0.3">
      <c r="A44" s="25">
        <f t="shared" si="2"/>
        <v>39</v>
      </c>
      <c r="B44" s="68" t="str">
        <f>'UNIT AREA'!B44</f>
        <v>BLOCK A</v>
      </c>
      <c r="C44" s="68" t="str">
        <f>'UNIT AREA'!C44</f>
        <v>3rd Floor</v>
      </c>
      <c r="D44" s="68" t="str">
        <f>'UNIT AREA'!F44</f>
        <v>2BHK</v>
      </c>
      <c r="E44" s="68" t="str">
        <f>'UNIT AREA'!D44</f>
        <v>A 403</v>
      </c>
      <c r="F44" s="26">
        <f>'UNIT AREA'!I44</f>
        <v>75.055462616999989</v>
      </c>
      <c r="G44" s="26">
        <f>'UNIT AREA'!Q44</f>
        <v>5.6902525839999996</v>
      </c>
      <c r="H44" s="26">
        <f>'UNIT AREA'!AU44</f>
        <v>0</v>
      </c>
      <c r="I44" s="26">
        <f>'UNIT AREA'!Z44</f>
        <v>9.9058324740000003</v>
      </c>
      <c r="J44" s="26">
        <f t="shared" si="0"/>
        <v>90.651547674999989</v>
      </c>
      <c r="K44" s="26">
        <f>SUM('UNIT AREA'!AN44,'UNIT AREA'!AQ44,'UNIT AREA'!AC44)</f>
        <v>47.893298988168219</v>
      </c>
      <c r="L44" s="26">
        <f t="shared" si="1"/>
        <v>138.54484666316822</v>
      </c>
      <c r="M44" s="23">
        <f>'UNIT AREA'!AX44</f>
        <v>62.876296570135388</v>
      </c>
      <c r="N44" s="23">
        <f>'UNIT AREA'!BA44</f>
        <v>1</v>
      </c>
      <c r="O44" s="61">
        <f>'UNIT AREA'!BB44</f>
        <v>0</v>
      </c>
    </row>
    <row r="45" spans="1:15" ht="24.45" customHeight="1" x14ac:dyDescent="0.3">
      <c r="A45" s="25">
        <f t="shared" si="2"/>
        <v>40</v>
      </c>
      <c r="B45" s="68" t="str">
        <f>'UNIT AREA'!B45</f>
        <v>BLOCK A</v>
      </c>
      <c r="C45" s="68" t="str">
        <f>'UNIT AREA'!C45</f>
        <v>3rd Floor</v>
      </c>
      <c r="D45" s="68" t="str">
        <f>'UNIT AREA'!F45</f>
        <v>3BHK</v>
      </c>
      <c r="E45" s="68" t="str">
        <f>'UNIT AREA'!D45</f>
        <v>A 405</v>
      </c>
      <c r="F45" s="26">
        <f>'UNIT AREA'!I45</f>
        <v>104.20087781299999</v>
      </c>
      <c r="G45" s="26">
        <f>'UNIT AREA'!Q45</f>
        <v>4.7026008069999996</v>
      </c>
      <c r="H45" s="26">
        <f>'UNIT AREA'!AU45</f>
        <v>0</v>
      </c>
      <c r="I45" s="26">
        <f>'UNIT AREA'!Z45</f>
        <v>11.330377698000003</v>
      </c>
      <c r="J45" s="26">
        <f t="shared" si="0"/>
        <v>120.23385631799999</v>
      </c>
      <c r="K45" s="26">
        <f>SUM('UNIT AREA'!AN45,'UNIT AREA'!AQ45,'UNIT AREA'!AC45)</f>
        <v>64.280216941744129</v>
      </c>
      <c r="L45" s="26">
        <f t="shared" si="1"/>
        <v>184.51407325974412</v>
      </c>
      <c r="M45" s="23">
        <f>'UNIT AREA'!AX45</f>
        <v>83.738672863446226</v>
      </c>
      <c r="N45" s="23">
        <f>'UNIT AREA'!BA45</f>
        <v>1</v>
      </c>
      <c r="O45" s="61">
        <f>'UNIT AREA'!BB45</f>
        <v>0</v>
      </c>
    </row>
    <row r="46" spans="1:15" ht="24.45" customHeight="1" x14ac:dyDescent="0.3">
      <c r="A46" s="25">
        <f t="shared" si="2"/>
        <v>41</v>
      </c>
      <c r="B46" s="68" t="str">
        <f>'UNIT AREA'!B46</f>
        <v>BLOCK A</v>
      </c>
      <c r="C46" s="68" t="str">
        <f>'UNIT AREA'!C46</f>
        <v>3rd Floor</v>
      </c>
      <c r="D46" s="68" t="str">
        <f>'UNIT AREA'!F46</f>
        <v>2BHK</v>
      </c>
      <c r="E46" s="68" t="str">
        <f>'UNIT AREA'!D46</f>
        <v>A 406</v>
      </c>
      <c r="F46" s="26">
        <f>'UNIT AREA'!I46</f>
        <v>70.419313471999999</v>
      </c>
      <c r="G46" s="26">
        <f>'UNIT AREA'!Q46</f>
        <v>9.7911431319999984</v>
      </c>
      <c r="H46" s="26">
        <f>'UNIT AREA'!AU46</f>
        <v>0</v>
      </c>
      <c r="I46" s="26">
        <f>'UNIT AREA'!Z46</f>
        <v>9.6444865360000058</v>
      </c>
      <c r="J46" s="26">
        <f t="shared" si="0"/>
        <v>89.854943140000003</v>
      </c>
      <c r="K46" s="26">
        <f>SUM('UNIT AREA'!AN46,'UNIT AREA'!AQ46,'UNIT AREA'!AC46)</f>
        <v>47.609751121796577</v>
      </c>
      <c r="L46" s="26">
        <f t="shared" si="1"/>
        <v>137.46469426179658</v>
      </c>
      <c r="M46" s="23">
        <f>'UNIT AREA'!AX46</f>
        <v>62.386087194865716</v>
      </c>
      <c r="N46" s="23">
        <f>'UNIT AREA'!BA46</f>
        <v>1</v>
      </c>
      <c r="O46" s="61">
        <f>'UNIT AREA'!BB46</f>
        <v>0</v>
      </c>
    </row>
    <row r="47" spans="1:15" ht="24.45" customHeight="1" x14ac:dyDescent="0.3">
      <c r="A47" s="25">
        <f t="shared" si="2"/>
        <v>42</v>
      </c>
      <c r="B47" s="68" t="str">
        <f>'UNIT AREA'!B47</f>
        <v>BLOCK A</v>
      </c>
      <c r="C47" s="68" t="str">
        <f>'UNIT AREA'!C47</f>
        <v>3rd Floor</v>
      </c>
      <c r="D47" s="68" t="str">
        <f>'UNIT AREA'!F47</f>
        <v>2BHK</v>
      </c>
      <c r="E47" s="68" t="str">
        <f>'UNIT AREA'!D47</f>
        <v>A 407</v>
      </c>
      <c r="F47" s="26">
        <f>'UNIT AREA'!I47</f>
        <v>70.419313471999999</v>
      </c>
      <c r="G47" s="26">
        <f>'UNIT AREA'!Q47</f>
        <v>9.7911431319999984</v>
      </c>
      <c r="H47" s="26">
        <f>'UNIT AREA'!AU47</f>
        <v>0</v>
      </c>
      <c r="I47" s="26">
        <f>'UNIT AREA'!Z47</f>
        <v>9.6444865360000058</v>
      </c>
      <c r="J47" s="26">
        <f t="shared" si="0"/>
        <v>89.854943140000003</v>
      </c>
      <c r="K47" s="26">
        <f>SUM('UNIT AREA'!AN47,'UNIT AREA'!AQ47,'UNIT AREA'!AC47)</f>
        <v>47.609751121796577</v>
      </c>
      <c r="L47" s="26">
        <f t="shared" si="1"/>
        <v>137.46469426179658</v>
      </c>
      <c r="M47" s="23">
        <f>'UNIT AREA'!AX47</f>
        <v>62.386087194865716</v>
      </c>
      <c r="N47" s="23">
        <f>'UNIT AREA'!BA47</f>
        <v>1</v>
      </c>
      <c r="O47" s="61">
        <f>'UNIT AREA'!BB47</f>
        <v>0</v>
      </c>
    </row>
    <row r="48" spans="1:15" ht="24.45" customHeight="1" x14ac:dyDescent="0.3">
      <c r="A48" s="25">
        <f t="shared" si="2"/>
        <v>43</v>
      </c>
      <c r="B48" s="68" t="str">
        <f>'UNIT AREA'!B48</f>
        <v>BLOCK A</v>
      </c>
      <c r="C48" s="68" t="str">
        <f>'UNIT AREA'!C48</f>
        <v>3rd Floor</v>
      </c>
      <c r="D48" s="68" t="str">
        <f>'UNIT AREA'!F48</f>
        <v>2BHK</v>
      </c>
      <c r="E48" s="68" t="str">
        <f>'UNIT AREA'!D48</f>
        <v>A 408</v>
      </c>
      <c r="F48" s="26">
        <f>'UNIT AREA'!I48</f>
        <v>70.419313471999999</v>
      </c>
      <c r="G48" s="26">
        <f>'UNIT AREA'!Q48</f>
        <v>9.7911431319999984</v>
      </c>
      <c r="H48" s="26">
        <f>'UNIT AREA'!AU48</f>
        <v>0</v>
      </c>
      <c r="I48" s="26">
        <f>'UNIT AREA'!Z48</f>
        <v>9.7650692719999945</v>
      </c>
      <c r="J48" s="26">
        <f t="shared" si="0"/>
        <v>89.975525875999992</v>
      </c>
      <c r="K48" s="26">
        <f>SUM('UNIT AREA'!AN48,'UNIT AREA'!AQ48,'UNIT AREA'!AC48)</f>
        <v>47.489435794473749</v>
      </c>
      <c r="L48" s="26">
        <f t="shared" si="1"/>
        <v>137.46496167047374</v>
      </c>
      <c r="M48" s="23">
        <f>'UNIT AREA'!AX48</f>
        <v>62.386208553889126</v>
      </c>
      <c r="N48" s="23">
        <f>'UNIT AREA'!BA48</f>
        <v>1</v>
      </c>
      <c r="O48" s="61">
        <f>'UNIT AREA'!BB48</f>
        <v>0</v>
      </c>
    </row>
    <row r="49" spans="1:15" ht="24.45" customHeight="1" x14ac:dyDescent="0.3">
      <c r="A49" s="25">
        <f t="shared" si="2"/>
        <v>44</v>
      </c>
      <c r="B49" s="68" t="str">
        <f>'UNIT AREA'!B49</f>
        <v>BLOCK A</v>
      </c>
      <c r="C49" s="68" t="str">
        <f>'UNIT AREA'!C49</f>
        <v>3rd Floor</v>
      </c>
      <c r="D49" s="68" t="str">
        <f>'UNIT AREA'!F49</f>
        <v>2BHK</v>
      </c>
      <c r="E49" s="68" t="str">
        <f>'UNIT AREA'!D49</f>
        <v>A 410</v>
      </c>
      <c r="F49" s="26">
        <f>'UNIT AREA'!I49</f>
        <v>75.055462616999989</v>
      </c>
      <c r="G49" s="26">
        <f>'UNIT AREA'!Q49</f>
        <v>5.7080308979999996</v>
      </c>
      <c r="H49" s="26">
        <f>'UNIT AREA'!AU49</f>
        <v>0</v>
      </c>
      <c r="I49" s="26">
        <f>'UNIT AREA'!Z49</f>
        <v>9.7579663300000057</v>
      </c>
      <c r="J49" s="26">
        <f t="shared" si="0"/>
        <v>90.521459844999995</v>
      </c>
      <c r="K49" s="26">
        <f>SUM('UNIT AREA'!AN49,'UNIT AREA'!AQ49,'UNIT AREA'!AC49)</f>
        <v>48.454631556034315</v>
      </c>
      <c r="L49" s="26">
        <f t="shared" si="1"/>
        <v>138.9760914010343</v>
      </c>
      <c r="M49" s="23">
        <f>'UNIT AREA'!AX49</f>
        <v>63.072009891023484</v>
      </c>
      <c r="N49" s="23">
        <f>'UNIT AREA'!BA49</f>
        <v>1</v>
      </c>
      <c r="O49" s="61">
        <f>'UNIT AREA'!BB49</f>
        <v>0</v>
      </c>
    </row>
    <row r="50" spans="1:15" ht="24.45" customHeight="1" x14ac:dyDescent="0.3">
      <c r="A50" s="25">
        <f t="shared" si="2"/>
        <v>45</v>
      </c>
      <c r="B50" s="68" t="str">
        <f>'UNIT AREA'!B50</f>
        <v>BLOCK A</v>
      </c>
      <c r="C50" s="68" t="str">
        <f>'UNIT AREA'!C50</f>
        <v>3rd Floor</v>
      </c>
      <c r="D50" s="68" t="str">
        <f>'UNIT AREA'!F50</f>
        <v>2BHK</v>
      </c>
      <c r="E50" s="68" t="str">
        <f>'UNIT AREA'!D50</f>
        <v>A 411</v>
      </c>
      <c r="F50" s="26">
        <f>'UNIT AREA'!I50</f>
        <v>75.055462616999989</v>
      </c>
      <c r="G50" s="26">
        <f>'UNIT AREA'!Q50</f>
        <v>5.7080308979999996</v>
      </c>
      <c r="H50" s="26">
        <f>'UNIT AREA'!AU50</f>
        <v>0</v>
      </c>
      <c r="I50" s="26">
        <f>'UNIT AREA'!Z50</f>
        <v>9.7579663300000057</v>
      </c>
      <c r="J50" s="26">
        <f t="shared" si="0"/>
        <v>90.521459844999995</v>
      </c>
      <c r="K50" s="26">
        <f>SUM('UNIT AREA'!AN50,'UNIT AREA'!AQ50,'UNIT AREA'!AC50)</f>
        <v>50.046982107822956</v>
      </c>
      <c r="L50" s="26">
        <f t="shared" si="1"/>
        <v>140.56844195282295</v>
      </c>
      <c r="M50" s="23">
        <f>'UNIT AREA'!AX50</f>
        <v>63.794671960016181</v>
      </c>
      <c r="N50" s="23">
        <f>'UNIT AREA'!BA50</f>
        <v>1</v>
      </c>
      <c r="O50" s="61">
        <f>'UNIT AREA'!BB50</f>
        <v>0</v>
      </c>
    </row>
    <row r="51" spans="1:15" ht="24.45" customHeight="1" x14ac:dyDescent="0.3">
      <c r="A51" s="25">
        <f t="shared" si="2"/>
        <v>46</v>
      </c>
      <c r="B51" s="68" t="str">
        <f>'UNIT AREA'!B51</f>
        <v>BLOCK A</v>
      </c>
      <c r="C51" s="68" t="str">
        <f>'UNIT AREA'!C51</f>
        <v>3rd Floor</v>
      </c>
      <c r="D51" s="68" t="str">
        <f>'UNIT AREA'!F51</f>
        <v>2BHK</v>
      </c>
      <c r="E51" s="68" t="str">
        <f>'UNIT AREA'!D51</f>
        <v>A 412</v>
      </c>
      <c r="F51" s="26">
        <f>'UNIT AREA'!I51</f>
        <v>75.055462616999989</v>
      </c>
      <c r="G51" s="26">
        <f>'UNIT AREA'!Q51</f>
        <v>5.7080308979999996</v>
      </c>
      <c r="H51" s="26">
        <f>'UNIT AREA'!AU51</f>
        <v>0</v>
      </c>
      <c r="I51" s="26">
        <f>'UNIT AREA'!Z51</f>
        <v>9.7579663300000057</v>
      </c>
      <c r="J51" s="26">
        <f t="shared" si="0"/>
        <v>90.521459844999995</v>
      </c>
      <c r="K51" s="26">
        <f>SUM('UNIT AREA'!AN51,'UNIT AREA'!AQ51,'UNIT AREA'!AC51)</f>
        <v>50.046982107822956</v>
      </c>
      <c r="L51" s="26">
        <f t="shared" si="1"/>
        <v>140.56844195282295</v>
      </c>
      <c r="M51" s="23">
        <f>'UNIT AREA'!AX51</f>
        <v>63.794671960016181</v>
      </c>
      <c r="N51" s="23">
        <f>'UNIT AREA'!BA51</f>
        <v>1</v>
      </c>
      <c r="O51" s="61">
        <f>'UNIT AREA'!BB51</f>
        <v>0</v>
      </c>
    </row>
    <row r="52" spans="1:15" ht="24.45" customHeight="1" x14ac:dyDescent="0.3">
      <c r="A52" s="25">
        <f t="shared" si="2"/>
        <v>47</v>
      </c>
      <c r="B52" s="68" t="str">
        <f>'UNIT AREA'!B52</f>
        <v>BLOCK A</v>
      </c>
      <c r="C52" s="68" t="str">
        <f>'UNIT AREA'!C52</f>
        <v>3rd Floor</v>
      </c>
      <c r="D52" s="68" t="str">
        <f>'UNIT AREA'!F52</f>
        <v>2BHK</v>
      </c>
      <c r="E52" s="68" t="str">
        <f>'UNIT AREA'!D52</f>
        <v>A 414</v>
      </c>
      <c r="F52" s="26">
        <f>'UNIT AREA'!I52</f>
        <v>70.419313471999999</v>
      </c>
      <c r="G52" s="26">
        <f>'UNIT AREA'!Q52</f>
        <v>9.7911431319999984</v>
      </c>
      <c r="H52" s="26">
        <f>'UNIT AREA'!AU52</f>
        <v>0</v>
      </c>
      <c r="I52" s="26">
        <f>'UNIT AREA'!Z52</f>
        <v>9.7650692719999945</v>
      </c>
      <c r="J52" s="26">
        <f t="shared" si="0"/>
        <v>89.975525875999992</v>
      </c>
      <c r="K52" s="26">
        <f>SUM('UNIT AREA'!AN52,'UNIT AREA'!AQ52,'UNIT AREA'!AC52)</f>
        <v>48.550211493381212</v>
      </c>
      <c r="L52" s="26">
        <f t="shared" si="1"/>
        <v>138.5257373693812</v>
      </c>
      <c r="M52" s="23">
        <f>'UNIT AREA'!AX52</f>
        <v>62.867624131915314</v>
      </c>
      <c r="N52" s="23">
        <f>'UNIT AREA'!BA52</f>
        <v>1</v>
      </c>
      <c r="O52" s="61">
        <f>'UNIT AREA'!BB52</f>
        <v>0</v>
      </c>
    </row>
    <row r="53" spans="1:15" ht="24.45" customHeight="1" x14ac:dyDescent="0.3">
      <c r="A53" s="25">
        <f t="shared" si="2"/>
        <v>48</v>
      </c>
      <c r="B53" s="68" t="str">
        <f>'UNIT AREA'!B53</f>
        <v>BLOCK A</v>
      </c>
      <c r="C53" s="68" t="str">
        <f>'UNIT AREA'!C53</f>
        <v>3rd Floor</v>
      </c>
      <c r="D53" s="68" t="str">
        <f>'UNIT AREA'!F53</f>
        <v>2BHK</v>
      </c>
      <c r="E53" s="68" t="str">
        <f>'UNIT AREA'!D53</f>
        <v>A 415</v>
      </c>
      <c r="F53" s="26">
        <f>'UNIT AREA'!I53</f>
        <v>70.419313471999999</v>
      </c>
      <c r="G53" s="26">
        <f>'UNIT AREA'!Q53</f>
        <v>9.7911431319999984</v>
      </c>
      <c r="H53" s="26">
        <f>'UNIT AREA'!AU53</f>
        <v>0</v>
      </c>
      <c r="I53" s="26">
        <f>'UNIT AREA'!Z53</f>
        <v>9.7650692719999945</v>
      </c>
      <c r="J53" s="26">
        <f t="shared" si="0"/>
        <v>89.975525875999992</v>
      </c>
      <c r="K53" s="26">
        <f>SUM('UNIT AREA'!AN53,'UNIT AREA'!AQ53,'UNIT AREA'!AC53)</f>
        <v>48.550211493381212</v>
      </c>
      <c r="L53" s="26">
        <f t="shared" si="1"/>
        <v>138.5257373693812</v>
      </c>
      <c r="M53" s="23">
        <f>'UNIT AREA'!AX53</f>
        <v>62.867624131915314</v>
      </c>
      <c r="N53" s="23">
        <f>'UNIT AREA'!BA53</f>
        <v>1</v>
      </c>
      <c r="O53" s="61">
        <f>'UNIT AREA'!BB53</f>
        <v>0</v>
      </c>
    </row>
    <row r="54" spans="1:15" ht="24.45" customHeight="1" x14ac:dyDescent="0.3">
      <c r="A54" s="25">
        <f t="shared" si="2"/>
        <v>49</v>
      </c>
      <c r="B54" s="68" t="str">
        <f>'UNIT AREA'!B54</f>
        <v>BLOCK A</v>
      </c>
      <c r="C54" s="68" t="str">
        <f>'UNIT AREA'!C54</f>
        <v>4th Floor</v>
      </c>
      <c r="D54" s="68" t="str">
        <f>'UNIT AREA'!F54</f>
        <v>2BHK</v>
      </c>
      <c r="E54" s="68" t="str">
        <f>'UNIT AREA'!D54</f>
        <v>A 501</v>
      </c>
      <c r="F54" s="26">
        <f>'UNIT AREA'!I54</f>
        <v>75.055462616999989</v>
      </c>
      <c r="G54" s="26">
        <f>'UNIT AREA'!Q54</f>
        <v>5.6902525839999996</v>
      </c>
      <c r="H54" s="26">
        <f>'UNIT AREA'!AU54</f>
        <v>0</v>
      </c>
      <c r="I54" s="26">
        <f>'UNIT AREA'!Z54</f>
        <v>9.7846294140000012</v>
      </c>
      <c r="J54" s="26">
        <f t="shared" si="0"/>
        <v>90.53034461499999</v>
      </c>
      <c r="K54" s="26">
        <f>SUM('UNIT AREA'!AN54,'UNIT AREA'!AQ54,'UNIT AREA'!AC54)</f>
        <v>47.837597327921245</v>
      </c>
      <c r="L54" s="26">
        <f t="shared" si="1"/>
        <v>138.36794194292122</v>
      </c>
      <c r="M54" s="23">
        <f>'UNIT AREA'!AX54</f>
        <v>62.796011276796783</v>
      </c>
      <c r="N54" s="23">
        <f>'UNIT AREA'!BA54</f>
        <v>1</v>
      </c>
      <c r="O54" s="61">
        <f>'UNIT AREA'!BB54</f>
        <v>0</v>
      </c>
    </row>
    <row r="55" spans="1:15" ht="24.45" customHeight="1" x14ac:dyDescent="0.3">
      <c r="A55" s="25">
        <f t="shared" si="2"/>
        <v>50</v>
      </c>
      <c r="B55" s="68" t="str">
        <f>'UNIT AREA'!B55</f>
        <v>BLOCK A</v>
      </c>
      <c r="C55" s="68" t="str">
        <f>'UNIT AREA'!C55</f>
        <v>4th Floor</v>
      </c>
      <c r="D55" s="68" t="str">
        <f>'UNIT AREA'!F55</f>
        <v>2BHK</v>
      </c>
      <c r="E55" s="68" t="str">
        <f>'UNIT AREA'!D55</f>
        <v>A 502</v>
      </c>
      <c r="F55" s="26">
        <f>'UNIT AREA'!I55</f>
        <v>75.055462616999989</v>
      </c>
      <c r="G55" s="26">
        <f>'UNIT AREA'!Q55</f>
        <v>5.6902525839999996</v>
      </c>
      <c r="H55" s="26">
        <f>'UNIT AREA'!AU55</f>
        <v>0</v>
      </c>
      <c r="I55" s="26">
        <f>'UNIT AREA'!Z55</f>
        <v>9.7846294140000012</v>
      </c>
      <c r="J55" s="26">
        <f t="shared" si="0"/>
        <v>90.53034461499999</v>
      </c>
      <c r="K55" s="26">
        <f>SUM('UNIT AREA'!AN55,'UNIT AREA'!AQ55,'UNIT AREA'!AC55)</f>
        <v>48.017295899991979</v>
      </c>
      <c r="L55" s="26">
        <f t="shared" si="1"/>
        <v>138.54764051499197</v>
      </c>
      <c r="M55" s="23">
        <f>'UNIT AREA'!AX55</f>
        <v>62.877564513765748</v>
      </c>
      <c r="N55" s="23">
        <f>'UNIT AREA'!BA55</f>
        <v>1</v>
      </c>
      <c r="O55" s="61">
        <f>'UNIT AREA'!BB55</f>
        <v>0</v>
      </c>
    </row>
    <row r="56" spans="1:15" ht="24.45" customHeight="1" x14ac:dyDescent="0.3">
      <c r="A56" s="25">
        <f t="shared" si="2"/>
        <v>51</v>
      </c>
      <c r="B56" s="68" t="str">
        <f>'UNIT AREA'!B56</f>
        <v>BLOCK A</v>
      </c>
      <c r="C56" s="68" t="str">
        <f>'UNIT AREA'!C56</f>
        <v>4th Floor</v>
      </c>
      <c r="D56" s="68" t="str">
        <f>'UNIT AREA'!F56</f>
        <v>2BHK</v>
      </c>
      <c r="E56" s="68" t="str">
        <f>'UNIT AREA'!D56</f>
        <v>A 504</v>
      </c>
      <c r="F56" s="26">
        <f>'UNIT AREA'!I56</f>
        <v>75.055462616999989</v>
      </c>
      <c r="G56" s="26">
        <f>'UNIT AREA'!Q56</f>
        <v>5.6902525839999996</v>
      </c>
      <c r="H56" s="26">
        <f>'UNIT AREA'!AU56</f>
        <v>0</v>
      </c>
      <c r="I56" s="26">
        <f>'UNIT AREA'!Z56</f>
        <v>9.9058324740000003</v>
      </c>
      <c r="J56" s="26">
        <f t="shared" si="0"/>
        <v>90.651547674999989</v>
      </c>
      <c r="K56" s="26">
        <f>SUM('UNIT AREA'!AN56,'UNIT AREA'!AQ56,'UNIT AREA'!AC56)</f>
        <v>47.893298988168219</v>
      </c>
      <c r="L56" s="26">
        <f t="shared" si="1"/>
        <v>138.54484666316822</v>
      </c>
      <c r="M56" s="23">
        <f>'UNIT AREA'!AX56</f>
        <v>62.876296570135388</v>
      </c>
      <c r="N56" s="23">
        <f>'UNIT AREA'!BA56</f>
        <v>1</v>
      </c>
      <c r="O56" s="61">
        <f>'UNIT AREA'!BB56</f>
        <v>0</v>
      </c>
    </row>
    <row r="57" spans="1:15" ht="24.45" customHeight="1" x14ac:dyDescent="0.3">
      <c r="A57" s="25">
        <f t="shared" si="2"/>
        <v>52</v>
      </c>
      <c r="B57" s="68" t="str">
        <f>'UNIT AREA'!B57</f>
        <v>BLOCK A</v>
      </c>
      <c r="C57" s="68" t="str">
        <f>'UNIT AREA'!C57</f>
        <v>4th Floor</v>
      </c>
      <c r="D57" s="68" t="str">
        <f>'UNIT AREA'!F57</f>
        <v>3BHK</v>
      </c>
      <c r="E57" s="68" t="str">
        <f>'UNIT AREA'!D57</f>
        <v>A 505</v>
      </c>
      <c r="F57" s="26">
        <f>'UNIT AREA'!I57</f>
        <v>104.20087781299999</v>
      </c>
      <c r="G57" s="26">
        <f>'UNIT AREA'!Q57</f>
        <v>4.7026008069999996</v>
      </c>
      <c r="H57" s="26">
        <f>'UNIT AREA'!AU57</f>
        <v>0</v>
      </c>
      <c r="I57" s="26">
        <f>'UNIT AREA'!Z57</f>
        <v>11.330377698000003</v>
      </c>
      <c r="J57" s="26">
        <f t="shared" si="0"/>
        <v>120.23385631799999</v>
      </c>
      <c r="K57" s="26">
        <f>SUM('UNIT AREA'!AN57,'UNIT AREA'!AQ57,'UNIT AREA'!AC57)</f>
        <v>64.280216941744129</v>
      </c>
      <c r="L57" s="26">
        <f t="shared" si="1"/>
        <v>184.51407325974412</v>
      </c>
      <c r="M57" s="23">
        <f>'UNIT AREA'!AX57</f>
        <v>83.738672863446226</v>
      </c>
      <c r="N57" s="23">
        <f>'UNIT AREA'!BA57</f>
        <v>1</v>
      </c>
      <c r="O57" s="61">
        <f>'UNIT AREA'!BB57</f>
        <v>0</v>
      </c>
    </row>
    <row r="58" spans="1:15" ht="24.45" customHeight="1" x14ac:dyDescent="0.3">
      <c r="A58" s="25">
        <f t="shared" si="2"/>
        <v>53</v>
      </c>
      <c r="B58" s="68" t="str">
        <f>'UNIT AREA'!B58</f>
        <v>BLOCK A</v>
      </c>
      <c r="C58" s="68" t="str">
        <f>'UNIT AREA'!C58</f>
        <v>4th Floor</v>
      </c>
      <c r="D58" s="68" t="str">
        <f>'UNIT AREA'!F58</f>
        <v>2BHK</v>
      </c>
      <c r="E58" s="68" t="str">
        <f>'UNIT AREA'!D58</f>
        <v>A 506</v>
      </c>
      <c r="F58" s="26">
        <f>'UNIT AREA'!I58</f>
        <v>70.419313471999999</v>
      </c>
      <c r="G58" s="26">
        <f>'UNIT AREA'!Q58</f>
        <v>9.7911431319999984</v>
      </c>
      <c r="H58" s="26">
        <f>'UNIT AREA'!AU58</f>
        <v>0</v>
      </c>
      <c r="I58" s="26">
        <f>'UNIT AREA'!Z58</f>
        <v>9.6444865360000058</v>
      </c>
      <c r="J58" s="26">
        <f t="shared" si="0"/>
        <v>89.854943140000003</v>
      </c>
      <c r="K58" s="26">
        <f>SUM('UNIT AREA'!AN58,'UNIT AREA'!AQ58,'UNIT AREA'!AC58)</f>
        <v>47.609751121796577</v>
      </c>
      <c r="L58" s="26">
        <f t="shared" si="1"/>
        <v>137.46469426179658</v>
      </c>
      <c r="M58" s="23">
        <f>'UNIT AREA'!AX58</f>
        <v>62.386087194865716</v>
      </c>
      <c r="N58" s="23">
        <f>'UNIT AREA'!BA58</f>
        <v>1</v>
      </c>
      <c r="O58" s="61">
        <f>'UNIT AREA'!BB58</f>
        <v>0</v>
      </c>
    </row>
    <row r="59" spans="1:15" ht="24.45" customHeight="1" x14ac:dyDescent="0.3">
      <c r="A59" s="25">
        <f t="shared" si="2"/>
        <v>54</v>
      </c>
      <c r="B59" s="68" t="str">
        <f>'UNIT AREA'!B59</f>
        <v>BLOCK A</v>
      </c>
      <c r="C59" s="68" t="str">
        <f>'UNIT AREA'!C59</f>
        <v>4th Floor</v>
      </c>
      <c r="D59" s="68" t="str">
        <f>'UNIT AREA'!F59</f>
        <v>2BHK</v>
      </c>
      <c r="E59" s="68" t="str">
        <f>'UNIT AREA'!D59</f>
        <v>A 507</v>
      </c>
      <c r="F59" s="26">
        <f>'UNIT AREA'!I59</f>
        <v>70.419313471999999</v>
      </c>
      <c r="G59" s="26">
        <f>'UNIT AREA'!Q59</f>
        <v>9.7911431319999984</v>
      </c>
      <c r="H59" s="26">
        <f>'UNIT AREA'!AU59</f>
        <v>0</v>
      </c>
      <c r="I59" s="26">
        <f>'UNIT AREA'!Z59</f>
        <v>9.6444865360000058</v>
      </c>
      <c r="J59" s="26">
        <f t="shared" si="0"/>
        <v>89.854943140000003</v>
      </c>
      <c r="K59" s="26">
        <f>SUM('UNIT AREA'!AN59,'UNIT AREA'!AQ59,'UNIT AREA'!AC59)</f>
        <v>47.609751121796577</v>
      </c>
      <c r="L59" s="26">
        <f t="shared" si="1"/>
        <v>137.46469426179658</v>
      </c>
      <c r="M59" s="23">
        <f>'UNIT AREA'!AX59</f>
        <v>62.386087194865716</v>
      </c>
      <c r="N59" s="23">
        <f>'UNIT AREA'!BA59</f>
        <v>1</v>
      </c>
      <c r="O59" s="61">
        <f>'UNIT AREA'!BB59</f>
        <v>0</v>
      </c>
    </row>
    <row r="60" spans="1:15" ht="24.45" customHeight="1" x14ac:dyDescent="0.3">
      <c r="A60" s="25">
        <f t="shared" si="2"/>
        <v>55</v>
      </c>
      <c r="B60" s="68" t="str">
        <f>'UNIT AREA'!B60</f>
        <v>BLOCK A</v>
      </c>
      <c r="C60" s="68" t="str">
        <f>'UNIT AREA'!C60</f>
        <v>4th Floor</v>
      </c>
      <c r="D60" s="68" t="str">
        <f>'UNIT AREA'!F60</f>
        <v>2BHK</v>
      </c>
      <c r="E60" s="68" t="str">
        <f>'UNIT AREA'!D60</f>
        <v>A 509</v>
      </c>
      <c r="F60" s="26">
        <f>'UNIT AREA'!I60</f>
        <v>70.419313471999999</v>
      </c>
      <c r="G60" s="26">
        <f>'UNIT AREA'!Q60</f>
        <v>9.7911431319999984</v>
      </c>
      <c r="H60" s="26">
        <f>'UNIT AREA'!AU60</f>
        <v>0</v>
      </c>
      <c r="I60" s="26">
        <f>'UNIT AREA'!Z60</f>
        <v>9.7650692719999945</v>
      </c>
      <c r="J60" s="26">
        <f t="shared" si="0"/>
        <v>89.975525875999992</v>
      </c>
      <c r="K60" s="26">
        <f>SUM('UNIT AREA'!AN60,'UNIT AREA'!AQ60,'UNIT AREA'!AC60)</f>
        <v>47.489435794473749</v>
      </c>
      <c r="L60" s="26">
        <f t="shared" si="1"/>
        <v>137.46496167047374</v>
      </c>
      <c r="M60" s="23">
        <f>'UNIT AREA'!AX60</f>
        <v>62.386208553889126</v>
      </c>
      <c r="N60" s="23">
        <f>'UNIT AREA'!BA60</f>
        <v>1</v>
      </c>
      <c r="O60" s="61">
        <f>'UNIT AREA'!BB60</f>
        <v>0</v>
      </c>
    </row>
    <row r="61" spans="1:15" ht="24.45" customHeight="1" x14ac:dyDescent="0.3">
      <c r="A61" s="25">
        <f t="shared" si="2"/>
        <v>56</v>
      </c>
      <c r="B61" s="68" t="str">
        <f>'UNIT AREA'!B61</f>
        <v>BLOCK A</v>
      </c>
      <c r="C61" s="68" t="str">
        <f>'UNIT AREA'!C61</f>
        <v>4th Floor</v>
      </c>
      <c r="D61" s="68" t="str">
        <f>'UNIT AREA'!F61</f>
        <v>2BHK</v>
      </c>
      <c r="E61" s="68" t="str">
        <f>'UNIT AREA'!D61</f>
        <v>A 510</v>
      </c>
      <c r="F61" s="26">
        <f>'UNIT AREA'!I61</f>
        <v>75.055462616999989</v>
      </c>
      <c r="G61" s="26">
        <f>'UNIT AREA'!Q61</f>
        <v>5.7080308979999996</v>
      </c>
      <c r="H61" s="26">
        <f>'UNIT AREA'!AU61</f>
        <v>0</v>
      </c>
      <c r="I61" s="26">
        <f>'UNIT AREA'!Z61</f>
        <v>9.7579663300000057</v>
      </c>
      <c r="J61" s="26">
        <f t="shared" si="0"/>
        <v>90.521459844999995</v>
      </c>
      <c r="K61" s="26">
        <f>SUM('UNIT AREA'!AN61,'UNIT AREA'!AQ61,'UNIT AREA'!AC61)</f>
        <v>48.454631556034315</v>
      </c>
      <c r="L61" s="26">
        <f t="shared" si="1"/>
        <v>138.9760914010343</v>
      </c>
      <c r="M61" s="23">
        <f>'UNIT AREA'!AX61</f>
        <v>63.072009891023484</v>
      </c>
      <c r="N61" s="23">
        <f>'UNIT AREA'!BA61</f>
        <v>1</v>
      </c>
      <c r="O61" s="61">
        <f>'UNIT AREA'!BB61</f>
        <v>0</v>
      </c>
    </row>
    <row r="62" spans="1:15" ht="24.45" customHeight="1" x14ac:dyDescent="0.3">
      <c r="A62" s="25">
        <f t="shared" si="2"/>
        <v>57</v>
      </c>
      <c r="B62" s="68" t="str">
        <f>'UNIT AREA'!B62</f>
        <v>BLOCK A</v>
      </c>
      <c r="C62" s="68" t="str">
        <f>'UNIT AREA'!C62</f>
        <v>4th Floor</v>
      </c>
      <c r="D62" s="68" t="str">
        <f>'UNIT AREA'!F62</f>
        <v>2BHK</v>
      </c>
      <c r="E62" s="68" t="str">
        <f>'UNIT AREA'!D62</f>
        <v>A 511</v>
      </c>
      <c r="F62" s="26">
        <f>'UNIT AREA'!I62</f>
        <v>75.055462616999989</v>
      </c>
      <c r="G62" s="26">
        <f>'UNIT AREA'!Q62</f>
        <v>5.7080308979999996</v>
      </c>
      <c r="H62" s="26">
        <f>'UNIT AREA'!AU62</f>
        <v>0</v>
      </c>
      <c r="I62" s="26">
        <f>'UNIT AREA'!Z62</f>
        <v>9.7579663300000057</v>
      </c>
      <c r="J62" s="26">
        <f t="shared" si="0"/>
        <v>90.521459844999995</v>
      </c>
      <c r="K62" s="26">
        <f>SUM('UNIT AREA'!AN62,'UNIT AREA'!AQ62,'UNIT AREA'!AC62)</f>
        <v>50.046982107822956</v>
      </c>
      <c r="L62" s="26">
        <f t="shared" si="1"/>
        <v>140.56844195282295</v>
      </c>
      <c r="M62" s="23">
        <f>'UNIT AREA'!AX62</f>
        <v>63.794671960016181</v>
      </c>
      <c r="N62" s="23">
        <f>'UNIT AREA'!BA62</f>
        <v>1</v>
      </c>
      <c r="O62" s="61">
        <f>'UNIT AREA'!BB62</f>
        <v>0</v>
      </c>
    </row>
    <row r="63" spans="1:15" ht="24.45" customHeight="1" x14ac:dyDescent="0.3">
      <c r="A63" s="25">
        <f t="shared" si="2"/>
        <v>58</v>
      </c>
      <c r="B63" s="68" t="str">
        <f>'UNIT AREA'!B63</f>
        <v>BLOCK A</v>
      </c>
      <c r="C63" s="68" t="str">
        <f>'UNIT AREA'!C63</f>
        <v>4th Floor</v>
      </c>
      <c r="D63" s="68" t="str">
        <f>'UNIT AREA'!F63</f>
        <v>2BHK</v>
      </c>
      <c r="E63" s="68" t="str">
        <f>'UNIT AREA'!D63</f>
        <v>A 513</v>
      </c>
      <c r="F63" s="26">
        <f>'UNIT AREA'!I63</f>
        <v>75.055462616999989</v>
      </c>
      <c r="G63" s="26">
        <f>'UNIT AREA'!Q63</f>
        <v>5.7080308979999996</v>
      </c>
      <c r="H63" s="26">
        <f>'UNIT AREA'!AU63</f>
        <v>0</v>
      </c>
      <c r="I63" s="26">
        <f>'UNIT AREA'!Z63</f>
        <v>9.7579663300000057</v>
      </c>
      <c r="J63" s="26">
        <f t="shared" si="0"/>
        <v>90.521459844999995</v>
      </c>
      <c r="K63" s="26">
        <f>SUM('UNIT AREA'!AN63,'UNIT AREA'!AQ63,'UNIT AREA'!AC63)</f>
        <v>50.046982107822956</v>
      </c>
      <c r="L63" s="26">
        <f t="shared" si="1"/>
        <v>140.56844195282295</v>
      </c>
      <c r="M63" s="23">
        <f>'UNIT AREA'!AX63</f>
        <v>63.794671960016181</v>
      </c>
      <c r="N63" s="23">
        <f>'UNIT AREA'!BA63</f>
        <v>1</v>
      </c>
      <c r="O63" s="61">
        <f>'UNIT AREA'!BB63</f>
        <v>0</v>
      </c>
    </row>
    <row r="64" spans="1:15" ht="24.45" customHeight="1" x14ac:dyDescent="0.3">
      <c r="A64" s="25">
        <f t="shared" si="2"/>
        <v>59</v>
      </c>
      <c r="B64" s="68" t="str">
        <f>'UNIT AREA'!B64</f>
        <v>BLOCK A</v>
      </c>
      <c r="C64" s="68" t="str">
        <f>'UNIT AREA'!C64</f>
        <v>4th Floor</v>
      </c>
      <c r="D64" s="68" t="str">
        <f>'UNIT AREA'!F64</f>
        <v>2BHK</v>
      </c>
      <c r="E64" s="68" t="str">
        <f>'UNIT AREA'!D64</f>
        <v>A 514</v>
      </c>
      <c r="F64" s="26">
        <f>'UNIT AREA'!I64</f>
        <v>70.419313471999999</v>
      </c>
      <c r="G64" s="26">
        <f>'UNIT AREA'!Q64</f>
        <v>9.7911431319999984</v>
      </c>
      <c r="H64" s="26">
        <f>'UNIT AREA'!AU64</f>
        <v>0</v>
      </c>
      <c r="I64" s="26">
        <f>'UNIT AREA'!Z64</f>
        <v>9.7650692719999945</v>
      </c>
      <c r="J64" s="26">
        <f t="shared" si="0"/>
        <v>89.975525875999992</v>
      </c>
      <c r="K64" s="26">
        <f>SUM('UNIT AREA'!AN64,'UNIT AREA'!AQ64,'UNIT AREA'!AC64)</f>
        <v>48.550211493381212</v>
      </c>
      <c r="L64" s="26">
        <f t="shared" si="1"/>
        <v>138.5257373693812</v>
      </c>
      <c r="M64" s="23">
        <f>'UNIT AREA'!AX64</f>
        <v>62.867624131915314</v>
      </c>
      <c r="N64" s="23">
        <f>'UNIT AREA'!BA64</f>
        <v>1</v>
      </c>
      <c r="O64" s="61">
        <f>'UNIT AREA'!BB64</f>
        <v>0</v>
      </c>
    </row>
    <row r="65" spans="1:15" ht="24.45" customHeight="1" x14ac:dyDescent="0.3">
      <c r="A65" s="25">
        <f t="shared" si="2"/>
        <v>60</v>
      </c>
      <c r="B65" s="68" t="str">
        <f>'UNIT AREA'!B65</f>
        <v>BLOCK A</v>
      </c>
      <c r="C65" s="68" t="str">
        <f>'UNIT AREA'!C65</f>
        <v>4th Floor</v>
      </c>
      <c r="D65" s="68" t="str">
        <f>'UNIT AREA'!F65</f>
        <v>2BHK</v>
      </c>
      <c r="E65" s="68" t="str">
        <f>'UNIT AREA'!D65</f>
        <v>A 515</v>
      </c>
      <c r="F65" s="26">
        <f>'UNIT AREA'!I65</f>
        <v>70.419313471999999</v>
      </c>
      <c r="G65" s="26">
        <f>'UNIT AREA'!Q65</f>
        <v>9.7911431319999984</v>
      </c>
      <c r="H65" s="26">
        <f>'UNIT AREA'!AU65</f>
        <v>0</v>
      </c>
      <c r="I65" s="26">
        <f>'UNIT AREA'!Z65</f>
        <v>9.7650692719999945</v>
      </c>
      <c r="J65" s="26">
        <f t="shared" si="0"/>
        <v>89.975525875999992</v>
      </c>
      <c r="K65" s="26">
        <f>SUM('UNIT AREA'!AN65,'UNIT AREA'!AQ65,'UNIT AREA'!AC65)</f>
        <v>48.550211493381212</v>
      </c>
      <c r="L65" s="26">
        <f t="shared" si="1"/>
        <v>138.5257373693812</v>
      </c>
      <c r="M65" s="23">
        <f>'UNIT AREA'!AX65</f>
        <v>62.867624131915314</v>
      </c>
      <c r="N65" s="23">
        <f>'UNIT AREA'!BA65</f>
        <v>1</v>
      </c>
      <c r="O65" s="61">
        <f>'UNIT AREA'!BB65</f>
        <v>0</v>
      </c>
    </row>
    <row r="66" spans="1:15" ht="24.45" customHeight="1" x14ac:dyDescent="0.3">
      <c r="A66" s="25">
        <f t="shared" si="2"/>
        <v>61</v>
      </c>
      <c r="B66" s="68" t="str">
        <f>'UNIT AREA'!B66</f>
        <v>BLOCK A</v>
      </c>
      <c r="C66" s="68" t="str">
        <f>'UNIT AREA'!C66</f>
        <v>5th Floor</v>
      </c>
      <c r="D66" s="68" t="str">
        <f>'UNIT AREA'!F66</f>
        <v>2BHK</v>
      </c>
      <c r="E66" s="68" t="str">
        <f>'UNIT AREA'!D66</f>
        <v>A 601</v>
      </c>
      <c r="F66" s="26">
        <f>'UNIT AREA'!I66</f>
        <v>75.055462616999989</v>
      </c>
      <c r="G66" s="26">
        <f>'UNIT AREA'!Q66</f>
        <v>5.6902525839999996</v>
      </c>
      <c r="H66" s="26">
        <f>'UNIT AREA'!AU66</f>
        <v>0</v>
      </c>
      <c r="I66" s="26">
        <f>'UNIT AREA'!Z66</f>
        <v>9.7846294140000012</v>
      </c>
      <c r="J66" s="26">
        <f t="shared" si="0"/>
        <v>90.53034461499999</v>
      </c>
      <c r="K66" s="26">
        <f>SUM('UNIT AREA'!AN66,'UNIT AREA'!AQ66,'UNIT AREA'!AC66)</f>
        <v>47.837597327921245</v>
      </c>
      <c r="L66" s="26">
        <f t="shared" si="1"/>
        <v>138.36794194292122</v>
      </c>
      <c r="M66" s="23">
        <f>'UNIT AREA'!AX66</f>
        <v>62.796011276796783</v>
      </c>
      <c r="N66" s="23">
        <f>'UNIT AREA'!BA66</f>
        <v>1</v>
      </c>
      <c r="O66" s="61">
        <f>'UNIT AREA'!BB66</f>
        <v>0</v>
      </c>
    </row>
    <row r="67" spans="1:15" ht="24.45" customHeight="1" x14ac:dyDescent="0.3">
      <c r="A67" s="25">
        <f t="shared" si="2"/>
        <v>62</v>
      </c>
      <c r="B67" s="68" t="str">
        <f>'UNIT AREA'!B67</f>
        <v>BLOCK A</v>
      </c>
      <c r="C67" s="68" t="str">
        <f>'UNIT AREA'!C67</f>
        <v>5th Floor</v>
      </c>
      <c r="D67" s="68" t="str">
        <f>'UNIT AREA'!F67</f>
        <v>2BHK</v>
      </c>
      <c r="E67" s="68" t="str">
        <f>'UNIT AREA'!D67</f>
        <v>A 603</v>
      </c>
      <c r="F67" s="26">
        <f>'UNIT AREA'!I67</f>
        <v>75.055462616999989</v>
      </c>
      <c r="G67" s="26">
        <f>'UNIT AREA'!Q67</f>
        <v>5.6902525839999996</v>
      </c>
      <c r="H67" s="26">
        <f>'UNIT AREA'!AU67</f>
        <v>0</v>
      </c>
      <c r="I67" s="26">
        <f>'UNIT AREA'!Z67</f>
        <v>9.7846294140000012</v>
      </c>
      <c r="J67" s="26">
        <f t="shared" si="0"/>
        <v>90.53034461499999</v>
      </c>
      <c r="K67" s="26">
        <f>SUM('UNIT AREA'!AN67,'UNIT AREA'!AQ67,'UNIT AREA'!AC67)</f>
        <v>48.017295899991979</v>
      </c>
      <c r="L67" s="26">
        <f t="shared" si="1"/>
        <v>138.54764051499197</v>
      </c>
      <c r="M67" s="23">
        <f>'UNIT AREA'!AX67</f>
        <v>62.877564513765748</v>
      </c>
      <c r="N67" s="23">
        <f>'UNIT AREA'!BA67</f>
        <v>1</v>
      </c>
      <c r="O67" s="61">
        <f>'UNIT AREA'!BB67</f>
        <v>0</v>
      </c>
    </row>
    <row r="68" spans="1:15" ht="24.45" customHeight="1" x14ac:dyDescent="0.3">
      <c r="A68" s="25">
        <f t="shared" si="2"/>
        <v>63</v>
      </c>
      <c r="B68" s="68" t="str">
        <f>'UNIT AREA'!B68</f>
        <v>BLOCK A</v>
      </c>
      <c r="C68" s="68" t="str">
        <f>'UNIT AREA'!C68</f>
        <v>5th Floor</v>
      </c>
      <c r="D68" s="68" t="str">
        <f>'UNIT AREA'!F68</f>
        <v>2BHK</v>
      </c>
      <c r="E68" s="68" t="str">
        <f>'UNIT AREA'!D68</f>
        <v>A 604</v>
      </c>
      <c r="F68" s="26">
        <f>'UNIT AREA'!I68</f>
        <v>75.055462616999989</v>
      </c>
      <c r="G68" s="26">
        <f>'UNIT AREA'!Q68</f>
        <v>5.6902525839999996</v>
      </c>
      <c r="H68" s="26">
        <f>'UNIT AREA'!AU68</f>
        <v>0</v>
      </c>
      <c r="I68" s="26">
        <f>'UNIT AREA'!Z68</f>
        <v>9.9058324740000003</v>
      </c>
      <c r="J68" s="26">
        <f t="shared" si="0"/>
        <v>90.651547674999989</v>
      </c>
      <c r="K68" s="26">
        <f>SUM('UNIT AREA'!AN68,'UNIT AREA'!AQ68,'UNIT AREA'!AC68)</f>
        <v>47.893298988168219</v>
      </c>
      <c r="L68" s="26">
        <f t="shared" si="1"/>
        <v>138.54484666316822</v>
      </c>
      <c r="M68" s="23">
        <f>'UNIT AREA'!AX68</f>
        <v>62.876296570135388</v>
      </c>
      <c r="N68" s="23">
        <f>'UNIT AREA'!BA68</f>
        <v>1</v>
      </c>
      <c r="O68" s="61">
        <f>'UNIT AREA'!BB68</f>
        <v>0</v>
      </c>
    </row>
    <row r="69" spans="1:15" ht="24.45" customHeight="1" x14ac:dyDescent="0.3">
      <c r="A69" s="25">
        <f t="shared" si="2"/>
        <v>64</v>
      </c>
      <c r="B69" s="68" t="str">
        <f>'UNIT AREA'!B69</f>
        <v>BLOCK A</v>
      </c>
      <c r="C69" s="68" t="str">
        <f>'UNIT AREA'!C69</f>
        <v>5th Floor</v>
      </c>
      <c r="D69" s="68" t="str">
        <f>'UNIT AREA'!F69</f>
        <v>3BHK</v>
      </c>
      <c r="E69" s="68" t="str">
        <f>'UNIT AREA'!D69</f>
        <v>A 605</v>
      </c>
      <c r="F69" s="26">
        <f>'UNIT AREA'!I69</f>
        <v>104.20087781299999</v>
      </c>
      <c r="G69" s="26">
        <f>'UNIT AREA'!Q69</f>
        <v>4.7026008069999996</v>
      </c>
      <c r="H69" s="26">
        <f>'UNIT AREA'!AU69</f>
        <v>0</v>
      </c>
      <c r="I69" s="26">
        <f>'UNIT AREA'!Z69</f>
        <v>11.330377698000003</v>
      </c>
      <c r="J69" s="26">
        <f t="shared" si="0"/>
        <v>120.23385631799999</v>
      </c>
      <c r="K69" s="26">
        <f>SUM('UNIT AREA'!AN69,'UNIT AREA'!AQ69,'UNIT AREA'!AC69)</f>
        <v>64.280216941744129</v>
      </c>
      <c r="L69" s="26">
        <f t="shared" si="1"/>
        <v>184.51407325974412</v>
      </c>
      <c r="M69" s="23">
        <f>'UNIT AREA'!AX69</f>
        <v>83.738672863446226</v>
      </c>
      <c r="N69" s="23">
        <f>'UNIT AREA'!BA69</f>
        <v>1</v>
      </c>
      <c r="O69" s="61">
        <f>'UNIT AREA'!BB69</f>
        <v>0</v>
      </c>
    </row>
    <row r="70" spans="1:15" ht="24.45" customHeight="1" x14ac:dyDescent="0.3">
      <c r="A70" s="25">
        <f t="shared" si="2"/>
        <v>65</v>
      </c>
      <c r="B70" s="68" t="str">
        <f>'UNIT AREA'!B70</f>
        <v>BLOCK A</v>
      </c>
      <c r="C70" s="68" t="str">
        <f>'UNIT AREA'!C70</f>
        <v>5th Floor</v>
      </c>
      <c r="D70" s="68" t="str">
        <f>'UNIT AREA'!F70</f>
        <v>2BHK</v>
      </c>
      <c r="E70" s="68" t="str">
        <f>'UNIT AREA'!D70</f>
        <v>A 606</v>
      </c>
      <c r="F70" s="26">
        <f>'UNIT AREA'!I70</f>
        <v>70.419313471999999</v>
      </c>
      <c r="G70" s="26">
        <f>'UNIT AREA'!Q70</f>
        <v>9.7911431319999984</v>
      </c>
      <c r="H70" s="26">
        <f>'UNIT AREA'!AU70</f>
        <v>0</v>
      </c>
      <c r="I70" s="26">
        <f>'UNIT AREA'!Z70</f>
        <v>9.6444865360000058</v>
      </c>
      <c r="J70" s="26">
        <f t="shared" si="0"/>
        <v>89.854943140000003</v>
      </c>
      <c r="K70" s="26">
        <f>SUM('UNIT AREA'!AN70,'UNIT AREA'!AQ70,'UNIT AREA'!AC70)</f>
        <v>47.609751121796577</v>
      </c>
      <c r="L70" s="26">
        <f t="shared" si="1"/>
        <v>137.46469426179658</v>
      </c>
      <c r="M70" s="23">
        <f>'UNIT AREA'!AX70</f>
        <v>62.386087194865716</v>
      </c>
      <c r="N70" s="23">
        <f>'UNIT AREA'!BA70</f>
        <v>1</v>
      </c>
      <c r="O70" s="61">
        <f>'UNIT AREA'!BB70</f>
        <v>0</v>
      </c>
    </row>
    <row r="71" spans="1:15" ht="24.45" customHeight="1" x14ac:dyDescent="0.3">
      <c r="A71" s="25">
        <f t="shared" si="2"/>
        <v>66</v>
      </c>
      <c r="B71" s="68" t="str">
        <f>'UNIT AREA'!B71</f>
        <v>BLOCK A</v>
      </c>
      <c r="C71" s="68" t="str">
        <f>'UNIT AREA'!C71</f>
        <v>5th Floor</v>
      </c>
      <c r="D71" s="68" t="str">
        <f>'UNIT AREA'!F71</f>
        <v>2BHK</v>
      </c>
      <c r="E71" s="68" t="str">
        <f>'UNIT AREA'!D71</f>
        <v>A 608</v>
      </c>
      <c r="F71" s="26">
        <f>'UNIT AREA'!I71</f>
        <v>70.419313471999999</v>
      </c>
      <c r="G71" s="26">
        <f>'UNIT AREA'!Q71</f>
        <v>9.7911431319999984</v>
      </c>
      <c r="H71" s="26">
        <f>'UNIT AREA'!AU71</f>
        <v>0</v>
      </c>
      <c r="I71" s="26">
        <f>'UNIT AREA'!Z71</f>
        <v>9.6444865360000058</v>
      </c>
      <c r="J71" s="26">
        <f t="shared" ref="J71:J78" si="3">F71+G71+H71+I71</f>
        <v>89.854943140000003</v>
      </c>
      <c r="K71" s="26">
        <f>SUM('UNIT AREA'!AN71,'UNIT AREA'!AQ71,'UNIT AREA'!AC71)</f>
        <v>47.609751121796577</v>
      </c>
      <c r="L71" s="26">
        <f t="shared" ref="L71:L78" si="4">J71+K71</f>
        <v>137.46469426179658</v>
      </c>
      <c r="M71" s="23">
        <f>'UNIT AREA'!AX71</f>
        <v>62.386087194865716</v>
      </c>
      <c r="N71" s="23">
        <f>'UNIT AREA'!BA71</f>
        <v>1</v>
      </c>
      <c r="O71" s="61">
        <f>'UNIT AREA'!BB71</f>
        <v>0</v>
      </c>
    </row>
    <row r="72" spans="1:15" ht="24.45" customHeight="1" x14ac:dyDescent="0.3">
      <c r="A72" s="25">
        <f t="shared" ref="A72:A135" si="5">A71+1</f>
        <v>67</v>
      </c>
      <c r="B72" s="68" t="str">
        <f>'UNIT AREA'!B72</f>
        <v>BLOCK A</v>
      </c>
      <c r="C72" s="68" t="str">
        <f>'UNIT AREA'!C72</f>
        <v>5th Floor</v>
      </c>
      <c r="D72" s="68" t="str">
        <f>'UNIT AREA'!F72</f>
        <v>2BHK</v>
      </c>
      <c r="E72" s="68" t="str">
        <f>'UNIT AREA'!D72</f>
        <v>A 609</v>
      </c>
      <c r="F72" s="26">
        <f>'UNIT AREA'!I72</f>
        <v>70.419313471999999</v>
      </c>
      <c r="G72" s="26">
        <f>'UNIT AREA'!Q72</f>
        <v>9.7911431319999984</v>
      </c>
      <c r="H72" s="26">
        <f>'UNIT AREA'!AU72</f>
        <v>0</v>
      </c>
      <c r="I72" s="26">
        <f>'UNIT AREA'!Z72</f>
        <v>9.7650692719999945</v>
      </c>
      <c r="J72" s="26">
        <f t="shared" si="3"/>
        <v>89.975525875999992</v>
      </c>
      <c r="K72" s="26">
        <f>SUM('UNIT AREA'!AN72,'UNIT AREA'!AQ72,'UNIT AREA'!AC72)</f>
        <v>47.489435794473749</v>
      </c>
      <c r="L72" s="26">
        <f t="shared" si="4"/>
        <v>137.46496167047374</v>
      </c>
      <c r="M72" s="23">
        <f>'UNIT AREA'!AX72</f>
        <v>62.386208553889126</v>
      </c>
      <c r="N72" s="23">
        <f>'UNIT AREA'!BA72</f>
        <v>1</v>
      </c>
      <c r="O72" s="61">
        <f>'UNIT AREA'!BB72</f>
        <v>0</v>
      </c>
    </row>
    <row r="73" spans="1:15" ht="24.45" customHeight="1" x14ac:dyDescent="0.3">
      <c r="A73" s="25">
        <f t="shared" si="5"/>
        <v>68</v>
      </c>
      <c r="B73" s="68" t="str">
        <f>'UNIT AREA'!B73</f>
        <v>BLOCK A</v>
      </c>
      <c r="C73" s="68" t="str">
        <f>'UNIT AREA'!C73</f>
        <v>5th Floor</v>
      </c>
      <c r="D73" s="68" t="str">
        <f>'UNIT AREA'!F73</f>
        <v>2BHK</v>
      </c>
      <c r="E73" s="68" t="str">
        <f>'UNIT AREA'!D73</f>
        <v>A 610</v>
      </c>
      <c r="F73" s="26">
        <f>'UNIT AREA'!I73</f>
        <v>75.055462616999989</v>
      </c>
      <c r="G73" s="26">
        <f>'UNIT AREA'!Q73</f>
        <v>5.7080308979999996</v>
      </c>
      <c r="H73" s="26">
        <f>'UNIT AREA'!AU73</f>
        <v>0</v>
      </c>
      <c r="I73" s="26">
        <f>'UNIT AREA'!Z73</f>
        <v>9.7579663300000057</v>
      </c>
      <c r="J73" s="26">
        <f t="shared" si="3"/>
        <v>90.521459844999995</v>
      </c>
      <c r="K73" s="26">
        <f>SUM('UNIT AREA'!AN73,'UNIT AREA'!AQ73,'UNIT AREA'!AC73)</f>
        <v>48.454631556034315</v>
      </c>
      <c r="L73" s="26">
        <f t="shared" si="4"/>
        <v>138.9760914010343</v>
      </c>
      <c r="M73" s="23">
        <f>'UNIT AREA'!AX73</f>
        <v>63.072009891023484</v>
      </c>
      <c r="N73" s="23">
        <f>'UNIT AREA'!BA73</f>
        <v>1</v>
      </c>
      <c r="O73" s="61">
        <f>'UNIT AREA'!BB73</f>
        <v>0</v>
      </c>
    </row>
    <row r="74" spans="1:15" ht="24.45" customHeight="1" x14ac:dyDescent="0.3">
      <c r="A74" s="25">
        <f t="shared" si="5"/>
        <v>69</v>
      </c>
      <c r="B74" s="68" t="str">
        <f>'UNIT AREA'!B74</f>
        <v>BLOCK A</v>
      </c>
      <c r="C74" s="68" t="str">
        <f>'UNIT AREA'!C74</f>
        <v>5th Floor</v>
      </c>
      <c r="D74" s="68" t="str">
        <f>'UNIT AREA'!F74</f>
        <v>2BHK</v>
      </c>
      <c r="E74" s="68" t="str">
        <f>'UNIT AREA'!D74</f>
        <v>A 612</v>
      </c>
      <c r="F74" s="26">
        <f>'UNIT AREA'!I74</f>
        <v>75.055462616999989</v>
      </c>
      <c r="G74" s="26">
        <f>'UNIT AREA'!Q74</f>
        <v>5.7080308979999996</v>
      </c>
      <c r="H74" s="26">
        <f>'UNIT AREA'!AU74</f>
        <v>0</v>
      </c>
      <c r="I74" s="26">
        <f>'UNIT AREA'!Z74</f>
        <v>9.7579663300000057</v>
      </c>
      <c r="J74" s="26">
        <f t="shared" si="3"/>
        <v>90.521459844999995</v>
      </c>
      <c r="K74" s="26">
        <f>SUM('UNIT AREA'!AN74,'UNIT AREA'!AQ74,'UNIT AREA'!AC74)</f>
        <v>50.046982107822956</v>
      </c>
      <c r="L74" s="26">
        <f t="shared" si="4"/>
        <v>140.56844195282295</v>
      </c>
      <c r="M74" s="23">
        <f>'UNIT AREA'!AX74</f>
        <v>63.794671960016181</v>
      </c>
      <c r="N74" s="23">
        <f>'UNIT AREA'!BA74</f>
        <v>1</v>
      </c>
      <c r="O74" s="61">
        <f>'UNIT AREA'!BB74</f>
        <v>0</v>
      </c>
    </row>
    <row r="75" spans="1:15" ht="24.45" customHeight="1" x14ac:dyDescent="0.3">
      <c r="A75" s="25">
        <f t="shared" si="5"/>
        <v>70</v>
      </c>
      <c r="B75" s="68" t="str">
        <f>'UNIT AREA'!B75</f>
        <v>BLOCK A</v>
      </c>
      <c r="C75" s="68" t="str">
        <f>'UNIT AREA'!C75</f>
        <v>5th Floor</v>
      </c>
      <c r="D75" s="68" t="str">
        <f>'UNIT AREA'!F75</f>
        <v>2BHK</v>
      </c>
      <c r="E75" s="68" t="str">
        <f>'UNIT AREA'!D75</f>
        <v>A 613</v>
      </c>
      <c r="F75" s="26">
        <f>'UNIT AREA'!I75</f>
        <v>75.055462616999989</v>
      </c>
      <c r="G75" s="26">
        <f>'UNIT AREA'!Q75</f>
        <v>5.7080308979999996</v>
      </c>
      <c r="H75" s="26">
        <f>'UNIT AREA'!AU75</f>
        <v>0</v>
      </c>
      <c r="I75" s="26">
        <f>'UNIT AREA'!Z75</f>
        <v>9.7579663300000057</v>
      </c>
      <c r="J75" s="26">
        <f t="shared" si="3"/>
        <v>90.521459844999995</v>
      </c>
      <c r="K75" s="26">
        <f>SUM('UNIT AREA'!AN75,'UNIT AREA'!AQ75,'UNIT AREA'!AC75)</f>
        <v>50.046982107822956</v>
      </c>
      <c r="L75" s="26">
        <f t="shared" si="4"/>
        <v>140.56844195282295</v>
      </c>
      <c r="M75" s="23">
        <f>'UNIT AREA'!AX75</f>
        <v>63.794671960016181</v>
      </c>
      <c r="N75" s="23">
        <f>'UNIT AREA'!BA75</f>
        <v>1</v>
      </c>
      <c r="O75" s="61">
        <f>'UNIT AREA'!BB75</f>
        <v>0</v>
      </c>
    </row>
    <row r="76" spans="1:15" ht="24.45" customHeight="1" x14ac:dyDescent="0.3">
      <c r="A76" s="25">
        <f t="shared" si="5"/>
        <v>71</v>
      </c>
      <c r="B76" s="68" t="str">
        <f>'UNIT AREA'!B76</f>
        <v>BLOCK A</v>
      </c>
      <c r="C76" s="68" t="str">
        <f>'UNIT AREA'!C76</f>
        <v>5th Floor</v>
      </c>
      <c r="D76" s="68" t="str">
        <f>'UNIT AREA'!F76</f>
        <v>2BHK</v>
      </c>
      <c r="E76" s="68" t="str">
        <f>'UNIT AREA'!D76</f>
        <v>A 614</v>
      </c>
      <c r="F76" s="26">
        <f>'UNIT AREA'!I76</f>
        <v>70.419313471999999</v>
      </c>
      <c r="G76" s="26">
        <f>'UNIT AREA'!Q76</f>
        <v>9.7911431319999984</v>
      </c>
      <c r="H76" s="26">
        <f>'UNIT AREA'!AU76</f>
        <v>0</v>
      </c>
      <c r="I76" s="26">
        <f>'UNIT AREA'!Z76</f>
        <v>9.7650692719999945</v>
      </c>
      <c r="J76" s="26">
        <f t="shared" si="3"/>
        <v>89.975525875999992</v>
      </c>
      <c r="K76" s="26">
        <f>SUM('UNIT AREA'!AN76,'UNIT AREA'!AQ76,'UNIT AREA'!AC76)</f>
        <v>48.550211493381212</v>
      </c>
      <c r="L76" s="26">
        <f t="shared" si="4"/>
        <v>138.5257373693812</v>
      </c>
      <c r="M76" s="23">
        <f>'UNIT AREA'!AX76</f>
        <v>62.867624131915314</v>
      </c>
      <c r="N76" s="23">
        <f>'UNIT AREA'!BA76</f>
        <v>1</v>
      </c>
      <c r="O76" s="61">
        <f>'UNIT AREA'!BB76</f>
        <v>0</v>
      </c>
    </row>
    <row r="77" spans="1:15" ht="24.45" customHeight="1" x14ac:dyDescent="0.3">
      <c r="A77" s="25">
        <f t="shared" si="5"/>
        <v>72</v>
      </c>
      <c r="B77" s="68" t="str">
        <f>'UNIT AREA'!B77</f>
        <v>BLOCK A</v>
      </c>
      <c r="C77" s="68" t="str">
        <f>'UNIT AREA'!C77</f>
        <v>5th Floor</v>
      </c>
      <c r="D77" s="68" t="str">
        <f>'UNIT AREA'!F77</f>
        <v>2BHK</v>
      </c>
      <c r="E77" s="68" t="str">
        <f>'UNIT AREA'!D77</f>
        <v>A 615</v>
      </c>
      <c r="F77" s="26">
        <f>'UNIT AREA'!I77</f>
        <v>70.419313471999999</v>
      </c>
      <c r="G77" s="26">
        <f>'UNIT AREA'!Q77</f>
        <v>9.7911431319999984</v>
      </c>
      <c r="H77" s="26">
        <f>'UNIT AREA'!AU77</f>
        <v>0</v>
      </c>
      <c r="I77" s="26">
        <f>'UNIT AREA'!Z77</f>
        <v>9.7650692719999945</v>
      </c>
      <c r="J77" s="26">
        <f t="shared" si="3"/>
        <v>89.975525875999992</v>
      </c>
      <c r="K77" s="26">
        <f>SUM('UNIT AREA'!AN77,'UNIT AREA'!AQ77,'UNIT AREA'!AC77)</f>
        <v>48.550211493381212</v>
      </c>
      <c r="L77" s="26">
        <f t="shared" si="4"/>
        <v>138.5257373693812</v>
      </c>
      <c r="M77" s="23">
        <f>'UNIT AREA'!AX77</f>
        <v>62.867624131915314</v>
      </c>
      <c r="N77" s="23">
        <f>'UNIT AREA'!BA77</f>
        <v>1</v>
      </c>
      <c r="O77" s="61">
        <f>'UNIT AREA'!BB77</f>
        <v>0</v>
      </c>
    </row>
    <row r="78" spans="1:15" ht="24.45" customHeight="1" x14ac:dyDescent="0.3">
      <c r="A78" s="25">
        <f t="shared" si="5"/>
        <v>73</v>
      </c>
      <c r="B78" s="68" t="str">
        <f>'UNIT AREA'!B79</f>
        <v>BLOCK B</v>
      </c>
      <c r="C78" s="68" t="str">
        <f>'UNIT AREA'!C79</f>
        <v>Ground Floor</v>
      </c>
      <c r="D78" s="68" t="str">
        <f>'UNIT AREA'!F79</f>
        <v>2BHK</v>
      </c>
      <c r="E78" s="68" t="str">
        <f>'UNIT AREA'!D79</f>
        <v>B 101</v>
      </c>
      <c r="F78" s="26">
        <f>'UNIT AREA'!I79</f>
        <v>75.055462616999989</v>
      </c>
      <c r="G78" s="26">
        <f>'UNIT AREA'!Q79</f>
        <v>5.6902525839999996</v>
      </c>
      <c r="H78" s="26">
        <f>'UNIT AREA'!AU79</f>
        <v>0</v>
      </c>
      <c r="I78" s="26">
        <f>'UNIT AREA'!Z79</f>
        <v>9.4797013900000096</v>
      </c>
      <c r="J78" s="26">
        <f t="shared" si="3"/>
        <v>90.225416590999998</v>
      </c>
      <c r="K78" s="26">
        <f>SUM('UNIT AREA'!AN79,'UNIT AREA'!AQ79,'UNIT AREA'!AC79)</f>
        <v>43.155395572152159</v>
      </c>
      <c r="L78" s="26">
        <f t="shared" si="4"/>
        <v>133.38081216315214</v>
      </c>
      <c r="M78" s="23">
        <f>'UNIT AREA'!AX79</f>
        <v>60.53268457343065</v>
      </c>
      <c r="N78" s="23">
        <f>'UNIT AREA'!BA79</f>
        <v>0</v>
      </c>
      <c r="O78" s="61">
        <f>'UNIT AREA'!BB79</f>
        <v>0</v>
      </c>
    </row>
    <row r="79" spans="1:15" ht="24.45" customHeight="1" x14ac:dyDescent="0.3">
      <c r="A79" s="25">
        <f t="shared" si="5"/>
        <v>74</v>
      </c>
      <c r="B79" s="68" t="str">
        <f>'UNIT AREA'!B80</f>
        <v>BLOCK B</v>
      </c>
      <c r="C79" s="68" t="str">
        <f>'UNIT AREA'!C80</f>
        <v>Ground Floor</v>
      </c>
      <c r="D79" s="68" t="str">
        <f>'UNIT AREA'!F80</f>
        <v>2BHK</v>
      </c>
      <c r="E79" s="68" t="str">
        <f>'UNIT AREA'!D80</f>
        <v>B 102</v>
      </c>
      <c r="F79" s="26">
        <f>'UNIT AREA'!I80</f>
        <v>75.055462616999989</v>
      </c>
      <c r="G79" s="26">
        <f>'UNIT AREA'!Q80</f>
        <v>5.6902525839999996</v>
      </c>
      <c r="H79" s="26">
        <f>'UNIT AREA'!AU80</f>
        <v>0</v>
      </c>
      <c r="I79" s="26">
        <f>'UNIT AREA'!Z80</f>
        <v>9.539305234000004</v>
      </c>
      <c r="J79" s="26">
        <f t="shared" ref="J79" si="6">F79+G79+H79+I79</f>
        <v>90.285020435000007</v>
      </c>
      <c r="K79" s="26">
        <f>SUM('UNIT AREA'!AN80,'UNIT AREA'!AQ80,'UNIT AREA'!AC80)</f>
        <v>43.180686532495727</v>
      </c>
      <c r="L79" s="26">
        <f t="shared" ref="L79" si="7">J79+K79</f>
        <v>133.46570696749575</v>
      </c>
      <c r="M79" s="23">
        <f>'UNIT AREA'!AX80</f>
        <v>60.571212682008714</v>
      </c>
      <c r="N79" s="23">
        <f>'UNIT AREA'!BA80</f>
        <v>0</v>
      </c>
      <c r="O79" s="61">
        <f>'UNIT AREA'!BB80</f>
        <v>0</v>
      </c>
    </row>
    <row r="80" spans="1:15" ht="24.45" customHeight="1" x14ac:dyDescent="0.3">
      <c r="A80" s="25">
        <f t="shared" si="5"/>
        <v>75</v>
      </c>
      <c r="B80" s="68" t="str">
        <f>'UNIT AREA'!B81</f>
        <v>BLOCK B</v>
      </c>
      <c r="C80" s="68" t="str">
        <f>'UNIT AREA'!C81</f>
        <v>Ground Floor</v>
      </c>
      <c r="D80" s="68" t="str">
        <f>'UNIT AREA'!F81</f>
        <v>3BHK</v>
      </c>
      <c r="E80" s="68" t="str">
        <f>'UNIT AREA'!D81</f>
        <v>B 103</v>
      </c>
      <c r="F80" s="26">
        <f>'UNIT AREA'!I81</f>
        <v>100.702610765</v>
      </c>
      <c r="G80" s="26">
        <f>'UNIT AREA'!Q81</f>
        <v>4.5511721810000001</v>
      </c>
      <c r="H80" s="26">
        <f>'UNIT AREA'!AU81</f>
        <v>0</v>
      </c>
      <c r="I80" s="26">
        <f>'UNIT AREA'!Z81</f>
        <v>10.694813447999989</v>
      </c>
      <c r="J80" s="26">
        <f t="shared" ref="J80:J93" si="8">F80+G80+H80+I80</f>
        <v>115.94859639399999</v>
      </c>
      <c r="K80" s="26">
        <f>SUM('UNIT AREA'!AN81,'UNIT AREA'!AQ81,'UNIT AREA'!AC81)</f>
        <v>54.454765112014648</v>
      </c>
      <c r="L80" s="26">
        <f t="shared" ref="L80:L93" si="9">J80+K80</f>
        <v>170.40336150601465</v>
      </c>
      <c r="M80" s="23">
        <f>'UNIT AREA'!AX81</f>
        <v>77.334758763340929</v>
      </c>
      <c r="N80" s="23">
        <f>'UNIT AREA'!BA81</f>
        <v>1</v>
      </c>
      <c r="O80" s="61">
        <f>'UNIT AREA'!BB81</f>
        <v>0</v>
      </c>
    </row>
    <row r="81" spans="1:15" ht="24.45" customHeight="1" x14ac:dyDescent="0.3">
      <c r="A81" s="25">
        <f t="shared" si="5"/>
        <v>76</v>
      </c>
      <c r="B81" s="68" t="str">
        <f>'UNIT AREA'!B82</f>
        <v>BLOCK B</v>
      </c>
      <c r="C81" s="68" t="str">
        <f>'UNIT AREA'!C82</f>
        <v>Ground Floor</v>
      </c>
      <c r="D81" s="68" t="str">
        <f>'UNIT AREA'!F82</f>
        <v>2BHK</v>
      </c>
      <c r="E81" s="68" t="str">
        <f>'UNIT AREA'!D82</f>
        <v>B 104</v>
      </c>
      <c r="F81" s="26">
        <f>'UNIT AREA'!I82</f>
        <v>70.419313471999999</v>
      </c>
      <c r="G81" s="26">
        <f>'UNIT AREA'!Q82</f>
        <v>9.7911431319999984</v>
      </c>
      <c r="H81" s="26">
        <f>'UNIT AREA'!AU82</f>
        <v>0</v>
      </c>
      <c r="I81" s="26">
        <f>'UNIT AREA'!Z82</f>
        <v>9.5246891599999977</v>
      </c>
      <c r="J81" s="26">
        <f t="shared" si="8"/>
        <v>89.735145763999995</v>
      </c>
      <c r="K81" s="26">
        <f>SUM('UNIT AREA'!AN82,'UNIT AREA'!AQ82,'UNIT AREA'!AC82)</f>
        <v>42.69401847603811</v>
      </c>
      <c r="L81" s="26">
        <f t="shared" si="9"/>
        <v>132.42916424003812</v>
      </c>
      <c r="M81" s="23">
        <f>'UNIT AREA'!AX82</f>
        <v>60.100794838913522</v>
      </c>
      <c r="N81" s="23">
        <f>'UNIT AREA'!BA82</f>
        <v>0</v>
      </c>
      <c r="O81" s="61">
        <f>'UNIT AREA'!BB82</f>
        <v>0</v>
      </c>
    </row>
    <row r="82" spans="1:15" ht="24.45" customHeight="1" x14ac:dyDescent="0.3">
      <c r="A82" s="25">
        <f t="shared" si="5"/>
        <v>77</v>
      </c>
      <c r="B82" s="68" t="str">
        <f>'UNIT AREA'!B83</f>
        <v>BLOCK B</v>
      </c>
      <c r="C82" s="68" t="str">
        <f>'UNIT AREA'!C83</f>
        <v>Ground Floor</v>
      </c>
      <c r="D82" s="68" t="str">
        <f>'UNIT AREA'!F83</f>
        <v>2BHK</v>
      </c>
      <c r="E82" s="68" t="str">
        <f>'UNIT AREA'!D83</f>
        <v>B 105</v>
      </c>
      <c r="F82" s="26">
        <f>'UNIT AREA'!I83</f>
        <v>70.419313471999999</v>
      </c>
      <c r="G82" s="26">
        <f>'UNIT AREA'!Q83</f>
        <v>9.7911431319999984</v>
      </c>
      <c r="H82" s="26">
        <f>'UNIT AREA'!AU83</f>
        <v>0</v>
      </c>
      <c r="I82" s="26">
        <f>'UNIT AREA'!Z83</f>
        <v>9.4040133890000028</v>
      </c>
      <c r="J82" s="26">
        <f t="shared" si="8"/>
        <v>89.614469993</v>
      </c>
      <c r="K82" s="26">
        <f>SUM('UNIT AREA'!AN83,'UNIT AREA'!AQ83,'UNIT AREA'!AC83)</f>
        <v>42.814379632370937</v>
      </c>
      <c r="L82" s="26">
        <f t="shared" si="9"/>
        <v>132.42884962537093</v>
      </c>
      <c r="M82" s="23">
        <f>'UNIT AREA'!AX83</f>
        <v>60.100652056229109</v>
      </c>
      <c r="N82" s="23">
        <f>'UNIT AREA'!BA83</f>
        <v>0</v>
      </c>
      <c r="O82" s="61">
        <f>'UNIT AREA'!BB83</f>
        <v>0</v>
      </c>
    </row>
    <row r="83" spans="1:15" ht="24.45" customHeight="1" x14ac:dyDescent="0.3">
      <c r="A83" s="25">
        <f t="shared" si="5"/>
        <v>78</v>
      </c>
      <c r="B83" s="68" t="str">
        <f>'UNIT AREA'!B84</f>
        <v>BLOCK B</v>
      </c>
      <c r="C83" s="68" t="str">
        <f>'UNIT AREA'!C84</f>
        <v>Ground Floor</v>
      </c>
      <c r="D83" s="68" t="str">
        <f>'UNIT AREA'!F84</f>
        <v>3BHK</v>
      </c>
      <c r="E83" s="68" t="str">
        <f>'UNIT AREA'!D84</f>
        <v>B 106</v>
      </c>
      <c r="F83" s="26">
        <f>'UNIT AREA'!I84</f>
        <v>99.469611732999994</v>
      </c>
      <c r="G83" s="26">
        <f>'UNIT AREA'!Q84</f>
        <v>10.645390308</v>
      </c>
      <c r="H83" s="26">
        <f>'UNIT AREA'!AU84</f>
        <v>0</v>
      </c>
      <c r="I83" s="26">
        <f>'UNIT AREA'!Z84</f>
        <v>11.305947280000002</v>
      </c>
      <c r="J83" s="26">
        <f t="shared" si="8"/>
        <v>121.42094932099999</v>
      </c>
      <c r="K83" s="26">
        <f>SUM('UNIT AREA'!AN84,'UNIT AREA'!AQ84,'UNIT AREA'!AC84)</f>
        <v>57.418291266391222</v>
      </c>
      <c r="L83" s="26">
        <f t="shared" si="9"/>
        <v>178.8392405873912</v>
      </c>
      <c r="M83" s="23">
        <f>'UNIT AREA'!AX84</f>
        <v>81.163243530009936</v>
      </c>
      <c r="N83" s="23">
        <f>'UNIT AREA'!BA84</f>
        <v>1</v>
      </c>
      <c r="O83" s="61">
        <f>'UNIT AREA'!BB84</f>
        <v>0</v>
      </c>
    </row>
    <row r="84" spans="1:15" ht="24.45" customHeight="1" x14ac:dyDescent="0.3">
      <c r="A84" s="25">
        <f t="shared" si="5"/>
        <v>79</v>
      </c>
      <c r="B84" s="68" t="str">
        <f>'UNIT AREA'!B85</f>
        <v>BLOCK B</v>
      </c>
      <c r="C84" s="68" t="str">
        <f>'UNIT AREA'!C85</f>
        <v>1st Floor</v>
      </c>
      <c r="D84" s="68" t="str">
        <f>'UNIT AREA'!F85</f>
        <v>2BHK</v>
      </c>
      <c r="E84" s="68" t="str">
        <f>'UNIT AREA'!D85</f>
        <v>B 201</v>
      </c>
      <c r="F84" s="26">
        <f>'UNIT AREA'!I85</f>
        <v>75.055462616999989</v>
      </c>
      <c r="G84" s="26">
        <f>'UNIT AREA'!Q85</f>
        <v>5.6902525839999996</v>
      </c>
      <c r="H84" s="26">
        <f>'UNIT AREA'!AU85</f>
        <v>0</v>
      </c>
      <c r="I84" s="26">
        <f>'UNIT AREA'!Z85</f>
        <v>9.8991932140000145</v>
      </c>
      <c r="J84" s="26">
        <f t="shared" si="8"/>
        <v>90.644908415000003</v>
      </c>
      <c r="K84" s="26">
        <f>SUM('UNIT AREA'!AN85,'UNIT AREA'!AQ85,'UNIT AREA'!AC85)</f>
        <v>43.162526193453793</v>
      </c>
      <c r="L84" s="26">
        <f t="shared" si="9"/>
        <v>133.8074346084538</v>
      </c>
      <c r="M84" s="23">
        <f>'UNIT AREA'!AX85</f>
        <v>60.726300142976008</v>
      </c>
      <c r="N84" s="23">
        <f>'UNIT AREA'!BA85</f>
        <v>1</v>
      </c>
      <c r="O84" s="61">
        <f>'UNIT AREA'!BB85</f>
        <v>0</v>
      </c>
    </row>
    <row r="85" spans="1:15" ht="24.45" customHeight="1" x14ac:dyDescent="0.3">
      <c r="A85" s="25">
        <f t="shared" si="5"/>
        <v>80</v>
      </c>
      <c r="B85" s="68" t="str">
        <f>'UNIT AREA'!B86</f>
        <v>BLOCK B</v>
      </c>
      <c r="C85" s="68" t="str">
        <f>'UNIT AREA'!C86</f>
        <v>1st Floor</v>
      </c>
      <c r="D85" s="68" t="str">
        <f>'UNIT AREA'!F86</f>
        <v>2BHK</v>
      </c>
      <c r="E85" s="68" t="str">
        <f>'UNIT AREA'!D86</f>
        <v>B 202</v>
      </c>
      <c r="F85" s="26">
        <f>'UNIT AREA'!I86</f>
        <v>75.055462616999989</v>
      </c>
      <c r="G85" s="26">
        <f>'UNIT AREA'!Q86</f>
        <v>5.7059883989999998</v>
      </c>
      <c r="H85" s="26">
        <f>'UNIT AREA'!AU86</f>
        <v>0</v>
      </c>
      <c r="I85" s="26">
        <f>'UNIT AREA'!Z86</f>
        <v>9.8850055100000063</v>
      </c>
      <c r="J85" s="26">
        <f t="shared" si="8"/>
        <v>90.646456526000009</v>
      </c>
      <c r="K85" s="26">
        <f>SUM('UNIT AREA'!AN86,'UNIT AREA'!AQ86,'UNIT AREA'!AC86)</f>
        <v>43.163183084205805</v>
      </c>
      <c r="L85" s="26">
        <f t="shared" si="9"/>
        <v>133.80963961020581</v>
      </c>
      <c r="M85" s="23">
        <f>'UNIT AREA'!AX86</f>
        <v>60.727300846700729</v>
      </c>
      <c r="N85" s="23">
        <f>'UNIT AREA'!BA86</f>
        <v>1</v>
      </c>
      <c r="O85" s="61">
        <f>'UNIT AREA'!BB86</f>
        <v>0</v>
      </c>
    </row>
    <row r="86" spans="1:15" ht="24.45" customHeight="1" x14ac:dyDescent="0.3">
      <c r="A86" s="25">
        <f t="shared" si="5"/>
        <v>81</v>
      </c>
      <c r="B86" s="68" t="str">
        <f>'UNIT AREA'!B87</f>
        <v>BLOCK B</v>
      </c>
      <c r="C86" s="68" t="str">
        <f>'UNIT AREA'!C87</f>
        <v>1st Floor</v>
      </c>
      <c r="D86" s="68" t="str">
        <f>'UNIT AREA'!F87</f>
        <v>3BHK</v>
      </c>
      <c r="E86" s="68" t="str">
        <f>'UNIT AREA'!D87</f>
        <v>B 203</v>
      </c>
      <c r="F86" s="26">
        <f>'UNIT AREA'!I87</f>
        <v>100.702610765</v>
      </c>
      <c r="G86" s="26">
        <f>'UNIT AREA'!Q87</f>
        <v>4.5511721810000001</v>
      </c>
      <c r="H86" s="26">
        <f>'UNIT AREA'!AU87</f>
        <v>0</v>
      </c>
      <c r="I86" s="26">
        <f>'UNIT AREA'!Z87</f>
        <v>11.144057540999993</v>
      </c>
      <c r="J86" s="26">
        <f t="shared" si="8"/>
        <v>116.397840487</v>
      </c>
      <c r="K86" s="26">
        <f>SUM('UNIT AREA'!AN87,'UNIT AREA'!AQ87,'UNIT AREA'!AC87)</f>
        <v>54.517124751800523</v>
      </c>
      <c r="L86" s="26">
        <f t="shared" si="9"/>
        <v>170.91496523880051</v>
      </c>
      <c r="M86" s="23">
        <f>'UNIT AREA'!AX87</f>
        <v>77.566941690413202</v>
      </c>
      <c r="N86" s="23">
        <f>'UNIT AREA'!BA87</f>
        <v>1</v>
      </c>
      <c r="O86" s="61">
        <f>'UNIT AREA'!BB87</f>
        <v>0</v>
      </c>
    </row>
    <row r="87" spans="1:15" ht="24.45" customHeight="1" x14ac:dyDescent="0.3">
      <c r="A87" s="25">
        <f t="shared" si="5"/>
        <v>82</v>
      </c>
      <c r="B87" s="68" t="str">
        <f>'UNIT AREA'!B88</f>
        <v>BLOCK B</v>
      </c>
      <c r="C87" s="68" t="str">
        <f>'UNIT AREA'!C88</f>
        <v>1st Floor</v>
      </c>
      <c r="D87" s="68" t="str">
        <f>'UNIT AREA'!F88</f>
        <v>2BHK</v>
      </c>
      <c r="E87" s="68" t="str">
        <f>'UNIT AREA'!D88</f>
        <v>B 204</v>
      </c>
      <c r="F87" s="26">
        <f>'UNIT AREA'!I88</f>
        <v>70.419313471999999</v>
      </c>
      <c r="G87" s="26">
        <f>'UNIT AREA'!Q88</f>
        <v>9.7911431319999984</v>
      </c>
      <c r="H87" s="26">
        <f>'UNIT AREA'!AU88</f>
        <v>0</v>
      </c>
      <c r="I87" s="26">
        <f>'UNIT AREA'!Z88</f>
        <v>9.7642754889999885</v>
      </c>
      <c r="J87" s="26">
        <f t="shared" si="8"/>
        <v>89.974732092999986</v>
      </c>
      <c r="K87" s="26">
        <f>SUM('UNIT AREA'!AN88,'UNIT AREA'!AQ88,'UNIT AREA'!AC88)</f>
        <v>42.795679173385075</v>
      </c>
      <c r="L87" s="26">
        <f t="shared" si="9"/>
        <v>132.77041126638505</v>
      </c>
      <c r="M87" s="23">
        <f>'UNIT AREA'!AX88</f>
        <v>60.255664180856158</v>
      </c>
      <c r="N87" s="23">
        <f>'UNIT AREA'!BA88</f>
        <v>1</v>
      </c>
      <c r="O87" s="61">
        <f>'UNIT AREA'!BB88</f>
        <v>0</v>
      </c>
    </row>
    <row r="88" spans="1:15" ht="24.45" customHeight="1" x14ac:dyDescent="0.3">
      <c r="A88" s="25">
        <f t="shared" si="5"/>
        <v>83</v>
      </c>
      <c r="B88" s="68" t="str">
        <f>'UNIT AREA'!B89</f>
        <v>BLOCK B</v>
      </c>
      <c r="C88" s="68" t="str">
        <f>'UNIT AREA'!C89</f>
        <v>1st Floor</v>
      </c>
      <c r="D88" s="68" t="str">
        <f>'UNIT AREA'!F89</f>
        <v>2BHK</v>
      </c>
      <c r="E88" s="68" t="str">
        <f>'UNIT AREA'!D89</f>
        <v>B 205</v>
      </c>
      <c r="F88" s="26">
        <f>'UNIT AREA'!I89</f>
        <v>70.419313471999999</v>
      </c>
      <c r="G88" s="26">
        <f>'UNIT AREA'!Q89</f>
        <v>9.7911431319999984</v>
      </c>
      <c r="H88" s="26">
        <f>'UNIT AREA'!AU89</f>
        <v>0</v>
      </c>
      <c r="I88" s="26">
        <f>'UNIT AREA'!Z89</f>
        <v>9.6441474849999942</v>
      </c>
      <c r="J88" s="26">
        <f t="shared" si="8"/>
        <v>89.854604088999992</v>
      </c>
      <c r="K88" s="26">
        <f>SUM('UNIT AREA'!AN89,'UNIT AREA'!AQ89,'UNIT AREA'!AC89)</f>
        <v>42.916196581545364</v>
      </c>
      <c r="L88" s="26">
        <f t="shared" si="9"/>
        <v>132.77080067054536</v>
      </c>
      <c r="M88" s="23">
        <f>'UNIT AREA'!AX89</f>
        <v>60.25584090552011</v>
      </c>
      <c r="N88" s="23">
        <f>'UNIT AREA'!BA89</f>
        <v>1</v>
      </c>
      <c r="O88" s="61">
        <f>'UNIT AREA'!BB89</f>
        <v>0</v>
      </c>
    </row>
    <row r="89" spans="1:15" ht="24.45" customHeight="1" x14ac:dyDescent="0.3">
      <c r="A89" s="25">
        <f t="shared" si="5"/>
        <v>84</v>
      </c>
      <c r="B89" s="68" t="str">
        <f>'UNIT AREA'!B90</f>
        <v>BLOCK B</v>
      </c>
      <c r="C89" s="68" t="str">
        <f>'UNIT AREA'!C90</f>
        <v>1st Floor</v>
      </c>
      <c r="D89" s="68" t="str">
        <f>'UNIT AREA'!F90</f>
        <v>3BHK</v>
      </c>
      <c r="E89" s="68" t="str">
        <f>'UNIT AREA'!D90</f>
        <v>B 207</v>
      </c>
      <c r="F89" s="26">
        <f>'UNIT AREA'!I90</f>
        <v>99.469611732999994</v>
      </c>
      <c r="G89" s="26">
        <f>'UNIT AREA'!Q90</f>
        <v>10.525690686999999</v>
      </c>
      <c r="H89" s="26">
        <f>'UNIT AREA'!AU90</f>
        <v>0</v>
      </c>
      <c r="I89" s="26">
        <f>'UNIT AREA'!Z90</f>
        <v>11.545952394999995</v>
      </c>
      <c r="J89" s="26">
        <f t="shared" si="8"/>
        <v>121.54125481499999</v>
      </c>
      <c r="K89" s="26">
        <f>SUM('UNIT AREA'!AN90,'UNIT AREA'!AQ90,'UNIT AREA'!AC90)</f>
        <v>57.525709797350032</v>
      </c>
      <c r="L89" s="26">
        <f t="shared" si="9"/>
        <v>179.06696461235003</v>
      </c>
      <c r="M89" s="23">
        <f>'UNIT AREA'!AX90</f>
        <v>81.266592327704785</v>
      </c>
      <c r="N89" s="23">
        <f>'UNIT AREA'!BA90</f>
        <v>1</v>
      </c>
      <c r="O89" s="61">
        <f>'UNIT AREA'!BB90</f>
        <v>0</v>
      </c>
    </row>
    <row r="90" spans="1:15" ht="24.45" customHeight="1" x14ac:dyDescent="0.3">
      <c r="A90" s="25">
        <f t="shared" si="5"/>
        <v>85</v>
      </c>
      <c r="B90" s="68" t="str">
        <f>'UNIT AREA'!B91</f>
        <v>BLOCK B</v>
      </c>
      <c r="C90" s="68" t="str">
        <f>'UNIT AREA'!C91</f>
        <v>2nd Floor</v>
      </c>
      <c r="D90" s="68" t="str">
        <f>'UNIT AREA'!F91</f>
        <v>2BHK</v>
      </c>
      <c r="E90" s="68" t="str">
        <f>'UNIT AREA'!D91</f>
        <v>B 301</v>
      </c>
      <c r="F90" s="26">
        <f>'UNIT AREA'!I91</f>
        <v>75.055462616999989</v>
      </c>
      <c r="G90" s="26">
        <f>'UNIT AREA'!Q91</f>
        <v>5.6902525839999996</v>
      </c>
      <c r="H90" s="26">
        <f>'UNIT AREA'!AU91</f>
        <v>0</v>
      </c>
      <c r="I90" s="26">
        <f>'UNIT AREA'!Z91</f>
        <v>9.8991932140000145</v>
      </c>
      <c r="J90" s="26">
        <f t="shared" si="8"/>
        <v>90.644908415000003</v>
      </c>
      <c r="K90" s="26">
        <f>SUM('UNIT AREA'!AN91,'UNIT AREA'!AQ91,'UNIT AREA'!AC91)</f>
        <v>43.162526193453793</v>
      </c>
      <c r="L90" s="26">
        <f t="shared" si="9"/>
        <v>133.8074346084538</v>
      </c>
      <c r="M90" s="23">
        <f>'UNIT AREA'!AX91</f>
        <v>60.726300142976008</v>
      </c>
      <c r="N90" s="23">
        <f>'UNIT AREA'!BA91</f>
        <v>1</v>
      </c>
      <c r="O90" s="61">
        <f>'UNIT AREA'!BB91</f>
        <v>0</v>
      </c>
    </row>
    <row r="91" spans="1:15" ht="24.45" customHeight="1" x14ac:dyDescent="0.3">
      <c r="A91" s="25">
        <f t="shared" si="5"/>
        <v>86</v>
      </c>
      <c r="B91" s="68" t="str">
        <f>'UNIT AREA'!B92</f>
        <v>BLOCK B</v>
      </c>
      <c r="C91" s="68" t="str">
        <f>'UNIT AREA'!C92</f>
        <v>2nd Floor</v>
      </c>
      <c r="D91" s="68" t="str">
        <f>'UNIT AREA'!F92</f>
        <v>2BHK</v>
      </c>
      <c r="E91" s="68" t="str">
        <f>'UNIT AREA'!D92</f>
        <v>B 302</v>
      </c>
      <c r="F91" s="26">
        <f>'UNIT AREA'!I92</f>
        <v>75.055462616999989</v>
      </c>
      <c r="G91" s="26">
        <f>'UNIT AREA'!Q92</f>
        <v>5.7059883989999998</v>
      </c>
      <c r="H91" s="26">
        <f>'UNIT AREA'!AU92</f>
        <v>0</v>
      </c>
      <c r="I91" s="26">
        <f>'UNIT AREA'!Z92</f>
        <v>9.8850055100000063</v>
      </c>
      <c r="J91" s="26">
        <f t="shared" si="8"/>
        <v>90.646456526000009</v>
      </c>
      <c r="K91" s="26">
        <f>SUM('UNIT AREA'!AN92,'UNIT AREA'!AQ92,'UNIT AREA'!AC92)</f>
        <v>43.163183084205805</v>
      </c>
      <c r="L91" s="26">
        <f t="shared" si="9"/>
        <v>133.80963961020581</v>
      </c>
      <c r="M91" s="23">
        <f>'UNIT AREA'!AX92</f>
        <v>60.727300846700729</v>
      </c>
      <c r="N91" s="23">
        <f>'UNIT AREA'!BA92</f>
        <v>1</v>
      </c>
      <c r="O91" s="61">
        <f>'UNIT AREA'!BB92</f>
        <v>0</v>
      </c>
    </row>
    <row r="92" spans="1:15" ht="24.45" customHeight="1" x14ac:dyDescent="0.3">
      <c r="A92" s="25">
        <f t="shared" si="5"/>
        <v>87</v>
      </c>
      <c r="B92" s="68" t="str">
        <f>'UNIT AREA'!B93</f>
        <v>BLOCK B</v>
      </c>
      <c r="C92" s="68" t="str">
        <f>'UNIT AREA'!C93</f>
        <v>2nd Floor</v>
      </c>
      <c r="D92" s="68" t="str">
        <f>'UNIT AREA'!F93</f>
        <v>3BHK</v>
      </c>
      <c r="E92" s="68" t="str">
        <f>'UNIT AREA'!D93</f>
        <v>B 303</v>
      </c>
      <c r="F92" s="26">
        <f>'UNIT AREA'!I93</f>
        <v>100.702610765</v>
      </c>
      <c r="G92" s="26">
        <f>'UNIT AREA'!Q93</f>
        <v>4.5511721810000001</v>
      </c>
      <c r="H92" s="26">
        <f>'UNIT AREA'!AU93</f>
        <v>0</v>
      </c>
      <c r="I92" s="26">
        <f>'UNIT AREA'!Z93</f>
        <v>11.144057540999993</v>
      </c>
      <c r="J92" s="26">
        <f t="shared" si="8"/>
        <v>116.397840487</v>
      </c>
      <c r="K92" s="26">
        <f>SUM('UNIT AREA'!AN93,'UNIT AREA'!AQ93,'UNIT AREA'!AC93)</f>
        <v>54.517124751800523</v>
      </c>
      <c r="L92" s="26">
        <f t="shared" si="9"/>
        <v>170.91496523880051</v>
      </c>
      <c r="M92" s="23">
        <f>'UNIT AREA'!AX93</f>
        <v>77.566941690413202</v>
      </c>
      <c r="N92" s="23">
        <f>'UNIT AREA'!BA93</f>
        <v>1</v>
      </c>
      <c r="O92" s="61">
        <f>'UNIT AREA'!BB93</f>
        <v>0</v>
      </c>
    </row>
    <row r="93" spans="1:15" ht="24.45" customHeight="1" x14ac:dyDescent="0.3">
      <c r="A93" s="25">
        <f t="shared" si="5"/>
        <v>88</v>
      </c>
      <c r="B93" s="68" t="str">
        <f>'UNIT AREA'!B94</f>
        <v>BLOCK B</v>
      </c>
      <c r="C93" s="68" t="str">
        <f>'UNIT AREA'!C94</f>
        <v>2nd Floor</v>
      </c>
      <c r="D93" s="68" t="str">
        <f>'UNIT AREA'!F94</f>
        <v>2BHK</v>
      </c>
      <c r="E93" s="68" t="str">
        <f>'UNIT AREA'!D94</f>
        <v>B 304</v>
      </c>
      <c r="F93" s="26">
        <f>'UNIT AREA'!I94</f>
        <v>70.419313471999999</v>
      </c>
      <c r="G93" s="26">
        <f>'UNIT AREA'!Q94</f>
        <v>9.7911431319999984</v>
      </c>
      <c r="H93" s="26">
        <f>'UNIT AREA'!AU94</f>
        <v>0</v>
      </c>
      <c r="I93" s="26">
        <f>'UNIT AREA'!Z94</f>
        <v>9.7642754889999885</v>
      </c>
      <c r="J93" s="26">
        <f t="shared" si="8"/>
        <v>89.974732092999986</v>
      </c>
      <c r="K93" s="26">
        <f>SUM('UNIT AREA'!AN94,'UNIT AREA'!AQ94,'UNIT AREA'!AC94)</f>
        <v>42.795679173385075</v>
      </c>
      <c r="L93" s="26">
        <f t="shared" si="9"/>
        <v>132.77041126638505</v>
      </c>
      <c r="M93" s="23">
        <f>'UNIT AREA'!AX94</f>
        <v>60.255664180856158</v>
      </c>
      <c r="N93" s="23">
        <f>'UNIT AREA'!BA94</f>
        <v>1</v>
      </c>
      <c r="O93" s="61">
        <f>'UNIT AREA'!BB94</f>
        <v>0</v>
      </c>
    </row>
    <row r="94" spans="1:15" ht="24.45" customHeight="1" x14ac:dyDescent="0.3">
      <c r="A94" s="25">
        <f t="shared" si="5"/>
        <v>89</v>
      </c>
      <c r="B94" s="68" t="str">
        <f>'UNIT AREA'!B95</f>
        <v>BLOCK B</v>
      </c>
      <c r="C94" s="68" t="str">
        <f>'UNIT AREA'!C95</f>
        <v>2nd Floor</v>
      </c>
      <c r="D94" s="68" t="str">
        <f>'UNIT AREA'!F95</f>
        <v>2BHK</v>
      </c>
      <c r="E94" s="68" t="str">
        <f>'UNIT AREA'!D95</f>
        <v>B 306</v>
      </c>
      <c r="F94" s="26">
        <f>'UNIT AREA'!I95</f>
        <v>70.419313471999999</v>
      </c>
      <c r="G94" s="26">
        <f>'UNIT AREA'!Q95</f>
        <v>9.7911431319999984</v>
      </c>
      <c r="H94" s="26">
        <f>'UNIT AREA'!AU95</f>
        <v>0</v>
      </c>
      <c r="I94" s="26">
        <f>'UNIT AREA'!Z95</f>
        <v>9.6441474849999942</v>
      </c>
      <c r="J94" s="26">
        <f t="shared" ref="J94:J106" si="10">F94+G94+H94+I94</f>
        <v>89.854604088999992</v>
      </c>
      <c r="K94" s="26">
        <f>SUM('UNIT AREA'!AN95,'UNIT AREA'!AQ95,'UNIT AREA'!AC95)</f>
        <v>42.916196581545364</v>
      </c>
      <c r="L94" s="26">
        <f t="shared" ref="L94:L106" si="11">J94+K94</f>
        <v>132.77080067054536</v>
      </c>
      <c r="M94" s="23">
        <f>'UNIT AREA'!AX95</f>
        <v>60.25584090552011</v>
      </c>
      <c r="N94" s="23">
        <f>'UNIT AREA'!BA95</f>
        <v>1</v>
      </c>
      <c r="O94" s="61">
        <f>'UNIT AREA'!BB95</f>
        <v>0</v>
      </c>
    </row>
    <row r="95" spans="1:15" ht="24.45" customHeight="1" x14ac:dyDescent="0.3">
      <c r="A95" s="25">
        <f t="shared" si="5"/>
        <v>90</v>
      </c>
      <c r="B95" s="68" t="str">
        <f>'UNIT AREA'!B96</f>
        <v>BLOCK B</v>
      </c>
      <c r="C95" s="68" t="str">
        <f>'UNIT AREA'!C96</f>
        <v>2nd Floor</v>
      </c>
      <c r="D95" s="68" t="str">
        <f>'UNIT AREA'!F96</f>
        <v>3BHK</v>
      </c>
      <c r="E95" s="68" t="str">
        <f>'UNIT AREA'!D96</f>
        <v>B 307</v>
      </c>
      <c r="F95" s="26">
        <f>'UNIT AREA'!I96</f>
        <v>99.469611732999994</v>
      </c>
      <c r="G95" s="26">
        <f>'UNIT AREA'!Q96</f>
        <v>10.525690686999999</v>
      </c>
      <c r="H95" s="26">
        <f>'UNIT AREA'!AU96</f>
        <v>0</v>
      </c>
      <c r="I95" s="26">
        <f>'UNIT AREA'!Z96</f>
        <v>11.545952394999995</v>
      </c>
      <c r="J95" s="26">
        <f t="shared" si="10"/>
        <v>121.54125481499999</v>
      </c>
      <c r="K95" s="26">
        <f>SUM('UNIT AREA'!AN96,'UNIT AREA'!AQ96,'UNIT AREA'!AC96)</f>
        <v>57.525709797350032</v>
      </c>
      <c r="L95" s="26">
        <f t="shared" si="11"/>
        <v>179.06696461235003</v>
      </c>
      <c r="M95" s="23">
        <f>'UNIT AREA'!AX96</f>
        <v>81.266592327704785</v>
      </c>
      <c r="N95" s="23">
        <f>'UNIT AREA'!BA96</f>
        <v>1</v>
      </c>
      <c r="O95" s="61">
        <f>'UNIT AREA'!BB96</f>
        <v>0</v>
      </c>
    </row>
    <row r="96" spans="1:15" ht="24.45" customHeight="1" x14ac:dyDescent="0.3">
      <c r="A96" s="25">
        <f t="shared" si="5"/>
        <v>91</v>
      </c>
      <c r="B96" s="68" t="str">
        <f>'UNIT AREA'!B97</f>
        <v>BLOCK B</v>
      </c>
      <c r="C96" s="68" t="str">
        <f>'UNIT AREA'!C97</f>
        <v>3rd Floor</v>
      </c>
      <c r="D96" s="68" t="str">
        <f>'UNIT AREA'!F97</f>
        <v>2BHK</v>
      </c>
      <c r="E96" s="68" t="str">
        <f>'UNIT AREA'!D97</f>
        <v>B 401</v>
      </c>
      <c r="F96" s="26">
        <f>'UNIT AREA'!I97</f>
        <v>75.055462616999989</v>
      </c>
      <c r="G96" s="26">
        <f>'UNIT AREA'!Q97</f>
        <v>5.6902525839999996</v>
      </c>
      <c r="H96" s="26">
        <f>'UNIT AREA'!AU97</f>
        <v>0</v>
      </c>
      <c r="I96" s="26">
        <f>'UNIT AREA'!Z97</f>
        <v>9.8991932140000145</v>
      </c>
      <c r="J96" s="26">
        <f t="shared" si="10"/>
        <v>90.644908415000003</v>
      </c>
      <c r="K96" s="26">
        <f>SUM('UNIT AREA'!AN97,'UNIT AREA'!AQ97,'UNIT AREA'!AC97)</f>
        <v>43.162526193453793</v>
      </c>
      <c r="L96" s="26">
        <f t="shared" si="11"/>
        <v>133.8074346084538</v>
      </c>
      <c r="M96" s="23">
        <f>'UNIT AREA'!AX97</f>
        <v>60.726300142976008</v>
      </c>
      <c r="N96" s="23">
        <f>'UNIT AREA'!BA97</f>
        <v>1</v>
      </c>
      <c r="O96" s="61">
        <f>'UNIT AREA'!BB97</f>
        <v>0</v>
      </c>
    </row>
    <row r="97" spans="1:15" ht="24.45" customHeight="1" x14ac:dyDescent="0.3">
      <c r="A97" s="25">
        <f t="shared" si="5"/>
        <v>92</v>
      </c>
      <c r="B97" s="68" t="str">
        <f>'UNIT AREA'!B98</f>
        <v>BLOCK B</v>
      </c>
      <c r="C97" s="68" t="str">
        <f>'UNIT AREA'!C98</f>
        <v>3rd Floor</v>
      </c>
      <c r="D97" s="68" t="str">
        <f>'UNIT AREA'!F98</f>
        <v>2BHK</v>
      </c>
      <c r="E97" s="68" t="str">
        <f>'UNIT AREA'!D98</f>
        <v>B 402</v>
      </c>
      <c r="F97" s="26">
        <f>'UNIT AREA'!I98</f>
        <v>75.055462616999989</v>
      </c>
      <c r="G97" s="26">
        <f>'UNIT AREA'!Q98</f>
        <v>5.7059883989999998</v>
      </c>
      <c r="H97" s="26">
        <f>'UNIT AREA'!AU98</f>
        <v>0</v>
      </c>
      <c r="I97" s="26">
        <f>'UNIT AREA'!Z98</f>
        <v>9.8850055100000063</v>
      </c>
      <c r="J97" s="26">
        <f t="shared" si="10"/>
        <v>90.646456526000009</v>
      </c>
      <c r="K97" s="26">
        <f>SUM('UNIT AREA'!AN98,'UNIT AREA'!AQ98,'UNIT AREA'!AC98)</f>
        <v>43.163183084205805</v>
      </c>
      <c r="L97" s="26">
        <f t="shared" si="11"/>
        <v>133.80963961020581</v>
      </c>
      <c r="M97" s="23">
        <f>'UNIT AREA'!AX98</f>
        <v>60.727300846700729</v>
      </c>
      <c r="N97" s="23">
        <f>'UNIT AREA'!BA98</f>
        <v>1</v>
      </c>
      <c r="O97" s="61">
        <f>'UNIT AREA'!BB98</f>
        <v>0</v>
      </c>
    </row>
    <row r="98" spans="1:15" ht="24.45" customHeight="1" x14ac:dyDescent="0.3">
      <c r="A98" s="25">
        <f t="shared" si="5"/>
        <v>93</v>
      </c>
      <c r="B98" s="68" t="str">
        <f>'UNIT AREA'!B99</f>
        <v>BLOCK B</v>
      </c>
      <c r="C98" s="68" t="str">
        <f>'UNIT AREA'!C99</f>
        <v>3rd Floor</v>
      </c>
      <c r="D98" s="68" t="str">
        <f>'UNIT AREA'!F99</f>
        <v>3BHK</v>
      </c>
      <c r="E98" s="68" t="str">
        <f>'UNIT AREA'!D99</f>
        <v>B 403</v>
      </c>
      <c r="F98" s="26">
        <f>'UNIT AREA'!I99</f>
        <v>100.702610765</v>
      </c>
      <c r="G98" s="26">
        <f>'UNIT AREA'!Q99</f>
        <v>4.5511721810000001</v>
      </c>
      <c r="H98" s="26">
        <f>'UNIT AREA'!AU99</f>
        <v>0</v>
      </c>
      <c r="I98" s="26">
        <f>'UNIT AREA'!Z99</f>
        <v>11.144057540999993</v>
      </c>
      <c r="J98" s="26">
        <f t="shared" si="10"/>
        <v>116.397840487</v>
      </c>
      <c r="K98" s="26">
        <f>SUM('UNIT AREA'!AN99,'UNIT AREA'!AQ99,'UNIT AREA'!AC99)</f>
        <v>54.517124751800523</v>
      </c>
      <c r="L98" s="26">
        <f t="shared" si="11"/>
        <v>170.91496523880051</v>
      </c>
      <c r="M98" s="23">
        <f>'UNIT AREA'!AX99</f>
        <v>77.566941690413202</v>
      </c>
      <c r="N98" s="23">
        <f>'UNIT AREA'!BA99</f>
        <v>1</v>
      </c>
      <c r="O98" s="61">
        <f>'UNIT AREA'!BB99</f>
        <v>0</v>
      </c>
    </row>
    <row r="99" spans="1:15" ht="24.45" customHeight="1" x14ac:dyDescent="0.3">
      <c r="A99" s="25">
        <f t="shared" si="5"/>
        <v>94</v>
      </c>
      <c r="B99" s="68" t="str">
        <f>'UNIT AREA'!B100</f>
        <v>BLOCK B</v>
      </c>
      <c r="C99" s="68" t="str">
        <f>'UNIT AREA'!C100</f>
        <v>3rd Floor</v>
      </c>
      <c r="D99" s="68" t="str">
        <f>'UNIT AREA'!F100</f>
        <v>2BHK</v>
      </c>
      <c r="E99" s="68" t="str">
        <f>'UNIT AREA'!D100</f>
        <v>B 405</v>
      </c>
      <c r="F99" s="26">
        <f>'UNIT AREA'!I100</f>
        <v>70.419313471999999</v>
      </c>
      <c r="G99" s="26">
        <f>'UNIT AREA'!Q100</f>
        <v>9.7911431319999984</v>
      </c>
      <c r="H99" s="26">
        <f>'UNIT AREA'!AU100</f>
        <v>0</v>
      </c>
      <c r="I99" s="26">
        <f>'UNIT AREA'!Z100</f>
        <v>9.7642754889999885</v>
      </c>
      <c r="J99" s="26">
        <f t="shared" si="10"/>
        <v>89.974732092999986</v>
      </c>
      <c r="K99" s="26">
        <f>SUM('UNIT AREA'!AN100,'UNIT AREA'!AQ100,'UNIT AREA'!AC100)</f>
        <v>42.795679173385075</v>
      </c>
      <c r="L99" s="26">
        <f t="shared" si="11"/>
        <v>132.77041126638505</v>
      </c>
      <c r="M99" s="23">
        <f>'UNIT AREA'!AX100</f>
        <v>60.255664180856158</v>
      </c>
      <c r="N99" s="23">
        <f>'UNIT AREA'!BA100</f>
        <v>1</v>
      </c>
      <c r="O99" s="61">
        <f>'UNIT AREA'!BB100</f>
        <v>0</v>
      </c>
    </row>
    <row r="100" spans="1:15" ht="24.45" customHeight="1" x14ac:dyDescent="0.3">
      <c r="A100" s="25">
        <f t="shared" si="5"/>
        <v>95</v>
      </c>
      <c r="B100" s="68" t="str">
        <f>'UNIT AREA'!B101</f>
        <v>BLOCK B</v>
      </c>
      <c r="C100" s="68" t="str">
        <f>'UNIT AREA'!C101</f>
        <v>3rd Floor</v>
      </c>
      <c r="D100" s="68" t="str">
        <f>'UNIT AREA'!F101</f>
        <v>2BHK</v>
      </c>
      <c r="E100" s="68" t="str">
        <f>'UNIT AREA'!D101</f>
        <v>B 406</v>
      </c>
      <c r="F100" s="26">
        <f>'UNIT AREA'!I101</f>
        <v>70.419313471999999</v>
      </c>
      <c r="G100" s="26">
        <f>'UNIT AREA'!Q101</f>
        <v>9.7911431319999984</v>
      </c>
      <c r="H100" s="26">
        <f>'UNIT AREA'!AU101</f>
        <v>0</v>
      </c>
      <c r="I100" s="26">
        <f>'UNIT AREA'!Z101</f>
        <v>9.6441474849999942</v>
      </c>
      <c r="J100" s="26">
        <f t="shared" si="10"/>
        <v>89.854604088999992</v>
      </c>
      <c r="K100" s="26">
        <f>SUM('UNIT AREA'!AN101,'UNIT AREA'!AQ101,'UNIT AREA'!AC101)</f>
        <v>42.916196581545364</v>
      </c>
      <c r="L100" s="26">
        <f t="shared" si="11"/>
        <v>132.77080067054536</v>
      </c>
      <c r="M100" s="23">
        <f>'UNIT AREA'!AX101</f>
        <v>60.25584090552011</v>
      </c>
      <c r="N100" s="23">
        <f>'UNIT AREA'!BA101</f>
        <v>1</v>
      </c>
      <c r="O100" s="61">
        <f>'UNIT AREA'!BB101</f>
        <v>0</v>
      </c>
    </row>
    <row r="101" spans="1:15" ht="24.45" customHeight="1" x14ac:dyDescent="0.3">
      <c r="A101" s="25">
        <f t="shared" si="5"/>
        <v>96</v>
      </c>
      <c r="B101" s="68" t="str">
        <f>'UNIT AREA'!B102</f>
        <v>BLOCK B</v>
      </c>
      <c r="C101" s="68" t="str">
        <f>'UNIT AREA'!C102</f>
        <v>3rd Floor</v>
      </c>
      <c r="D101" s="68" t="str">
        <f>'UNIT AREA'!F102</f>
        <v>3BHK</v>
      </c>
      <c r="E101" s="68" t="str">
        <f>'UNIT AREA'!D102</f>
        <v>B 407</v>
      </c>
      <c r="F101" s="26">
        <f>'UNIT AREA'!I102</f>
        <v>99.469611732999994</v>
      </c>
      <c r="G101" s="26">
        <f>'UNIT AREA'!Q102</f>
        <v>10.525690686999999</v>
      </c>
      <c r="H101" s="26">
        <f>'UNIT AREA'!AU102</f>
        <v>0</v>
      </c>
      <c r="I101" s="26">
        <f>'UNIT AREA'!Z102</f>
        <v>11.545952394999995</v>
      </c>
      <c r="J101" s="26">
        <f t="shared" si="10"/>
        <v>121.54125481499999</v>
      </c>
      <c r="K101" s="26">
        <f>SUM('UNIT AREA'!AN102,'UNIT AREA'!AQ102,'UNIT AREA'!AC102)</f>
        <v>57.525709797350032</v>
      </c>
      <c r="L101" s="26">
        <f t="shared" si="11"/>
        <v>179.06696461235003</v>
      </c>
      <c r="M101" s="23">
        <f>'UNIT AREA'!AX102</f>
        <v>81.266592327704785</v>
      </c>
      <c r="N101" s="23">
        <f>'UNIT AREA'!BA102</f>
        <v>1</v>
      </c>
      <c r="O101" s="61">
        <f>'UNIT AREA'!BB102</f>
        <v>0</v>
      </c>
    </row>
    <row r="102" spans="1:15" ht="24.45" customHeight="1" x14ac:dyDescent="0.3">
      <c r="A102" s="25">
        <f t="shared" si="5"/>
        <v>97</v>
      </c>
      <c r="B102" s="68" t="str">
        <f>'UNIT AREA'!B103</f>
        <v>BLOCK B</v>
      </c>
      <c r="C102" s="68" t="str">
        <f>'UNIT AREA'!C103</f>
        <v>4th Floor</v>
      </c>
      <c r="D102" s="68" t="str">
        <f>'UNIT AREA'!F103</f>
        <v>2BHK</v>
      </c>
      <c r="E102" s="68" t="str">
        <f>'UNIT AREA'!D103</f>
        <v>B 501</v>
      </c>
      <c r="F102" s="26">
        <f>'UNIT AREA'!I103</f>
        <v>75.055462616999989</v>
      </c>
      <c r="G102" s="26">
        <f>'UNIT AREA'!Q103</f>
        <v>5.6902525839999996</v>
      </c>
      <c r="H102" s="26">
        <f>'UNIT AREA'!AU103</f>
        <v>0</v>
      </c>
      <c r="I102" s="26">
        <f>'UNIT AREA'!Z103</f>
        <v>9.8991932140000145</v>
      </c>
      <c r="J102" s="26">
        <f t="shared" si="10"/>
        <v>90.644908415000003</v>
      </c>
      <c r="K102" s="26">
        <f>SUM('UNIT AREA'!AN103,'UNIT AREA'!AQ103,'UNIT AREA'!AC103)</f>
        <v>43.162526193453793</v>
      </c>
      <c r="L102" s="26">
        <f t="shared" si="11"/>
        <v>133.8074346084538</v>
      </c>
      <c r="M102" s="23">
        <f>'UNIT AREA'!AX103</f>
        <v>60.726300142976008</v>
      </c>
      <c r="N102" s="23">
        <f>'UNIT AREA'!BA103</f>
        <v>1</v>
      </c>
      <c r="O102" s="61">
        <f>'UNIT AREA'!BB103</f>
        <v>0</v>
      </c>
    </row>
    <row r="103" spans="1:15" ht="24.45" customHeight="1" x14ac:dyDescent="0.3">
      <c r="A103" s="25">
        <f t="shared" si="5"/>
        <v>98</v>
      </c>
      <c r="B103" s="68" t="str">
        <f>'UNIT AREA'!B104</f>
        <v>BLOCK B</v>
      </c>
      <c r="C103" s="68" t="str">
        <f>'UNIT AREA'!C104</f>
        <v>4th Floor</v>
      </c>
      <c r="D103" s="68" t="str">
        <f>'UNIT AREA'!F104</f>
        <v>2BHK</v>
      </c>
      <c r="E103" s="68" t="str">
        <f>'UNIT AREA'!D104</f>
        <v>B 502</v>
      </c>
      <c r="F103" s="26">
        <f>'UNIT AREA'!I104</f>
        <v>75.055462616999989</v>
      </c>
      <c r="G103" s="26">
        <f>'UNIT AREA'!Q104</f>
        <v>5.7059883989999998</v>
      </c>
      <c r="H103" s="26">
        <f>'UNIT AREA'!AU104</f>
        <v>0</v>
      </c>
      <c r="I103" s="26">
        <f>'UNIT AREA'!Z104</f>
        <v>9.8850055100000063</v>
      </c>
      <c r="J103" s="26">
        <f t="shared" si="10"/>
        <v>90.646456526000009</v>
      </c>
      <c r="K103" s="26">
        <f>SUM('UNIT AREA'!AN104,'UNIT AREA'!AQ104,'UNIT AREA'!AC104)</f>
        <v>43.163183084205805</v>
      </c>
      <c r="L103" s="26">
        <f t="shared" si="11"/>
        <v>133.80963961020581</v>
      </c>
      <c r="M103" s="23">
        <f>'UNIT AREA'!AX104</f>
        <v>60.727300846700729</v>
      </c>
      <c r="N103" s="23">
        <f>'UNIT AREA'!BA104</f>
        <v>1</v>
      </c>
      <c r="O103" s="61">
        <f>'UNIT AREA'!BB104</f>
        <v>0</v>
      </c>
    </row>
    <row r="104" spans="1:15" ht="24.45" customHeight="1" x14ac:dyDescent="0.3">
      <c r="A104" s="25">
        <f t="shared" si="5"/>
        <v>99</v>
      </c>
      <c r="B104" s="68" t="str">
        <f>'UNIT AREA'!B105</f>
        <v>BLOCK B</v>
      </c>
      <c r="C104" s="68" t="str">
        <f>'UNIT AREA'!C105</f>
        <v>4th Floor</v>
      </c>
      <c r="D104" s="68" t="str">
        <f>'UNIT AREA'!F105</f>
        <v>3BHK</v>
      </c>
      <c r="E104" s="68" t="str">
        <f>'UNIT AREA'!D105</f>
        <v>B 504</v>
      </c>
      <c r="F104" s="26">
        <f>'UNIT AREA'!I105</f>
        <v>100.702610765</v>
      </c>
      <c r="G104" s="26">
        <f>'UNIT AREA'!Q105</f>
        <v>4.5511721810000001</v>
      </c>
      <c r="H104" s="26">
        <f>'UNIT AREA'!AU105</f>
        <v>0</v>
      </c>
      <c r="I104" s="26">
        <f>'UNIT AREA'!Z105</f>
        <v>11.144057540999993</v>
      </c>
      <c r="J104" s="26">
        <f t="shared" si="10"/>
        <v>116.397840487</v>
      </c>
      <c r="K104" s="26">
        <f>SUM('UNIT AREA'!AN105,'UNIT AREA'!AQ105,'UNIT AREA'!AC105)</f>
        <v>54.517124751800523</v>
      </c>
      <c r="L104" s="26">
        <f t="shared" si="11"/>
        <v>170.91496523880051</v>
      </c>
      <c r="M104" s="23">
        <f>'UNIT AREA'!AX105</f>
        <v>77.566941690413202</v>
      </c>
      <c r="N104" s="23">
        <f>'UNIT AREA'!BA105</f>
        <v>1</v>
      </c>
      <c r="O104" s="61">
        <f>'UNIT AREA'!BB105</f>
        <v>0</v>
      </c>
    </row>
    <row r="105" spans="1:15" ht="24.45" customHeight="1" x14ac:dyDescent="0.3">
      <c r="A105" s="25">
        <f t="shared" si="5"/>
        <v>100</v>
      </c>
      <c r="B105" s="68" t="str">
        <f>'UNIT AREA'!B106</f>
        <v>BLOCK B</v>
      </c>
      <c r="C105" s="68" t="str">
        <f>'UNIT AREA'!C106</f>
        <v>4th Floor</v>
      </c>
      <c r="D105" s="68" t="str">
        <f>'UNIT AREA'!F106</f>
        <v>2BHK</v>
      </c>
      <c r="E105" s="68" t="str">
        <f>'UNIT AREA'!D106</f>
        <v>B 505</v>
      </c>
      <c r="F105" s="26">
        <f>'UNIT AREA'!I106</f>
        <v>70.419313471999999</v>
      </c>
      <c r="G105" s="26">
        <f>'UNIT AREA'!Q106</f>
        <v>9.7911431319999984</v>
      </c>
      <c r="H105" s="26">
        <f>'UNIT AREA'!AU106</f>
        <v>0</v>
      </c>
      <c r="I105" s="26">
        <f>'UNIT AREA'!Z106</f>
        <v>9.7642754889999885</v>
      </c>
      <c r="J105" s="26">
        <f t="shared" si="10"/>
        <v>89.974732092999986</v>
      </c>
      <c r="K105" s="26">
        <f>SUM('UNIT AREA'!AN106,'UNIT AREA'!AQ106,'UNIT AREA'!AC106)</f>
        <v>42.795679173385075</v>
      </c>
      <c r="L105" s="26">
        <f t="shared" si="11"/>
        <v>132.77041126638505</v>
      </c>
      <c r="M105" s="23">
        <f>'UNIT AREA'!AX106</f>
        <v>60.255664180856158</v>
      </c>
      <c r="N105" s="23">
        <f>'UNIT AREA'!BA106</f>
        <v>1</v>
      </c>
      <c r="O105" s="61">
        <f>'UNIT AREA'!BB106</f>
        <v>0</v>
      </c>
    </row>
    <row r="106" spans="1:15" ht="24.45" customHeight="1" x14ac:dyDescent="0.3">
      <c r="A106" s="25">
        <f t="shared" si="5"/>
        <v>101</v>
      </c>
      <c r="B106" s="68" t="str">
        <f>'UNIT AREA'!B107</f>
        <v>BLOCK B</v>
      </c>
      <c r="C106" s="68" t="str">
        <f>'UNIT AREA'!C107</f>
        <v>4th Floor</v>
      </c>
      <c r="D106" s="68" t="str">
        <f>'UNIT AREA'!F107</f>
        <v>2BHK</v>
      </c>
      <c r="E106" s="68" t="str">
        <f>'UNIT AREA'!D107</f>
        <v>B 506</v>
      </c>
      <c r="F106" s="26">
        <f>'UNIT AREA'!I107</f>
        <v>70.419313471999999</v>
      </c>
      <c r="G106" s="26">
        <f>'UNIT AREA'!Q107</f>
        <v>9.7911431319999984</v>
      </c>
      <c r="H106" s="26">
        <f>'UNIT AREA'!AU107</f>
        <v>0</v>
      </c>
      <c r="I106" s="26">
        <f>'UNIT AREA'!Z107</f>
        <v>9.6441474849999942</v>
      </c>
      <c r="J106" s="26">
        <f t="shared" si="10"/>
        <v>89.854604088999992</v>
      </c>
      <c r="K106" s="26">
        <f>SUM('UNIT AREA'!AN107,'UNIT AREA'!AQ107,'UNIT AREA'!AC107)</f>
        <v>42.916196581545364</v>
      </c>
      <c r="L106" s="26">
        <f t="shared" si="11"/>
        <v>132.77080067054536</v>
      </c>
      <c r="M106" s="23">
        <f>'UNIT AREA'!AX107</f>
        <v>60.25584090552011</v>
      </c>
      <c r="N106" s="23">
        <f>'UNIT AREA'!BA107</f>
        <v>1</v>
      </c>
      <c r="O106" s="61">
        <f>'UNIT AREA'!BB107</f>
        <v>0</v>
      </c>
    </row>
    <row r="107" spans="1:15" ht="24.45" customHeight="1" x14ac:dyDescent="0.3">
      <c r="A107" s="25">
        <f t="shared" si="5"/>
        <v>102</v>
      </c>
      <c r="B107" s="68" t="str">
        <f>'UNIT AREA'!B108</f>
        <v>BLOCK B</v>
      </c>
      <c r="C107" s="68" t="str">
        <f>'UNIT AREA'!C108</f>
        <v>4th Floor</v>
      </c>
      <c r="D107" s="68" t="str">
        <f>'UNIT AREA'!F108</f>
        <v>3BHK</v>
      </c>
      <c r="E107" s="68" t="str">
        <f>'UNIT AREA'!D108</f>
        <v>B 507</v>
      </c>
      <c r="F107" s="26">
        <f>'UNIT AREA'!I108</f>
        <v>99.469611732999994</v>
      </c>
      <c r="G107" s="26">
        <f>'UNIT AREA'!Q108</f>
        <v>10.525690686999999</v>
      </c>
      <c r="H107" s="26">
        <f>'UNIT AREA'!AU108</f>
        <v>0</v>
      </c>
      <c r="I107" s="26">
        <f>'UNIT AREA'!Z108</f>
        <v>11.545952394999995</v>
      </c>
      <c r="J107" s="26">
        <f t="shared" ref="J107:J117" si="12">F107+G107+H107+I107</f>
        <v>121.54125481499999</v>
      </c>
      <c r="K107" s="26">
        <f>SUM('UNIT AREA'!AN108,'UNIT AREA'!AQ108,'UNIT AREA'!AC108)</f>
        <v>57.525709797350032</v>
      </c>
      <c r="L107" s="26">
        <f t="shared" ref="L107:L117" si="13">J107+K107</f>
        <v>179.06696461235003</v>
      </c>
      <c r="M107" s="23">
        <f>'UNIT AREA'!AX108</f>
        <v>81.266592327704785</v>
      </c>
      <c r="N107" s="23">
        <f>'UNIT AREA'!BA108</f>
        <v>1</v>
      </c>
      <c r="O107" s="61">
        <f>'UNIT AREA'!BB108</f>
        <v>0</v>
      </c>
    </row>
    <row r="108" spans="1:15" ht="24.45" customHeight="1" x14ac:dyDescent="0.3">
      <c r="A108" s="25">
        <f t="shared" si="5"/>
        <v>103</v>
      </c>
      <c r="B108" s="68" t="str">
        <f>'UNIT AREA'!B109</f>
        <v>BLOCK B</v>
      </c>
      <c r="C108" s="68" t="str">
        <f>'UNIT AREA'!C109</f>
        <v>5th Floor</v>
      </c>
      <c r="D108" s="68" t="str">
        <f>'UNIT AREA'!F109</f>
        <v>2BHK</v>
      </c>
      <c r="E108" s="68" t="str">
        <f>'UNIT AREA'!D109</f>
        <v>B 601</v>
      </c>
      <c r="F108" s="26">
        <f>'UNIT AREA'!I109</f>
        <v>75.055462616999989</v>
      </c>
      <c r="G108" s="26">
        <f>'UNIT AREA'!Q109</f>
        <v>5.6902525839999996</v>
      </c>
      <c r="H108" s="26">
        <f>'UNIT AREA'!AU109</f>
        <v>0</v>
      </c>
      <c r="I108" s="26">
        <f>'UNIT AREA'!Z109</f>
        <v>9.8991932140000145</v>
      </c>
      <c r="J108" s="26">
        <f t="shared" si="12"/>
        <v>90.644908415000003</v>
      </c>
      <c r="K108" s="26">
        <f>SUM('UNIT AREA'!AN109,'UNIT AREA'!AQ109,'UNIT AREA'!AC109)</f>
        <v>43.162526193453793</v>
      </c>
      <c r="L108" s="26">
        <f t="shared" si="13"/>
        <v>133.8074346084538</v>
      </c>
      <c r="M108" s="23">
        <f>'UNIT AREA'!AX109</f>
        <v>60.726300142976008</v>
      </c>
      <c r="N108" s="23">
        <f>'UNIT AREA'!BA109</f>
        <v>1</v>
      </c>
      <c r="O108" s="61">
        <f>'UNIT AREA'!BB109</f>
        <v>0</v>
      </c>
    </row>
    <row r="109" spans="1:15" ht="24.45" customHeight="1" x14ac:dyDescent="0.3">
      <c r="A109" s="25">
        <f t="shared" si="5"/>
        <v>104</v>
      </c>
      <c r="B109" s="68" t="str">
        <f>'UNIT AREA'!B110</f>
        <v>BLOCK B</v>
      </c>
      <c r="C109" s="68" t="str">
        <f>'UNIT AREA'!C110</f>
        <v>5th Floor</v>
      </c>
      <c r="D109" s="68" t="str">
        <f>'UNIT AREA'!F110</f>
        <v>2BHK</v>
      </c>
      <c r="E109" s="68" t="str">
        <f>'UNIT AREA'!D110</f>
        <v>B 603</v>
      </c>
      <c r="F109" s="26">
        <f>'UNIT AREA'!I110</f>
        <v>75.055462616999989</v>
      </c>
      <c r="G109" s="26">
        <f>'UNIT AREA'!Q110</f>
        <v>5.7059883989999998</v>
      </c>
      <c r="H109" s="26">
        <f>'UNIT AREA'!AU110</f>
        <v>0</v>
      </c>
      <c r="I109" s="26">
        <f>'UNIT AREA'!Z110</f>
        <v>9.8850055100000063</v>
      </c>
      <c r="J109" s="26">
        <f t="shared" si="12"/>
        <v>90.646456526000009</v>
      </c>
      <c r="K109" s="26">
        <f>SUM('UNIT AREA'!AN110,'UNIT AREA'!AQ110,'UNIT AREA'!AC110)</f>
        <v>43.163183084205805</v>
      </c>
      <c r="L109" s="26">
        <f t="shared" si="13"/>
        <v>133.80963961020581</v>
      </c>
      <c r="M109" s="23">
        <f>'UNIT AREA'!AX110</f>
        <v>60.727300846700729</v>
      </c>
      <c r="N109" s="23">
        <f>'UNIT AREA'!BA110</f>
        <v>1</v>
      </c>
      <c r="O109" s="61">
        <f>'UNIT AREA'!BB110</f>
        <v>0</v>
      </c>
    </row>
    <row r="110" spans="1:15" ht="24.45" customHeight="1" x14ac:dyDescent="0.3">
      <c r="A110" s="25">
        <f t="shared" si="5"/>
        <v>105</v>
      </c>
      <c r="B110" s="68" t="str">
        <f>'UNIT AREA'!B111</f>
        <v>BLOCK B</v>
      </c>
      <c r="C110" s="68" t="str">
        <f>'UNIT AREA'!C111</f>
        <v>5th Floor</v>
      </c>
      <c r="D110" s="68" t="str">
        <f>'UNIT AREA'!F111</f>
        <v>3BHK</v>
      </c>
      <c r="E110" s="68" t="str">
        <f>'UNIT AREA'!D111</f>
        <v>B 604</v>
      </c>
      <c r="F110" s="26">
        <f>'UNIT AREA'!I111</f>
        <v>100.702610765</v>
      </c>
      <c r="G110" s="26">
        <f>'UNIT AREA'!Q111</f>
        <v>4.5511721810000001</v>
      </c>
      <c r="H110" s="26">
        <f>'UNIT AREA'!AU111</f>
        <v>0</v>
      </c>
      <c r="I110" s="26">
        <f>'UNIT AREA'!Z111</f>
        <v>11.144057540999993</v>
      </c>
      <c r="J110" s="26">
        <f t="shared" si="12"/>
        <v>116.397840487</v>
      </c>
      <c r="K110" s="26">
        <f>SUM('UNIT AREA'!AN111,'UNIT AREA'!AQ111,'UNIT AREA'!AC111)</f>
        <v>54.517124751800523</v>
      </c>
      <c r="L110" s="26">
        <f t="shared" si="13"/>
        <v>170.91496523880051</v>
      </c>
      <c r="M110" s="23">
        <f>'UNIT AREA'!AX111</f>
        <v>77.566941690413202</v>
      </c>
      <c r="N110" s="23">
        <f>'UNIT AREA'!BA111</f>
        <v>1</v>
      </c>
      <c r="O110" s="61">
        <f>'UNIT AREA'!BB111</f>
        <v>0</v>
      </c>
    </row>
    <row r="111" spans="1:15" ht="24.45" customHeight="1" x14ac:dyDescent="0.3">
      <c r="A111" s="25">
        <f t="shared" si="5"/>
        <v>106</v>
      </c>
      <c r="B111" s="68" t="str">
        <f>'UNIT AREA'!B112</f>
        <v>BLOCK B</v>
      </c>
      <c r="C111" s="68" t="str">
        <f>'UNIT AREA'!C112</f>
        <v>5th Floor</v>
      </c>
      <c r="D111" s="68" t="str">
        <f>'UNIT AREA'!F112</f>
        <v>2BHK</v>
      </c>
      <c r="E111" s="68" t="str">
        <f>'UNIT AREA'!D112</f>
        <v>B 605</v>
      </c>
      <c r="F111" s="26">
        <f>'UNIT AREA'!I112</f>
        <v>70.419313471999999</v>
      </c>
      <c r="G111" s="26">
        <f>'UNIT AREA'!Q112</f>
        <v>9.7911431319999984</v>
      </c>
      <c r="H111" s="26">
        <f>'UNIT AREA'!AU112</f>
        <v>0</v>
      </c>
      <c r="I111" s="26">
        <f>'UNIT AREA'!Z112</f>
        <v>9.7642754889999885</v>
      </c>
      <c r="J111" s="26">
        <f t="shared" si="12"/>
        <v>89.974732092999986</v>
      </c>
      <c r="K111" s="26">
        <f>SUM('UNIT AREA'!AN112,'UNIT AREA'!AQ112,'UNIT AREA'!AC112)</f>
        <v>42.795679173385075</v>
      </c>
      <c r="L111" s="26">
        <f t="shared" si="13"/>
        <v>132.77041126638505</v>
      </c>
      <c r="M111" s="23">
        <f>'UNIT AREA'!AX112</f>
        <v>60.255664180856158</v>
      </c>
      <c r="N111" s="23">
        <f>'UNIT AREA'!BA112</f>
        <v>1</v>
      </c>
      <c r="O111" s="61">
        <f>'UNIT AREA'!BB112</f>
        <v>0</v>
      </c>
    </row>
    <row r="112" spans="1:15" ht="24.45" customHeight="1" x14ac:dyDescent="0.3">
      <c r="A112" s="25">
        <f t="shared" si="5"/>
        <v>107</v>
      </c>
      <c r="B112" s="68" t="str">
        <f>'UNIT AREA'!B113</f>
        <v>BLOCK B</v>
      </c>
      <c r="C112" s="68" t="str">
        <f>'UNIT AREA'!C113</f>
        <v>5th Floor</v>
      </c>
      <c r="D112" s="68" t="str">
        <f>'UNIT AREA'!F113</f>
        <v>2BHK</v>
      </c>
      <c r="E112" s="68" t="str">
        <f>'UNIT AREA'!D113</f>
        <v>B 606</v>
      </c>
      <c r="F112" s="26">
        <f>'UNIT AREA'!I113</f>
        <v>70.419313471999999</v>
      </c>
      <c r="G112" s="26">
        <f>'UNIT AREA'!Q113</f>
        <v>9.7911431319999984</v>
      </c>
      <c r="H112" s="26">
        <f>'UNIT AREA'!AU113</f>
        <v>0</v>
      </c>
      <c r="I112" s="26">
        <f>'UNIT AREA'!Z113</f>
        <v>9.6441474849999942</v>
      </c>
      <c r="J112" s="26">
        <f t="shared" si="12"/>
        <v>89.854604088999992</v>
      </c>
      <c r="K112" s="26">
        <f>SUM('UNIT AREA'!AN113,'UNIT AREA'!AQ113,'UNIT AREA'!AC113)</f>
        <v>42.916196581545364</v>
      </c>
      <c r="L112" s="26">
        <f t="shared" si="13"/>
        <v>132.77080067054536</v>
      </c>
      <c r="M112" s="23">
        <f>'UNIT AREA'!AX113</f>
        <v>60.25584090552011</v>
      </c>
      <c r="N112" s="23">
        <f>'UNIT AREA'!BA113</f>
        <v>1</v>
      </c>
      <c r="O112" s="61">
        <f>'UNIT AREA'!BB113</f>
        <v>0</v>
      </c>
    </row>
    <row r="113" spans="1:15" ht="24.45" customHeight="1" x14ac:dyDescent="0.3">
      <c r="A113" s="25">
        <f t="shared" si="5"/>
        <v>108</v>
      </c>
      <c r="B113" s="68" t="str">
        <f>'UNIT AREA'!B114</f>
        <v>BLOCK B</v>
      </c>
      <c r="C113" s="68" t="str">
        <f>'UNIT AREA'!C114</f>
        <v>5th Floor</v>
      </c>
      <c r="D113" s="68" t="str">
        <f>'UNIT AREA'!F114</f>
        <v>3BHK</v>
      </c>
      <c r="E113" s="68" t="str">
        <f>'UNIT AREA'!D114</f>
        <v>B 608</v>
      </c>
      <c r="F113" s="26">
        <f>'UNIT AREA'!I114</f>
        <v>99.469611732999994</v>
      </c>
      <c r="G113" s="26">
        <f>'UNIT AREA'!Q114</f>
        <v>10.525690686999999</v>
      </c>
      <c r="H113" s="26">
        <f>'UNIT AREA'!AU114</f>
        <v>0</v>
      </c>
      <c r="I113" s="26">
        <f>'UNIT AREA'!Z114</f>
        <v>11.545952394999995</v>
      </c>
      <c r="J113" s="26">
        <f t="shared" si="12"/>
        <v>121.54125481499999</v>
      </c>
      <c r="K113" s="26">
        <f>SUM('UNIT AREA'!AN114,'UNIT AREA'!AQ114,'UNIT AREA'!AC114)</f>
        <v>57.525709797350032</v>
      </c>
      <c r="L113" s="26">
        <f t="shared" si="13"/>
        <v>179.06696461235003</v>
      </c>
      <c r="M113" s="23">
        <f>'UNIT AREA'!AX114</f>
        <v>81.266592327704785</v>
      </c>
      <c r="N113" s="23">
        <f>'UNIT AREA'!BA114</f>
        <v>1</v>
      </c>
      <c r="O113" s="61">
        <f>'UNIT AREA'!BB114</f>
        <v>0</v>
      </c>
    </row>
    <row r="114" spans="1:15" ht="24.45" customHeight="1" x14ac:dyDescent="0.3">
      <c r="A114" s="25">
        <f t="shared" si="5"/>
        <v>109</v>
      </c>
      <c r="B114" s="68" t="str">
        <f>'UNIT AREA'!B116</f>
        <v>BLOCK C</v>
      </c>
      <c r="C114" s="68" t="str">
        <f>'UNIT AREA'!C116</f>
        <v>Ground Floor</v>
      </c>
      <c r="D114" s="68" t="str">
        <f>'UNIT AREA'!F116</f>
        <v>2BHK</v>
      </c>
      <c r="E114" s="68" t="str">
        <f>'UNIT AREA'!D116</f>
        <v>C 101</v>
      </c>
      <c r="F114" s="26">
        <f>'UNIT AREA'!I116</f>
        <v>75.055462616999989</v>
      </c>
      <c r="G114" s="26">
        <f>'UNIT AREA'!Q116</f>
        <v>5.6902525839999996</v>
      </c>
      <c r="H114" s="26">
        <f>'UNIT AREA'!AU116</f>
        <v>0</v>
      </c>
      <c r="I114" s="26">
        <f>'UNIT AREA'!Z116</f>
        <v>9.5397803199999984</v>
      </c>
      <c r="J114" s="26">
        <f t="shared" si="12"/>
        <v>90.285495521000001</v>
      </c>
      <c r="K114" s="26">
        <f>SUM('UNIT AREA'!AN116,'UNIT AREA'!AQ116,'UNIT AREA'!AC116)</f>
        <v>48.507695135399779</v>
      </c>
      <c r="L114" s="26">
        <f t="shared" si="13"/>
        <v>138.79319065639979</v>
      </c>
      <c r="M114" s="23">
        <f>'UNIT AREA'!AX116</f>
        <v>62.989003400782096</v>
      </c>
      <c r="N114" s="23">
        <f>'UNIT AREA'!BA116</f>
        <v>0</v>
      </c>
      <c r="O114" s="61">
        <f>'UNIT AREA'!BB116</f>
        <v>0</v>
      </c>
    </row>
    <row r="115" spans="1:15" ht="24.45" customHeight="1" x14ac:dyDescent="0.3">
      <c r="A115" s="25">
        <f t="shared" si="5"/>
        <v>110</v>
      </c>
      <c r="B115" s="68" t="str">
        <f>'UNIT AREA'!B117</f>
        <v>BLOCK C</v>
      </c>
      <c r="C115" s="68" t="str">
        <f>'UNIT AREA'!C117</f>
        <v>Ground Floor</v>
      </c>
      <c r="D115" s="68" t="str">
        <f>'UNIT AREA'!F117</f>
        <v>2BHK</v>
      </c>
      <c r="E115" s="68" t="str">
        <f>'UNIT AREA'!D117</f>
        <v>C 102</v>
      </c>
      <c r="F115" s="26">
        <f>'UNIT AREA'!I117</f>
        <v>75.055462616999989</v>
      </c>
      <c r="G115" s="26">
        <f>'UNIT AREA'!Q117</f>
        <v>5.6902525839999996</v>
      </c>
      <c r="H115" s="26">
        <f>'UNIT AREA'!AU117</f>
        <v>0</v>
      </c>
      <c r="I115" s="26">
        <f>'UNIT AREA'!Z117</f>
        <v>9.5988607280000124</v>
      </c>
      <c r="J115" s="26">
        <f t="shared" si="12"/>
        <v>90.344575929000001</v>
      </c>
      <c r="K115" s="26">
        <f>SUM('UNIT AREA'!AN117,'UNIT AREA'!AQ117,'UNIT AREA'!AC117)</f>
        <v>48.445056116168914</v>
      </c>
      <c r="L115" s="26">
        <f t="shared" si="13"/>
        <v>138.7896320451689</v>
      </c>
      <c r="M115" s="23">
        <f>'UNIT AREA'!AX117</f>
        <v>62.987388383691837</v>
      </c>
      <c r="N115" s="23">
        <f>'UNIT AREA'!BA117</f>
        <v>1</v>
      </c>
      <c r="O115" s="61">
        <f>'UNIT AREA'!BB117</f>
        <v>0</v>
      </c>
    </row>
    <row r="116" spans="1:15" ht="24.45" customHeight="1" x14ac:dyDescent="0.3">
      <c r="A116" s="25">
        <f t="shared" si="5"/>
        <v>111</v>
      </c>
      <c r="B116" s="68" t="str">
        <f>'UNIT AREA'!B118</f>
        <v>BLOCK C</v>
      </c>
      <c r="C116" s="68" t="str">
        <f>'UNIT AREA'!C118</f>
        <v>Ground Floor</v>
      </c>
      <c r="D116" s="68" t="str">
        <f>'UNIT AREA'!F118</f>
        <v>2BHK</v>
      </c>
      <c r="E116" s="68" t="str">
        <f>'UNIT AREA'!D118</f>
        <v>C 103</v>
      </c>
      <c r="F116" s="26">
        <f>'UNIT AREA'!I118</f>
        <v>75.055462616999989</v>
      </c>
      <c r="G116" s="26">
        <f>'UNIT AREA'!Q118</f>
        <v>5.6902525839999996</v>
      </c>
      <c r="H116" s="26">
        <f>'UNIT AREA'!AU118</f>
        <v>0</v>
      </c>
      <c r="I116" s="26">
        <f>'UNIT AREA'!Z118</f>
        <v>9.5988607280000124</v>
      </c>
      <c r="J116" s="26">
        <f t="shared" si="12"/>
        <v>90.344575929000001</v>
      </c>
      <c r="K116" s="26">
        <f>SUM('UNIT AREA'!AN118,'UNIT AREA'!AQ118,'UNIT AREA'!AC118)</f>
        <v>48.445056116168914</v>
      </c>
      <c r="L116" s="26">
        <f t="shared" si="13"/>
        <v>138.7896320451689</v>
      </c>
      <c r="M116" s="23">
        <f>'UNIT AREA'!AX118</f>
        <v>62.987388383691837</v>
      </c>
      <c r="N116" s="23">
        <f>'UNIT AREA'!BA118</f>
        <v>1</v>
      </c>
      <c r="O116" s="61">
        <f>'UNIT AREA'!BB118</f>
        <v>0</v>
      </c>
    </row>
    <row r="117" spans="1:15" ht="24.45" customHeight="1" x14ac:dyDescent="0.3">
      <c r="A117" s="25">
        <f t="shared" si="5"/>
        <v>112</v>
      </c>
      <c r="B117" s="68" t="str">
        <f>'UNIT AREA'!B119</f>
        <v>BLOCK C</v>
      </c>
      <c r="C117" s="68" t="str">
        <f>'UNIT AREA'!C119</f>
        <v>Ground Floor</v>
      </c>
      <c r="D117" s="68" t="str">
        <f>'UNIT AREA'!F119</f>
        <v>2BHK</v>
      </c>
      <c r="E117" s="68" t="str">
        <f>'UNIT AREA'!D119</f>
        <v>C 104</v>
      </c>
      <c r="F117" s="26">
        <f>'UNIT AREA'!I119</f>
        <v>70.419313471999999</v>
      </c>
      <c r="G117" s="26">
        <f>'UNIT AREA'!Q119</f>
        <v>9.7911431319999984</v>
      </c>
      <c r="H117" s="26">
        <f>'UNIT AREA'!AU119</f>
        <v>0</v>
      </c>
      <c r="I117" s="26">
        <f>'UNIT AREA'!Z119</f>
        <v>9.5246891599999977</v>
      </c>
      <c r="J117" s="26">
        <f t="shared" si="12"/>
        <v>89.735145763999995</v>
      </c>
      <c r="K117" s="26">
        <f>SUM('UNIT AREA'!AN119,'UNIT AREA'!AQ119,'UNIT AREA'!AC119)</f>
        <v>48.156582726357676</v>
      </c>
      <c r="L117" s="26">
        <f t="shared" si="13"/>
        <v>137.89172849035768</v>
      </c>
      <c r="M117" s="23">
        <f>'UNIT AREA'!AX119</f>
        <v>62.57988964546054</v>
      </c>
      <c r="N117" s="23">
        <f>'UNIT AREA'!BA119</f>
        <v>0</v>
      </c>
      <c r="O117" s="61">
        <f>'UNIT AREA'!BB119</f>
        <v>0</v>
      </c>
    </row>
    <row r="118" spans="1:15" ht="24.45" customHeight="1" x14ac:dyDescent="0.3">
      <c r="A118" s="25">
        <f t="shared" si="5"/>
        <v>113</v>
      </c>
      <c r="B118" s="68" t="str">
        <f>'UNIT AREA'!B120</f>
        <v>BLOCK C</v>
      </c>
      <c r="C118" s="68" t="str">
        <f>'UNIT AREA'!C120</f>
        <v>Ground Floor</v>
      </c>
      <c r="D118" s="68" t="str">
        <f>'UNIT AREA'!F120</f>
        <v>2BHK</v>
      </c>
      <c r="E118" s="68" t="str">
        <f>'UNIT AREA'!D120</f>
        <v>C 105</v>
      </c>
      <c r="F118" s="26">
        <f>'UNIT AREA'!I120</f>
        <v>70.419313471999999</v>
      </c>
      <c r="G118" s="26">
        <f>'UNIT AREA'!Q120</f>
        <v>9.7911431319999984</v>
      </c>
      <c r="H118" s="26">
        <f>'UNIT AREA'!AU120</f>
        <v>0</v>
      </c>
      <c r="I118" s="26">
        <f>'UNIT AREA'!Z120</f>
        <v>9.5246891599999977</v>
      </c>
      <c r="J118" s="26">
        <f t="shared" ref="J118:J122" si="14">F118+G118+H118+I118</f>
        <v>89.735145763999995</v>
      </c>
      <c r="K118" s="26">
        <f>SUM('UNIT AREA'!AN120,'UNIT AREA'!AQ120,'UNIT AREA'!AC120)</f>
        <v>48.156582726357676</v>
      </c>
      <c r="L118" s="26">
        <f t="shared" ref="L118:L122" si="15">J118+K118</f>
        <v>137.89172849035768</v>
      </c>
      <c r="M118" s="23">
        <f>'UNIT AREA'!AX120</f>
        <v>62.57988964546054</v>
      </c>
      <c r="N118" s="23">
        <f>'UNIT AREA'!BA120</f>
        <v>1</v>
      </c>
      <c r="O118" s="61">
        <f>'UNIT AREA'!BB120</f>
        <v>0</v>
      </c>
    </row>
    <row r="119" spans="1:15" ht="24.45" customHeight="1" x14ac:dyDescent="0.3">
      <c r="A119" s="25">
        <f t="shared" si="5"/>
        <v>114</v>
      </c>
      <c r="B119" s="68" t="str">
        <f>'UNIT AREA'!B121</f>
        <v>BLOCK C</v>
      </c>
      <c r="C119" s="68" t="str">
        <f>'UNIT AREA'!C121</f>
        <v>Ground Floor</v>
      </c>
      <c r="D119" s="68" t="str">
        <f>'UNIT AREA'!F121</f>
        <v>3BHK</v>
      </c>
      <c r="E119" s="68" t="str">
        <f>'UNIT AREA'!D121</f>
        <v>C 106</v>
      </c>
      <c r="F119" s="26">
        <f>'UNIT AREA'!I121</f>
        <v>99.469611732999994</v>
      </c>
      <c r="G119" s="26">
        <f>'UNIT AREA'!Q121</f>
        <v>10.645390308</v>
      </c>
      <c r="H119" s="26">
        <f>'UNIT AREA'!AU121</f>
        <v>0</v>
      </c>
      <c r="I119" s="26">
        <f>'UNIT AREA'!Z121</f>
        <v>11.305947280000002</v>
      </c>
      <c r="J119" s="26">
        <f t="shared" si="14"/>
        <v>121.42094932099999</v>
      </c>
      <c r="K119" s="26">
        <f>SUM('UNIT AREA'!AN121,'UNIT AREA'!AQ121,'UNIT AREA'!AC121)</f>
        <v>64.795222532197897</v>
      </c>
      <c r="L119" s="26">
        <f t="shared" si="15"/>
        <v>186.21617185319789</v>
      </c>
      <c r="M119" s="23">
        <f>'UNIT AREA'!AX121</f>
        <v>84.511142273396928</v>
      </c>
      <c r="N119" s="23">
        <f>'UNIT AREA'!BA121</f>
        <v>1</v>
      </c>
      <c r="O119" s="61">
        <f>'UNIT AREA'!BB121</f>
        <v>0</v>
      </c>
    </row>
    <row r="120" spans="1:15" ht="24.45" customHeight="1" x14ac:dyDescent="0.3">
      <c r="A120" s="25">
        <f t="shared" si="5"/>
        <v>115</v>
      </c>
      <c r="B120" s="68" t="str">
        <f>'UNIT AREA'!B122</f>
        <v>BLOCK C</v>
      </c>
      <c r="C120" s="68" t="str">
        <f>'UNIT AREA'!C122</f>
        <v>1st Floor</v>
      </c>
      <c r="D120" s="68" t="str">
        <f>'UNIT AREA'!F122</f>
        <v>2BHK</v>
      </c>
      <c r="E120" s="68" t="str">
        <f>'UNIT AREA'!D122</f>
        <v>C 201</v>
      </c>
      <c r="F120" s="26">
        <f>'UNIT AREA'!I122</f>
        <v>75.055462616999989</v>
      </c>
      <c r="G120" s="26">
        <f>'UNIT AREA'!Q122</f>
        <v>5.6902525839999996</v>
      </c>
      <c r="H120" s="26">
        <f>'UNIT AREA'!AU122</f>
        <v>0</v>
      </c>
      <c r="I120" s="26">
        <f>'UNIT AREA'!Z122</f>
        <v>9.8997979450000102</v>
      </c>
      <c r="J120" s="26">
        <f t="shared" si="14"/>
        <v>90.645513146000013</v>
      </c>
      <c r="K120" s="26">
        <f>SUM('UNIT AREA'!AN122,'UNIT AREA'!AQ122,'UNIT AREA'!AC122)</f>
        <v>48.681608566460362</v>
      </c>
      <c r="L120" s="26">
        <f t="shared" si="15"/>
        <v>139.32712171246038</v>
      </c>
      <c r="M120" s="23">
        <f>'UNIT AREA'!AX122</f>
        <v>63.231319215750602</v>
      </c>
      <c r="N120" s="23">
        <f>'UNIT AREA'!BA122</f>
        <v>1</v>
      </c>
      <c r="O120" s="61">
        <f>'UNIT AREA'!BB122</f>
        <v>0</v>
      </c>
    </row>
    <row r="121" spans="1:15" ht="24.45" customHeight="1" x14ac:dyDescent="0.3">
      <c r="A121" s="25">
        <f t="shared" si="5"/>
        <v>116</v>
      </c>
      <c r="B121" s="68" t="str">
        <f>'UNIT AREA'!B123</f>
        <v>BLOCK C</v>
      </c>
      <c r="C121" s="68" t="str">
        <f>'UNIT AREA'!C123</f>
        <v>1st Floor</v>
      </c>
      <c r="D121" s="68" t="str">
        <f>'UNIT AREA'!F123</f>
        <v>2BHK</v>
      </c>
      <c r="E121" s="68" t="str">
        <f>'UNIT AREA'!D123</f>
        <v>C 202</v>
      </c>
      <c r="F121" s="26">
        <f>'UNIT AREA'!I123</f>
        <v>75.055462616999989</v>
      </c>
      <c r="G121" s="26">
        <f>'UNIT AREA'!Q123</f>
        <v>5.6902525839999996</v>
      </c>
      <c r="H121" s="26">
        <f>'UNIT AREA'!AU123</f>
        <v>0</v>
      </c>
      <c r="I121" s="26">
        <f>'UNIT AREA'!Z123</f>
        <v>10.082045790000002</v>
      </c>
      <c r="J121" s="26">
        <f t="shared" si="14"/>
        <v>90.827760990999991</v>
      </c>
      <c r="K121" s="26">
        <f>SUM('UNIT AREA'!AN123,'UNIT AREA'!AQ123,'UNIT AREA'!AC123)</f>
        <v>48.504109329631554</v>
      </c>
      <c r="L121" s="26">
        <f t="shared" si="15"/>
        <v>139.33187032063154</v>
      </c>
      <c r="M121" s="23">
        <f>'UNIT AREA'!AX123</f>
        <v>63.233474293350802</v>
      </c>
      <c r="N121" s="23">
        <f>'UNIT AREA'!BA123</f>
        <v>1</v>
      </c>
      <c r="O121" s="61">
        <f>'UNIT AREA'!BB123</f>
        <v>0</v>
      </c>
    </row>
    <row r="122" spans="1:15" ht="24.45" customHeight="1" x14ac:dyDescent="0.3">
      <c r="A122" s="25">
        <f t="shared" si="5"/>
        <v>117</v>
      </c>
      <c r="B122" s="68" t="str">
        <f>'UNIT AREA'!B124</f>
        <v>BLOCK C</v>
      </c>
      <c r="C122" s="68" t="str">
        <f>'UNIT AREA'!C124</f>
        <v>1st Floor</v>
      </c>
      <c r="D122" s="68" t="str">
        <f>'UNIT AREA'!F124</f>
        <v>2BHK</v>
      </c>
      <c r="E122" s="68" t="str">
        <f>'UNIT AREA'!D124</f>
        <v>C 203</v>
      </c>
      <c r="F122" s="26">
        <f>'UNIT AREA'!I124</f>
        <v>75.055462616999989</v>
      </c>
      <c r="G122" s="26">
        <f>'UNIT AREA'!Q124</f>
        <v>5.6902525839999996</v>
      </c>
      <c r="H122" s="26">
        <f>'UNIT AREA'!AU124</f>
        <v>0</v>
      </c>
      <c r="I122" s="26">
        <f>'UNIT AREA'!Z124</f>
        <v>10.082045790000002</v>
      </c>
      <c r="J122" s="26">
        <f t="shared" si="14"/>
        <v>90.827760990999991</v>
      </c>
      <c r="K122" s="26">
        <f>SUM('UNIT AREA'!AN124,'UNIT AREA'!AQ124,'UNIT AREA'!AC124)</f>
        <v>48.504109329631554</v>
      </c>
      <c r="L122" s="26">
        <f t="shared" si="15"/>
        <v>139.33187032063154</v>
      </c>
      <c r="M122" s="23">
        <f>'UNIT AREA'!AX124</f>
        <v>63.233474293350802</v>
      </c>
      <c r="N122" s="23">
        <f>'UNIT AREA'!BA124</f>
        <v>1</v>
      </c>
      <c r="O122" s="61">
        <f>'UNIT AREA'!BB124</f>
        <v>0</v>
      </c>
    </row>
    <row r="123" spans="1:15" ht="24.45" customHeight="1" x14ac:dyDescent="0.3">
      <c r="A123" s="25">
        <f t="shared" si="5"/>
        <v>118</v>
      </c>
      <c r="B123" s="68" t="str">
        <f>'UNIT AREA'!B125</f>
        <v>BLOCK C</v>
      </c>
      <c r="C123" s="68" t="str">
        <f>'UNIT AREA'!C125</f>
        <v>1st Floor</v>
      </c>
      <c r="D123" s="68" t="str">
        <f>'UNIT AREA'!F125</f>
        <v>2BHK</v>
      </c>
      <c r="E123" s="68" t="str">
        <f>'UNIT AREA'!D125</f>
        <v>C 204</v>
      </c>
      <c r="F123" s="26">
        <f>'UNIT AREA'!I125</f>
        <v>70.419313471999999</v>
      </c>
      <c r="G123" s="26">
        <f>'UNIT AREA'!Q125</f>
        <v>9.7911431319999984</v>
      </c>
      <c r="H123" s="26">
        <f>'UNIT AREA'!AU125</f>
        <v>0</v>
      </c>
      <c r="I123" s="26">
        <f>'UNIT AREA'!Z125</f>
        <v>9.7646983680000012</v>
      </c>
      <c r="J123" s="26">
        <f t="shared" ref="J123:J136" si="16">F123+G123+H123+I123</f>
        <v>89.975154971999999</v>
      </c>
      <c r="K123" s="26">
        <f>SUM('UNIT AREA'!AN125,'UNIT AREA'!AQ125,'UNIT AREA'!AC125)</f>
        <v>48.272523785769458</v>
      </c>
      <c r="L123" s="26">
        <f t="shared" ref="L123:L136" si="17">J123+K123</f>
        <v>138.24767875776945</v>
      </c>
      <c r="M123" s="23">
        <f>'UNIT AREA'!AX125</f>
        <v>62.741431811171068</v>
      </c>
      <c r="N123" s="23">
        <f>'UNIT AREA'!BA125</f>
        <v>1</v>
      </c>
      <c r="O123" s="61">
        <f>'UNIT AREA'!BB125</f>
        <v>0</v>
      </c>
    </row>
    <row r="124" spans="1:15" ht="24.45" customHeight="1" x14ac:dyDescent="0.3">
      <c r="A124" s="25">
        <f t="shared" si="5"/>
        <v>119</v>
      </c>
      <c r="B124" s="68" t="str">
        <f>'UNIT AREA'!B126</f>
        <v>BLOCK C</v>
      </c>
      <c r="C124" s="68" t="str">
        <f>'UNIT AREA'!C126</f>
        <v>1st Floor</v>
      </c>
      <c r="D124" s="68" t="str">
        <f>'UNIT AREA'!F126</f>
        <v>2BHK</v>
      </c>
      <c r="E124" s="68" t="str">
        <f>'UNIT AREA'!D126</f>
        <v>C 205</v>
      </c>
      <c r="F124" s="26">
        <f>'UNIT AREA'!I126</f>
        <v>70.419313471999999</v>
      </c>
      <c r="G124" s="26">
        <f>'UNIT AREA'!Q126</f>
        <v>9.7911431319999984</v>
      </c>
      <c r="H124" s="26">
        <f>'UNIT AREA'!AU126</f>
        <v>0</v>
      </c>
      <c r="I124" s="26">
        <f>'UNIT AREA'!Z126</f>
        <v>9.7646983680000012</v>
      </c>
      <c r="J124" s="26">
        <f t="shared" si="16"/>
        <v>89.975154971999999</v>
      </c>
      <c r="K124" s="26">
        <f>SUM('UNIT AREA'!AN126,'UNIT AREA'!AQ126,'UNIT AREA'!AC126)</f>
        <v>48.272523785769458</v>
      </c>
      <c r="L124" s="26">
        <f t="shared" si="17"/>
        <v>138.24767875776945</v>
      </c>
      <c r="M124" s="23">
        <f>'UNIT AREA'!AX126</f>
        <v>62.741431811171068</v>
      </c>
      <c r="N124" s="23">
        <f>'UNIT AREA'!BA126</f>
        <v>1</v>
      </c>
      <c r="O124" s="61">
        <f>'UNIT AREA'!BB126</f>
        <v>0</v>
      </c>
    </row>
    <row r="125" spans="1:15" ht="24.45" customHeight="1" x14ac:dyDescent="0.3">
      <c r="A125" s="25">
        <f t="shared" si="5"/>
        <v>120</v>
      </c>
      <c r="B125" s="68" t="str">
        <f>'UNIT AREA'!B127</f>
        <v>BLOCK C</v>
      </c>
      <c r="C125" s="68" t="str">
        <f>'UNIT AREA'!C127</f>
        <v>1st Floor</v>
      </c>
      <c r="D125" s="68" t="str">
        <f>'UNIT AREA'!F127</f>
        <v>3BHK</v>
      </c>
      <c r="E125" s="68" t="str">
        <f>'UNIT AREA'!D127</f>
        <v>C 207</v>
      </c>
      <c r="F125" s="26">
        <f>'UNIT AREA'!I127</f>
        <v>99.469611732999994</v>
      </c>
      <c r="G125" s="26">
        <f>'UNIT AREA'!Q127</f>
        <v>10.525399763999999</v>
      </c>
      <c r="H125" s="26">
        <f>'UNIT AREA'!AU127</f>
        <v>0</v>
      </c>
      <c r="I125" s="26">
        <f>'UNIT AREA'!Z127</f>
        <v>11.546001415000006</v>
      </c>
      <c r="J125" s="26">
        <f t="shared" si="16"/>
        <v>121.541012912</v>
      </c>
      <c r="K125" s="26">
        <f>SUM('UNIT AREA'!AN127,'UNIT AREA'!AQ127,'UNIT AREA'!AC127)</f>
        <v>64.853221556707496</v>
      </c>
      <c r="L125" s="26">
        <f t="shared" si="17"/>
        <v>186.39423446870751</v>
      </c>
      <c r="M125" s="23">
        <f>'UNIT AREA'!AX127</f>
        <v>84.591953058427833</v>
      </c>
      <c r="N125" s="23">
        <f>'UNIT AREA'!BA127</f>
        <v>1</v>
      </c>
      <c r="O125" s="61">
        <f>'UNIT AREA'!BB127</f>
        <v>0</v>
      </c>
    </row>
    <row r="126" spans="1:15" ht="24.45" customHeight="1" x14ac:dyDescent="0.3">
      <c r="A126" s="25">
        <f t="shared" si="5"/>
        <v>121</v>
      </c>
      <c r="B126" s="68" t="str">
        <f>'UNIT AREA'!B128</f>
        <v>BLOCK C</v>
      </c>
      <c r="C126" s="68" t="str">
        <f>'UNIT AREA'!C128</f>
        <v>2nd Floor</v>
      </c>
      <c r="D126" s="68" t="str">
        <f>'UNIT AREA'!F128</f>
        <v>2BHK</v>
      </c>
      <c r="E126" s="68" t="str">
        <f>'UNIT AREA'!D128</f>
        <v>C 301</v>
      </c>
      <c r="F126" s="26">
        <f>'UNIT AREA'!I128</f>
        <v>75.055462616999989</v>
      </c>
      <c r="G126" s="26">
        <f>'UNIT AREA'!Q128</f>
        <v>5.6902525839999996</v>
      </c>
      <c r="H126" s="26">
        <f>'UNIT AREA'!AU128</f>
        <v>0</v>
      </c>
      <c r="I126" s="26">
        <f>'UNIT AREA'!Z128</f>
        <v>9.8997979450000102</v>
      </c>
      <c r="J126" s="26">
        <f t="shared" si="16"/>
        <v>90.645513146000013</v>
      </c>
      <c r="K126" s="26">
        <f>SUM('UNIT AREA'!AN128,'UNIT AREA'!AQ128,'UNIT AREA'!AC128)</f>
        <v>48.681608566460362</v>
      </c>
      <c r="L126" s="26">
        <f t="shared" si="17"/>
        <v>139.32712171246038</v>
      </c>
      <c r="M126" s="23">
        <f>'UNIT AREA'!AX128</f>
        <v>63.231319215750602</v>
      </c>
      <c r="N126" s="23">
        <f>'UNIT AREA'!BA128</f>
        <v>1</v>
      </c>
      <c r="O126" s="61">
        <f>'UNIT AREA'!BB128</f>
        <v>0</v>
      </c>
    </row>
    <row r="127" spans="1:15" ht="24.45" customHeight="1" x14ac:dyDescent="0.3">
      <c r="A127" s="25">
        <f t="shared" si="5"/>
        <v>122</v>
      </c>
      <c r="B127" s="68" t="str">
        <f>'UNIT AREA'!B129</f>
        <v>BLOCK C</v>
      </c>
      <c r="C127" s="68" t="str">
        <f>'UNIT AREA'!C129</f>
        <v>2nd Floor</v>
      </c>
      <c r="D127" s="68" t="str">
        <f>'UNIT AREA'!F129</f>
        <v>2BHK</v>
      </c>
      <c r="E127" s="68" t="str">
        <f>'UNIT AREA'!D129</f>
        <v>C 302</v>
      </c>
      <c r="F127" s="26">
        <f>'UNIT AREA'!I129</f>
        <v>75.055462616999989</v>
      </c>
      <c r="G127" s="26">
        <f>'UNIT AREA'!Q129</f>
        <v>5.6902525839999996</v>
      </c>
      <c r="H127" s="26">
        <f>'UNIT AREA'!AU129</f>
        <v>0</v>
      </c>
      <c r="I127" s="26">
        <f>'UNIT AREA'!Z129</f>
        <v>10.082045790000002</v>
      </c>
      <c r="J127" s="26">
        <f t="shared" si="16"/>
        <v>90.827760990999991</v>
      </c>
      <c r="K127" s="26">
        <f>SUM('UNIT AREA'!AN129,'UNIT AREA'!AQ129,'UNIT AREA'!AC129)</f>
        <v>48.504109329631554</v>
      </c>
      <c r="L127" s="26">
        <f t="shared" si="17"/>
        <v>139.33187032063154</v>
      </c>
      <c r="M127" s="23">
        <f>'UNIT AREA'!AX129</f>
        <v>63.233474293350802</v>
      </c>
      <c r="N127" s="23">
        <f>'UNIT AREA'!BA129</f>
        <v>1</v>
      </c>
      <c r="O127" s="61">
        <f>'UNIT AREA'!BB129</f>
        <v>0</v>
      </c>
    </row>
    <row r="128" spans="1:15" ht="24.45" customHeight="1" x14ac:dyDescent="0.3">
      <c r="A128" s="25">
        <f t="shared" si="5"/>
        <v>123</v>
      </c>
      <c r="B128" s="68" t="str">
        <f>'UNIT AREA'!B130</f>
        <v>BLOCK C</v>
      </c>
      <c r="C128" s="68" t="str">
        <f>'UNIT AREA'!C130</f>
        <v>2nd Floor</v>
      </c>
      <c r="D128" s="68" t="str">
        <f>'UNIT AREA'!F130</f>
        <v>2BHK</v>
      </c>
      <c r="E128" s="68" t="str">
        <f>'UNIT AREA'!D130</f>
        <v>C 303</v>
      </c>
      <c r="F128" s="26">
        <f>'UNIT AREA'!I130</f>
        <v>75.055462616999989</v>
      </c>
      <c r="G128" s="26">
        <f>'UNIT AREA'!Q130</f>
        <v>5.6902525839999996</v>
      </c>
      <c r="H128" s="26">
        <f>'UNIT AREA'!AU130</f>
        <v>0</v>
      </c>
      <c r="I128" s="26">
        <f>'UNIT AREA'!Z130</f>
        <v>10.082045790000002</v>
      </c>
      <c r="J128" s="26">
        <f t="shared" si="16"/>
        <v>90.827760990999991</v>
      </c>
      <c r="K128" s="26">
        <f>SUM('UNIT AREA'!AN130,'UNIT AREA'!AQ130,'UNIT AREA'!AC130)</f>
        <v>48.504109329631554</v>
      </c>
      <c r="L128" s="26">
        <f t="shared" si="17"/>
        <v>139.33187032063154</v>
      </c>
      <c r="M128" s="23">
        <f>'UNIT AREA'!AX130</f>
        <v>63.233474293350802</v>
      </c>
      <c r="N128" s="23">
        <f>'UNIT AREA'!BA130</f>
        <v>1</v>
      </c>
      <c r="O128" s="61">
        <f>'UNIT AREA'!BB130</f>
        <v>0</v>
      </c>
    </row>
    <row r="129" spans="1:15" ht="24.45" customHeight="1" x14ac:dyDescent="0.3">
      <c r="A129" s="25">
        <f t="shared" si="5"/>
        <v>124</v>
      </c>
      <c r="B129" s="68" t="str">
        <f>'UNIT AREA'!B131</f>
        <v>BLOCK C</v>
      </c>
      <c r="C129" s="68" t="str">
        <f>'UNIT AREA'!C131</f>
        <v>2nd Floor</v>
      </c>
      <c r="D129" s="68" t="str">
        <f>'UNIT AREA'!F131</f>
        <v>2BHK</v>
      </c>
      <c r="E129" s="68" t="str">
        <f>'UNIT AREA'!D131</f>
        <v>C 304</v>
      </c>
      <c r="F129" s="26">
        <f>'UNIT AREA'!I131</f>
        <v>70.419313471999999</v>
      </c>
      <c r="G129" s="26">
        <f>'UNIT AREA'!Q131</f>
        <v>9.7911431319999984</v>
      </c>
      <c r="H129" s="26">
        <f>'UNIT AREA'!AU131</f>
        <v>0</v>
      </c>
      <c r="I129" s="26">
        <f>'UNIT AREA'!Z131</f>
        <v>9.7646983680000012</v>
      </c>
      <c r="J129" s="26">
        <f t="shared" si="16"/>
        <v>89.975154971999999</v>
      </c>
      <c r="K129" s="26">
        <f>SUM('UNIT AREA'!AN131,'UNIT AREA'!AQ131,'UNIT AREA'!AC131)</f>
        <v>48.272523785769458</v>
      </c>
      <c r="L129" s="26">
        <f t="shared" si="17"/>
        <v>138.24767875776945</v>
      </c>
      <c r="M129" s="23">
        <f>'UNIT AREA'!AX131</f>
        <v>62.741431811171068</v>
      </c>
      <c r="N129" s="23">
        <f>'UNIT AREA'!BA131</f>
        <v>1</v>
      </c>
      <c r="O129" s="61">
        <f>'UNIT AREA'!BB131</f>
        <v>0</v>
      </c>
    </row>
    <row r="130" spans="1:15" ht="24.45" customHeight="1" x14ac:dyDescent="0.3">
      <c r="A130" s="25">
        <f t="shared" si="5"/>
        <v>125</v>
      </c>
      <c r="B130" s="68" t="str">
        <f>'UNIT AREA'!B132</f>
        <v>BLOCK C</v>
      </c>
      <c r="C130" s="68" t="str">
        <f>'UNIT AREA'!C132</f>
        <v>2nd Floor</v>
      </c>
      <c r="D130" s="68" t="str">
        <f>'UNIT AREA'!F132</f>
        <v>2BHK</v>
      </c>
      <c r="E130" s="68" t="str">
        <f>'UNIT AREA'!D132</f>
        <v>C 306</v>
      </c>
      <c r="F130" s="26">
        <f>'UNIT AREA'!I132</f>
        <v>70.419313471999999</v>
      </c>
      <c r="G130" s="26">
        <f>'UNIT AREA'!Q132</f>
        <v>9.7911431319999984</v>
      </c>
      <c r="H130" s="26">
        <f>'UNIT AREA'!AU132</f>
        <v>0</v>
      </c>
      <c r="I130" s="26">
        <f>'UNIT AREA'!Z132</f>
        <v>9.7646983680000012</v>
      </c>
      <c r="J130" s="26">
        <f t="shared" si="16"/>
        <v>89.975154971999999</v>
      </c>
      <c r="K130" s="26">
        <f>SUM('UNIT AREA'!AN132,'UNIT AREA'!AQ132,'UNIT AREA'!AC132)</f>
        <v>48.272523785769458</v>
      </c>
      <c r="L130" s="26">
        <f t="shared" si="17"/>
        <v>138.24767875776945</v>
      </c>
      <c r="M130" s="23">
        <f>'UNIT AREA'!AX132</f>
        <v>62.741431811171068</v>
      </c>
      <c r="N130" s="23">
        <f>'UNIT AREA'!BA132</f>
        <v>1</v>
      </c>
      <c r="O130" s="61">
        <f>'UNIT AREA'!BB132</f>
        <v>0</v>
      </c>
    </row>
    <row r="131" spans="1:15" ht="24.45" customHeight="1" x14ac:dyDescent="0.3">
      <c r="A131" s="25">
        <f t="shared" si="5"/>
        <v>126</v>
      </c>
      <c r="B131" s="68" t="str">
        <f>'UNIT AREA'!B133</f>
        <v>BLOCK C</v>
      </c>
      <c r="C131" s="68" t="str">
        <f>'UNIT AREA'!C133</f>
        <v>2nd Floor</v>
      </c>
      <c r="D131" s="68" t="str">
        <f>'UNIT AREA'!F133</f>
        <v>3BHK</v>
      </c>
      <c r="E131" s="68" t="str">
        <f>'UNIT AREA'!D133</f>
        <v>C 307</v>
      </c>
      <c r="F131" s="26">
        <f>'UNIT AREA'!I133</f>
        <v>99.469611732999994</v>
      </c>
      <c r="G131" s="26">
        <f>'UNIT AREA'!Q133</f>
        <v>10.525399763999999</v>
      </c>
      <c r="H131" s="26">
        <f>'UNIT AREA'!AU133</f>
        <v>0</v>
      </c>
      <c r="I131" s="26">
        <f>'UNIT AREA'!Z133</f>
        <v>11.546001415000006</v>
      </c>
      <c r="J131" s="26">
        <f t="shared" si="16"/>
        <v>121.541012912</v>
      </c>
      <c r="K131" s="26">
        <f>SUM('UNIT AREA'!AN133,'UNIT AREA'!AQ133,'UNIT AREA'!AC133)</f>
        <v>64.853221556707496</v>
      </c>
      <c r="L131" s="26">
        <f t="shared" si="17"/>
        <v>186.39423446870751</v>
      </c>
      <c r="M131" s="23">
        <f>'UNIT AREA'!AX133</f>
        <v>84.591953058427833</v>
      </c>
      <c r="N131" s="23">
        <f>'UNIT AREA'!BA133</f>
        <v>1</v>
      </c>
      <c r="O131" s="61">
        <f>'UNIT AREA'!BB133</f>
        <v>0</v>
      </c>
    </row>
    <row r="132" spans="1:15" ht="24.45" customHeight="1" x14ac:dyDescent="0.3">
      <c r="A132" s="25">
        <f t="shared" si="5"/>
        <v>127</v>
      </c>
      <c r="B132" s="68" t="str">
        <f>'UNIT AREA'!B134</f>
        <v>BLOCK C</v>
      </c>
      <c r="C132" s="68" t="str">
        <f>'UNIT AREA'!C134</f>
        <v>3rd Floor</v>
      </c>
      <c r="D132" s="68" t="str">
        <f>'UNIT AREA'!F134</f>
        <v>2BHK</v>
      </c>
      <c r="E132" s="68" t="str">
        <f>'UNIT AREA'!D134</f>
        <v>C 401</v>
      </c>
      <c r="F132" s="26">
        <f>'UNIT AREA'!I134</f>
        <v>75.055462616999989</v>
      </c>
      <c r="G132" s="26">
        <f>'UNIT AREA'!Q134</f>
        <v>5.6902525839999996</v>
      </c>
      <c r="H132" s="26">
        <f>'UNIT AREA'!AU134</f>
        <v>0</v>
      </c>
      <c r="I132" s="26">
        <f>'UNIT AREA'!Z134</f>
        <v>9.8997979450000102</v>
      </c>
      <c r="J132" s="26">
        <f t="shared" si="16"/>
        <v>90.645513146000013</v>
      </c>
      <c r="K132" s="26">
        <f>SUM('UNIT AREA'!AN134,'UNIT AREA'!AQ134,'UNIT AREA'!AC134)</f>
        <v>48.681608566460362</v>
      </c>
      <c r="L132" s="26">
        <f t="shared" si="17"/>
        <v>139.32712171246038</v>
      </c>
      <c r="M132" s="23">
        <f>'UNIT AREA'!AX134</f>
        <v>63.231319215750602</v>
      </c>
      <c r="N132" s="23">
        <f>'UNIT AREA'!BA134</f>
        <v>1</v>
      </c>
      <c r="O132" s="61">
        <f>'UNIT AREA'!BB134</f>
        <v>0</v>
      </c>
    </row>
    <row r="133" spans="1:15" ht="24.45" customHeight="1" x14ac:dyDescent="0.3">
      <c r="A133" s="25">
        <f t="shared" si="5"/>
        <v>128</v>
      </c>
      <c r="B133" s="68" t="str">
        <f>'UNIT AREA'!B135</f>
        <v>BLOCK C</v>
      </c>
      <c r="C133" s="68" t="str">
        <f>'UNIT AREA'!C135</f>
        <v>3rd Floor</v>
      </c>
      <c r="D133" s="68" t="str">
        <f>'UNIT AREA'!F135</f>
        <v>2BHK</v>
      </c>
      <c r="E133" s="68" t="str">
        <f>'UNIT AREA'!D135</f>
        <v>C 402</v>
      </c>
      <c r="F133" s="26">
        <f>'UNIT AREA'!I135</f>
        <v>75.055462616999989</v>
      </c>
      <c r="G133" s="26">
        <f>'UNIT AREA'!Q135</f>
        <v>5.6902525839999996</v>
      </c>
      <c r="H133" s="26">
        <f>'UNIT AREA'!AU135</f>
        <v>0</v>
      </c>
      <c r="I133" s="26">
        <f>'UNIT AREA'!Z135</f>
        <v>10.082045790000002</v>
      </c>
      <c r="J133" s="26">
        <f t="shared" si="16"/>
        <v>90.827760990999991</v>
      </c>
      <c r="K133" s="26">
        <f>SUM('UNIT AREA'!AN135,'UNIT AREA'!AQ135,'UNIT AREA'!AC135)</f>
        <v>48.504109329631554</v>
      </c>
      <c r="L133" s="26">
        <f t="shared" si="17"/>
        <v>139.33187032063154</v>
      </c>
      <c r="M133" s="23">
        <f>'UNIT AREA'!AX135</f>
        <v>63.233474293350802</v>
      </c>
      <c r="N133" s="23">
        <f>'UNIT AREA'!BA135</f>
        <v>1</v>
      </c>
      <c r="O133" s="61">
        <f>'UNIT AREA'!BB135</f>
        <v>0</v>
      </c>
    </row>
    <row r="134" spans="1:15" ht="24.45" customHeight="1" x14ac:dyDescent="0.3">
      <c r="A134" s="25">
        <f t="shared" si="5"/>
        <v>129</v>
      </c>
      <c r="B134" s="68" t="str">
        <f>'UNIT AREA'!B136</f>
        <v>BLOCK C</v>
      </c>
      <c r="C134" s="68" t="str">
        <f>'UNIT AREA'!C136</f>
        <v>3rd Floor</v>
      </c>
      <c r="D134" s="68" t="str">
        <f>'UNIT AREA'!F136</f>
        <v>2BHK</v>
      </c>
      <c r="E134" s="68" t="str">
        <f>'UNIT AREA'!D136</f>
        <v>C 403</v>
      </c>
      <c r="F134" s="26">
        <f>'UNIT AREA'!I136</f>
        <v>75.055462616999989</v>
      </c>
      <c r="G134" s="26">
        <f>'UNIT AREA'!Q136</f>
        <v>5.6902525839999996</v>
      </c>
      <c r="H134" s="26">
        <f>'UNIT AREA'!AU136</f>
        <v>0</v>
      </c>
      <c r="I134" s="26">
        <f>'UNIT AREA'!Z136</f>
        <v>10.082045790000002</v>
      </c>
      <c r="J134" s="26">
        <f t="shared" si="16"/>
        <v>90.827760990999991</v>
      </c>
      <c r="K134" s="26">
        <f>SUM('UNIT AREA'!AN136,'UNIT AREA'!AQ136,'UNIT AREA'!AC136)</f>
        <v>48.504109329631554</v>
      </c>
      <c r="L134" s="26">
        <f t="shared" si="17"/>
        <v>139.33187032063154</v>
      </c>
      <c r="M134" s="23">
        <f>'UNIT AREA'!AX136</f>
        <v>63.233474293350802</v>
      </c>
      <c r="N134" s="23">
        <f>'UNIT AREA'!BA136</f>
        <v>1</v>
      </c>
      <c r="O134" s="61">
        <f>'UNIT AREA'!BB136</f>
        <v>0</v>
      </c>
    </row>
    <row r="135" spans="1:15" ht="24.45" customHeight="1" x14ac:dyDescent="0.3">
      <c r="A135" s="25">
        <f t="shared" si="5"/>
        <v>130</v>
      </c>
      <c r="B135" s="68" t="str">
        <f>'UNIT AREA'!B137</f>
        <v>BLOCK C</v>
      </c>
      <c r="C135" s="68" t="str">
        <f>'UNIT AREA'!C137</f>
        <v>3rd Floor</v>
      </c>
      <c r="D135" s="68" t="str">
        <f>'UNIT AREA'!F137</f>
        <v>2BHK</v>
      </c>
      <c r="E135" s="68" t="str">
        <f>'UNIT AREA'!D137</f>
        <v>C 405</v>
      </c>
      <c r="F135" s="26">
        <f>'UNIT AREA'!I137</f>
        <v>70.419313471999999</v>
      </c>
      <c r="G135" s="26">
        <f>'UNIT AREA'!Q137</f>
        <v>9.7911431319999984</v>
      </c>
      <c r="H135" s="26">
        <f>'UNIT AREA'!AU137</f>
        <v>0</v>
      </c>
      <c r="I135" s="26">
        <f>'UNIT AREA'!Z137</f>
        <v>9.7646983680000012</v>
      </c>
      <c r="J135" s="26">
        <f t="shared" si="16"/>
        <v>89.975154971999999</v>
      </c>
      <c r="K135" s="26">
        <f>SUM('UNIT AREA'!AN137,'UNIT AREA'!AQ137,'UNIT AREA'!AC137)</f>
        <v>48.272523785769458</v>
      </c>
      <c r="L135" s="26">
        <f t="shared" si="17"/>
        <v>138.24767875776945</v>
      </c>
      <c r="M135" s="23">
        <f>'UNIT AREA'!AX137</f>
        <v>62.741431811171068</v>
      </c>
      <c r="N135" s="23">
        <f>'UNIT AREA'!BA137</f>
        <v>1</v>
      </c>
      <c r="O135" s="61">
        <f>'UNIT AREA'!BB137</f>
        <v>0</v>
      </c>
    </row>
    <row r="136" spans="1:15" ht="24.45" customHeight="1" x14ac:dyDescent="0.3">
      <c r="A136" s="25">
        <f t="shared" ref="A136:A161" si="18">A135+1</f>
        <v>131</v>
      </c>
      <c r="B136" s="68" t="str">
        <f>'UNIT AREA'!B138</f>
        <v>BLOCK C</v>
      </c>
      <c r="C136" s="68" t="str">
        <f>'UNIT AREA'!C138</f>
        <v>3rd Floor</v>
      </c>
      <c r="D136" s="68" t="str">
        <f>'UNIT AREA'!F138</f>
        <v>2BHK</v>
      </c>
      <c r="E136" s="68" t="str">
        <f>'UNIT AREA'!D138</f>
        <v>C 406</v>
      </c>
      <c r="F136" s="26">
        <f>'UNIT AREA'!I138</f>
        <v>70.419313471999999</v>
      </c>
      <c r="G136" s="26">
        <f>'UNIT AREA'!Q138</f>
        <v>9.7911431319999984</v>
      </c>
      <c r="H136" s="26">
        <f>'UNIT AREA'!AU138</f>
        <v>0</v>
      </c>
      <c r="I136" s="26">
        <f>'UNIT AREA'!Z138</f>
        <v>9.7646983680000012</v>
      </c>
      <c r="J136" s="26">
        <f t="shared" si="16"/>
        <v>89.975154971999999</v>
      </c>
      <c r="K136" s="26">
        <f>SUM('UNIT AREA'!AN138,'UNIT AREA'!AQ138,'UNIT AREA'!AC138)</f>
        <v>48.272523785769458</v>
      </c>
      <c r="L136" s="26">
        <f t="shared" si="17"/>
        <v>138.24767875776945</v>
      </c>
      <c r="M136" s="23">
        <f>'UNIT AREA'!AX138</f>
        <v>62.741431811171068</v>
      </c>
      <c r="N136" s="23">
        <f>'UNIT AREA'!BA138</f>
        <v>1</v>
      </c>
      <c r="O136" s="61">
        <f>'UNIT AREA'!BB138</f>
        <v>0</v>
      </c>
    </row>
    <row r="137" spans="1:15" ht="24.45" customHeight="1" x14ac:dyDescent="0.3">
      <c r="A137" s="25">
        <f t="shared" si="18"/>
        <v>132</v>
      </c>
      <c r="B137" s="68" t="str">
        <f>'UNIT AREA'!B139</f>
        <v>BLOCK C</v>
      </c>
      <c r="C137" s="68" t="str">
        <f>'UNIT AREA'!C139</f>
        <v>3rd Floor</v>
      </c>
      <c r="D137" s="68" t="str">
        <f>'UNIT AREA'!F139</f>
        <v>3BHK</v>
      </c>
      <c r="E137" s="68" t="str">
        <f>'UNIT AREA'!D139</f>
        <v>C 407</v>
      </c>
      <c r="F137" s="26">
        <f>'UNIT AREA'!I139</f>
        <v>99.469611732999994</v>
      </c>
      <c r="G137" s="26">
        <f>'UNIT AREA'!Q139</f>
        <v>10.525399763999999</v>
      </c>
      <c r="H137" s="26">
        <f>'UNIT AREA'!AU139</f>
        <v>0</v>
      </c>
      <c r="I137" s="26">
        <f>'UNIT AREA'!Z139</f>
        <v>11.546001415000006</v>
      </c>
      <c r="J137" s="26">
        <f t="shared" ref="J137:J152" si="19">F137+G137+H137+I137</f>
        <v>121.541012912</v>
      </c>
      <c r="K137" s="26">
        <f>SUM('UNIT AREA'!AN139,'UNIT AREA'!AQ139,'UNIT AREA'!AC139)</f>
        <v>64.853221556707496</v>
      </c>
      <c r="L137" s="26">
        <f t="shared" ref="L137:L152" si="20">J137+K137</f>
        <v>186.39423446870751</v>
      </c>
      <c r="M137" s="23">
        <f>'UNIT AREA'!AX139</f>
        <v>84.591953058427833</v>
      </c>
      <c r="N137" s="23">
        <f>'UNIT AREA'!BA139</f>
        <v>1</v>
      </c>
      <c r="O137" s="61">
        <f>'UNIT AREA'!BB139</f>
        <v>0</v>
      </c>
    </row>
    <row r="138" spans="1:15" ht="24.45" customHeight="1" x14ac:dyDescent="0.3">
      <c r="A138" s="25">
        <f t="shared" si="18"/>
        <v>133</v>
      </c>
      <c r="B138" s="68" t="str">
        <f>'UNIT AREA'!B140</f>
        <v>BLOCK C</v>
      </c>
      <c r="C138" s="68" t="str">
        <f>'UNIT AREA'!C140</f>
        <v>4th Floor</v>
      </c>
      <c r="D138" s="68" t="str">
        <f>'UNIT AREA'!F140</f>
        <v>2BHK</v>
      </c>
      <c r="E138" s="68" t="str">
        <f>'UNIT AREA'!D140</f>
        <v>C 501</v>
      </c>
      <c r="F138" s="26">
        <f>'UNIT AREA'!I140</f>
        <v>75.055462616999989</v>
      </c>
      <c r="G138" s="26">
        <f>'UNIT AREA'!Q140</f>
        <v>5.6902525839999996</v>
      </c>
      <c r="H138" s="26">
        <f>'UNIT AREA'!AU140</f>
        <v>0</v>
      </c>
      <c r="I138" s="26">
        <f>'UNIT AREA'!Z140</f>
        <v>9.8997979450000102</v>
      </c>
      <c r="J138" s="26">
        <f t="shared" si="19"/>
        <v>90.645513146000013</v>
      </c>
      <c r="K138" s="26">
        <f>SUM('UNIT AREA'!AN140,'UNIT AREA'!AQ140,'UNIT AREA'!AC140)</f>
        <v>48.681608566460362</v>
      </c>
      <c r="L138" s="26">
        <f t="shared" si="20"/>
        <v>139.32712171246038</v>
      </c>
      <c r="M138" s="23">
        <f>'UNIT AREA'!AX140</f>
        <v>63.231319215750602</v>
      </c>
      <c r="N138" s="23">
        <f>'UNIT AREA'!BA140</f>
        <v>1</v>
      </c>
      <c r="O138" s="61">
        <f>'UNIT AREA'!BB140</f>
        <v>0</v>
      </c>
    </row>
    <row r="139" spans="1:15" ht="24.45" customHeight="1" x14ac:dyDescent="0.3">
      <c r="A139" s="25">
        <f t="shared" si="18"/>
        <v>134</v>
      </c>
      <c r="B139" s="68" t="str">
        <f>'UNIT AREA'!B141</f>
        <v>BLOCK C</v>
      </c>
      <c r="C139" s="68" t="str">
        <f>'UNIT AREA'!C141</f>
        <v>4th Floor</v>
      </c>
      <c r="D139" s="68" t="str">
        <f>'UNIT AREA'!F141</f>
        <v>2BHK</v>
      </c>
      <c r="E139" s="68" t="str">
        <f>'UNIT AREA'!D141</f>
        <v>C 502</v>
      </c>
      <c r="F139" s="26">
        <f>'UNIT AREA'!I141</f>
        <v>75.055462616999989</v>
      </c>
      <c r="G139" s="26">
        <f>'UNIT AREA'!Q141</f>
        <v>5.6902525839999996</v>
      </c>
      <c r="H139" s="26">
        <f>'UNIT AREA'!AU141</f>
        <v>0</v>
      </c>
      <c r="I139" s="26">
        <f>'UNIT AREA'!Z141</f>
        <v>10.082045790000002</v>
      </c>
      <c r="J139" s="26">
        <f t="shared" si="19"/>
        <v>90.827760990999991</v>
      </c>
      <c r="K139" s="26">
        <f>SUM('UNIT AREA'!AN141,'UNIT AREA'!AQ141,'UNIT AREA'!AC141)</f>
        <v>48.504109329631554</v>
      </c>
      <c r="L139" s="26">
        <f t="shared" si="20"/>
        <v>139.33187032063154</v>
      </c>
      <c r="M139" s="23">
        <f>'UNIT AREA'!AX141</f>
        <v>63.233474293350802</v>
      </c>
      <c r="N139" s="23">
        <f>'UNIT AREA'!BA141</f>
        <v>1</v>
      </c>
      <c r="O139" s="61">
        <f>'UNIT AREA'!BB141</f>
        <v>0</v>
      </c>
    </row>
    <row r="140" spans="1:15" ht="24.45" customHeight="1" x14ac:dyDescent="0.3">
      <c r="A140" s="25">
        <f t="shared" si="18"/>
        <v>135</v>
      </c>
      <c r="B140" s="68" t="str">
        <f>'UNIT AREA'!B142</f>
        <v>BLOCK C</v>
      </c>
      <c r="C140" s="68" t="str">
        <f>'UNIT AREA'!C142</f>
        <v>4th Floor</v>
      </c>
      <c r="D140" s="68" t="str">
        <f>'UNIT AREA'!F142</f>
        <v>2BHK</v>
      </c>
      <c r="E140" s="68" t="str">
        <f>'UNIT AREA'!D142</f>
        <v>C 504</v>
      </c>
      <c r="F140" s="26">
        <f>'UNIT AREA'!I142</f>
        <v>75.055462616999989</v>
      </c>
      <c r="G140" s="26">
        <f>'UNIT AREA'!Q142</f>
        <v>5.6902525839999996</v>
      </c>
      <c r="H140" s="26">
        <f>'UNIT AREA'!AU142</f>
        <v>0</v>
      </c>
      <c r="I140" s="26">
        <f>'UNIT AREA'!Z142</f>
        <v>10.082045790000002</v>
      </c>
      <c r="J140" s="26">
        <f t="shared" si="19"/>
        <v>90.827760990999991</v>
      </c>
      <c r="K140" s="26">
        <f>SUM('UNIT AREA'!AN142,'UNIT AREA'!AQ142,'UNIT AREA'!AC142)</f>
        <v>48.504109329631554</v>
      </c>
      <c r="L140" s="26">
        <f t="shared" si="20"/>
        <v>139.33187032063154</v>
      </c>
      <c r="M140" s="23">
        <f>'UNIT AREA'!AX142</f>
        <v>63.233474293350802</v>
      </c>
      <c r="N140" s="23">
        <f>'UNIT AREA'!BA142</f>
        <v>1</v>
      </c>
      <c r="O140" s="61">
        <f>'UNIT AREA'!BB142</f>
        <v>0</v>
      </c>
    </row>
    <row r="141" spans="1:15" ht="24.45" customHeight="1" x14ac:dyDescent="0.3">
      <c r="A141" s="25">
        <f t="shared" si="18"/>
        <v>136</v>
      </c>
      <c r="B141" s="68" t="str">
        <f>'UNIT AREA'!B143</f>
        <v>BLOCK C</v>
      </c>
      <c r="C141" s="68" t="str">
        <f>'UNIT AREA'!C143</f>
        <v>4th Floor</v>
      </c>
      <c r="D141" s="68" t="str">
        <f>'UNIT AREA'!F143</f>
        <v>2BHK</v>
      </c>
      <c r="E141" s="68" t="str">
        <f>'UNIT AREA'!D143</f>
        <v>C 505</v>
      </c>
      <c r="F141" s="26">
        <f>'UNIT AREA'!I143</f>
        <v>70.419313471999999</v>
      </c>
      <c r="G141" s="26">
        <f>'UNIT AREA'!Q143</f>
        <v>9.7911431319999984</v>
      </c>
      <c r="H141" s="26">
        <f>'UNIT AREA'!AU143</f>
        <v>0</v>
      </c>
      <c r="I141" s="26">
        <f>'UNIT AREA'!Z143</f>
        <v>9.7646983680000012</v>
      </c>
      <c r="J141" s="26">
        <f t="shared" si="19"/>
        <v>89.975154971999999</v>
      </c>
      <c r="K141" s="26">
        <f>SUM('UNIT AREA'!AN143,'UNIT AREA'!AQ143,'UNIT AREA'!AC143)</f>
        <v>48.272523785769458</v>
      </c>
      <c r="L141" s="26">
        <f t="shared" si="20"/>
        <v>138.24767875776945</v>
      </c>
      <c r="M141" s="23">
        <f>'UNIT AREA'!AX143</f>
        <v>62.741431811171068</v>
      </c>
      <c r="N141" s="23">
        <f>'UNIT AREA'!BA143</f>
        <v>1</v>
      </c>
      <c r="O141" s="61">
        <f>'UNIT AREA'!BB143</f>
        <v>0</v>
      </c>
    </row>
    <row r="142" spans="1:15" ht="24.45" customHeight="1" x14ac:dyDescent="0.3">
      <c r="A142" s="25">
        <f t="shared" si="18"/>
        <v>137</v>
      </c>
      <c r="B142" s="68" t="str">
        <f>'UNIT AREA'!B144</f>
        <v>BLOCK C</v>
      </c>
      <c r="C142" s="68" t="str">
        <f>'UNIT AREA'!C144</f>
        <v>4th Floor</v>
      </c>
      <c r="D142" s="68" t="str">
        <f>'UNIT AREA'!F144</f>
        <v>2BHK</v>
      </c>
      <c r="E142" s="68" t="str">
        <f>'UNIT AREA'!D144</f>
        <v>C 506</v>
      </c>
      <c r="F142" s="26">
        <f>'UNIT AREA'!I144</f>
        <v>70.419313471999999</v>
      </c>
      <c r="G142" s="26">
        <f>'UNIT AREA'!Q144</f>
        <v>9.7911431319999984</v>
      </c>
      <c r="H142" s="26">
        <f>'UNIT AREA'!AU144</f>
        <v>0</v>
      </c>
      <c r="I142" s="26">
        <f>'UNIT AREA'!Z144</f>
        <v>9.7646983680000012</v>
      </c>
      <c r="J142" s="26">
        <f t="shared" si="19"/>
        <v>89.975154971999999</v>
      </c>
      <c r="K142" s="26">
        <f>SUM('UNIT AREA'!AN144,'UNIT AREA'!AQ144,'UNIT AREA'!AC144)</f>
        <v>48.272523785769458</v>
      </c>
      <c r="L142" s="26">
        <f t="shared" si="20"/>
        <v>138.24767875776945</v>
      </c>
      <c r="M142" s="23">
        <f>'UNIT AREA'!AX144</f>
        <v>62.741431811171068</v>
      </c>
      <c r="N142" s="23">
        <f>'UNIT AREA'!BA144</f>
        <v>1</v>
      </c>
      <c r="O142" s="61">
        <f>'UNIT AREA'!BB144</f>
        <v>0</v>
      </c>
    </row>
    <row r="143" spans="1:15" ht="24.45" customHeight="1" x14ac:dyDescent="0.3">
      <c r="A143" s="25">
        <f t="shared" si="18"/>
        <v>138</v>
      </c>
      <c r="B143" s="68" t="str">
        <f>'UNIT AREA'!B145</f>
        <v>BLOCK C</v>
      </c>
      <c r="C143" s="68" t="str">
        <f>'UNIT AREA'!C145</f>
        <v>4th Floor</v>
      </c>
      <c r="D143" s="68" t="str">
        <f>'UNIT AREA'!F145</f>
        <v>3BHK</v>
      </c>
      <c r="E143" s="68" t="str">
        <f>'UNIT AREA'!D145</f>
        <v>C 507</v>
      </c>
      <c r="F143" s="26">
        <f>'UNIT AREA'!I145</f>
        <v>99.469611732999994</v>
      </c>
      <c r="G143" s="26">
        <f>'UNIT AREA'!Q145</f>
        <v>10.525399763999999</v>
      </c>
      <c r="H143" s="26">
        <f>'UNIT AREA'!AU145</f>
        <v>0</v>
      </c>
      <c r="I143" s="26">
        <f>'UNIT AREA'!Z145</f>
        <v>11.546001415000006</v>
      </c>
      <c r="J143" s="26">
        <f t="shared" si="19"/>
        <v>121.541012912</v>
      </c>
      <c r="K143" s="26">
        <f>SUM('UNIT AREA'!AN145,'UNIT AREA'!AQ145,'UNIT AREA'!AC145)</f>
        <v>64.853221556707496</v>
      </c>
      <c r="L143" s="26">
        <f t="shared" si="20"/>
        <v>186.39423446870751</v>
      </c>
      <c r="M143" s="23">
        <f>'UNIT AREA'!AX145</f>
        <v>84.591953058427833</v>
      </c>
      <c r="N143" s="23">
        <f>'UNIT AREA'!BA145</f>
        <v>1</v>
      </c>
      <c r="O143" s="61">
        <f>'UNIT AREA'!BB145</f>
        <v>0</v>
      </c>
    </row>
    <row r="144" spans="1:15" ht="24.45" customHeight="1" x14ac:dyDescent="0.3">
      <c r="A144" s="25">
        <f t="shared" si="18"/>
        <v>139</v>
      </c>
      <c r="B144" s="68" t="str">
        <f>'UNIT AREA'!B146</f>
        <v>BLOCK C</v>
      </c>
      <c r="C144" s="68" t="str">
        <f>'UNIT AREA'!C146</f>
        <v>5th Floor</v>
      </c>
      <c r="D144" s="68" t="str">
        <f>'UNIT AREA'!F146</f>
        <v>2BHK</v>
      </c>
      <c r="E144" s="68" t="str">
        <f>'UNIT AREA'!D146</f>
        <v>C 601</v>
      </c>
      <c r="F144" s="26">
        <f>'UNIT AREA'!I146</f>
        <v>75.055462616999989</v>
      </c>
      <c r="G144" s="26">
        <f>'UNIT AREA'!Q146</f>
        <v>5.6902525839999996</v>
      </c>
      <c r="H144" s="26">
        <f>'UNIT AREA'!AU146</f>
        <v>0</v>
      </c>
      <c r="I144" s="26">
        <f>'UNIT AREA'!Z146</f>
        <v>9.8997979450000102</v>
      </c>
      <c r="J144" s="26">
        <f t="shared" si="19"/>
        <v>90.645513146000013</v>
      </c>
      <c r="K144" s="26">
        <f>SUM('UNIT AREA'!AN146,'UNIT AREA'!AQ146,'UNIT AREA'!AC146)</f>
        <v>48.681608566460362</v>
      </c>
      <c r="L144" s="26">
        <f t="shared" si="20"/>
        <v>139.32712171246038</v>
      </c>
      <c r="M144" s="23">
        <f>'UNIT AREA'!AX146</f>
        <v>63.231319215750602</v>
      </c>
      <c r="N144" s="23">
        <f>'UNIT AREA'!BA146</f>
        <v>1</v>
      </c>
      <c r="O144" s="61">
        <f>'UNIT AREA'!BB146</f>
        <v>0</v>
      </c>
    </row>
    <row r="145" spans="1:15" ht="24.45" customHeight="1" x14ac:dyDescent="0.3">
      <c r="A145" s="25">
        <f t="shared" si="18"/>
        <v>140</v>
      </c>
      <c r="B145" s="68" t="str">
        <f>'UNIT AREA'!B147</f>
        <v>BLOCK C</v>
      </c>
      <c r="C145" s="68" t="str">
        <f>'UNIT AREA'!C147</f>
        <v>5th Floor</v>
      </c>
      <c r="D145" s="68" t="str">
        <f>'UNIT AREA'!F147</f>
        <v>2BHK</v>
      </c>
      <c r="E145" s="68" t="str">
        <f>'UNIT AREA'!D147</f>
        <v>C 603</v>
      </c>
      <c r="F145" s="26">
        <f>'UNIT AREA'!I147</f>
        <v>75.055462616999989</v>
      </c>
      <c r="G145" s="26">
        <f>'UNIT AREA'!Q147</f>
        <v>5.6902525839999996</v>
      </c>
      <c r="H145" s="26">
        <f>'UNIT AREA'!AU147</f>
        <v>0</v>
      </c>
      <c r="I145" s="26">
        <f>'UNIT AREA'!Z147</f>
        <v>10.082045790000002</v>
      </c>
      <c r="J145" s="26">
        <f t="shared" si="19"/>
        <v>90.827760990999991</v>
      </c>
      <c r="K145" s="26">
        <f>SUM('UNIT AREA'!AN147,'UNIT AREA'!AQ147,'UNIT AREA'!AC147)</f>
        <v>48.504109329631554</v>
      </c>
      <c r="L145" s="26">
        <f t="shared" si="20"/>
        <v>139.33187032063154</v>
      </c>
      <c r="M145" s="23">
        <f>'UNIT AREA'!AX147</f>
        <v>63.233474293350802</v>
      </c>
      <c r="N145" s="23">
        <f>'UNIT AREA'!BA147</f>
        <v>1</v>
      </c>
      <c r="O145" s="61">
        <f>'UNIT AREA'!BB147</f>
        <v>0</v>
      </c>
    </row>
    <row r="146" spans="1:15" ht="24.45" customHeight="1" x14ac:dyDescent="0.3">
      <c r="A146" s="25">
        <f t="shared" si="18"/>
        <v>141</v>
      </c>
      <c r="B146" s="68" t="str">
        <f>'UNIT AREA'!B148</f>
        <v>BLOCK C</v>
      </c>
      <c r="C146" s="68" t="str">
        <f>'UNIT AREA'!C148</f>
        <v>5th Floor</v>
      </c>
      <c r="D146" s="68" t="str">
        <f>'UNIT AREA'!F148</f>
        <v>2BHK</v>
      </c>
      <c r="E146" s="68" t="str">
        <f>'UNIT AREA'!D148</f>
        <v>C 604</v>
      </c>
      <c r="F146" s="26">
        <f>'UNIT AREA'!I148</f>
        <v>75.055462616999989</v>
      </c>
      <c r="G146" s="26">
        <f>'UNIT AREA'!Q148</f>
        <v>5.6902525839999996</v>
      </c>
      <c r="H146" s="26">
        <f>'UNIT AREA'!AU148</f>
        <v>0</v>
      </c>
      <c r="I146" s="26">
        <f>'UNIT AREA'!Z148</f>
        <v>10.082045790000002</v>
      </c>
      <c r="J146" s="26">
        <f t="shared" si="19"/>
        <v>90.827760990999991</v>
      </c>
      <c r="K146" s="26">
        <f>SUM('UNIT AREA'!AN148,'UNIT AREA'!AQ148,'UNIT AREA'!AC148)</f>
        <v>48.504109329631554</v>
      </c>
      <c r="L146" s="26">
        <f t="shared" si="20"/>
        <v>139.33187032063154</v>
      </c>
      <c r="M146" s="23">
        <f>'UNIT AREA'!AX148</f>
        <v>63.233474293350802</v>
      </c>
      <c r="N146" s="23">
        <f>'UNIT AREA'!BA148</f>
        <v>1</v>
      </c>
      <c r="O146" s="61">
        <f>'UNIT AREA'!BB148</f>
        <v>0</v>
      </c>
    </row>
    <row r="147" spans="1:15" ht="24.45" customHeight="1" x14ac:dyDescent="0.3">
      <c r="A147" s="25">
        <f t="shared" si="18"/>
        <v>142</v>
      </c>
      <c r="B147" s="68" t="str">
        <f>'UNIT AREA'!B149</f>
        <v>BLOCK C</v>
      </c>
      <c r="C147" s="68" t="str">
        <f>'UNIT AREA'!C149</f>
        <v>5th Floor</v>
      </c>
      <c r="D147" s="68" t="str">
        <f>'UNIT AREA'!F149</f>
        <v>2BHK</v>
      </c>
      <c r="E147" s="68" t="str">
        <f>'UNIT AREA'!D149</f>
        <v>C 605</v>
      </c>
      <c r="F147" s="26">
        <f>'UNIT AREA'!I149</f>
        <v>70.419313471999999</v>
      </c>
      <c r="G147" s="26">
        <f>'UNIT AREA'!Q149</f>
        <v>9.7911431319999984</v>
      </c>
      <c r="H147" s="26">
        <f>'UNIT AREA'!AU149</f>
        <v>0</v>
      </c>
      <c r="I147" s="26">
        <f>'UNIT AREA'!Z149</f>
        <v>9.7646983680000012</v>
      </c>
      <c r="J147" s="26">
        <f t="shared" si="19"/>
        <v>89.975154971999999</v>
      </c>
      <c r="K147" s="26">
        <f>SUM('UNIT AREA'!AN149,'UNIT AREA'!AQ149,'UNIT AREA'!AC149)</f>
        <v>48.272523785769458</v>
      </c>
      <c r="L147" s="26">
        <f t="shared" si="20"/>
        <v>138.24767875776945</v>
      </c>
      <c r="M147" s="23">
        <f>'UNIT AREA'!AX149</f>
        <v>62.741431811171068</v>
      </c>
      <c r="N147" s="23">
        <f>'UNIT AREA'!BA149</f>
        <v>1</v>
      </c>
      <c r="O147" s="61">
        <f>'UNIT AREA'!BB149</f>
        <v>0</v>
      </c>
    </row>
    <row r="148" spans="1:15" ht="24.45" customHeight="1" x14ac:dyDescent="0.3">
      <c r="A148" s="25">
        <f t="shared" si="18"/>
        <v>143</v>
      </c>
      <c r="B148" s="68" t="str">
        <f>'UNIT AREA'!B150</f>
        <v>BLOCK C</v>
      </c>
      <c r="C148" s="68" t="str">
        <f>'UNIT AREA'!C150</f>
        <v>5th Floor</v>
      </c>
      <c r="D148" s="68" t="str">
        <f>'UNIT AREA'!F150</f>
        <v>2BHK</v>
      </c>
      <c r="E148" s="68" t="str">
        <f>'UNIT AREA'!D150</f>
        <v>C 606</v>
      </c>
      <c r="F148" s="26">
        <f>'UNIT AREA'!I150</f>
        <v>70.419313471999999</v>
      </c>
      <c r="G148" s="26">
        <f>'UNIT AREA'!Q150</f>
        <v>9.7911431319999984</v>
      </c>
      <c r="H148" s="26">
        <f>'UNIT AREA'!AU150</f>
        <v>0</v>
      </c>
      <c r="I148" s="26">
        <f>'UNIT AREA'!Z150</f>
        <v>9.7646983680000012</v>
      </c>
      <c r="J148" s="26">
        <f t="shared" si="19"/>
        <v>89.975154971999999</v>
      </c>
      <c r="K148" s="26">
        <f>SUM('UNIT AREA'!AN150,'UNIT AREA'!AQ150,'UNIT AREA'!AC150)</f>
        <v>48.272523785769458</v>
      </c>
      <c r="L148" s="26">
        <f t="shared" si="20"/>
        <v>138.24767875776945</v>
      </c>
      <c r="M148" s="23">
        <f>'UNIT AREA'!AX150</f>
        <v>62.741431811171068</v>
      </c>
      <c r="N148" s="23">
        <f>'UNIT AREA'!BA150</f>
        <v>1</v>
      </c>
      <c r="O148" s="61">
        <f>'UNIT AREA'!BB150</f>
        <v>0</v>
      </c>
    </row>
    <row r="149" spans="1:15" ht="24.45" customHeight="1" x14ac:dyDescent="0.3">
      <c r="A149" s="25">
        <f t="shared" si="18"/>
        <v>144</v>
      </c>
      <c r="B149" s="68" t="str">
        <f>'UNIT AREA'!B151</f>
        <v>BLOCK C</v>
      </c>
      <c r="C149" s="68" t="str">
        <f>'UNIT AREA'!C151</f>
        <v>5th Floor</v>
      </c>
      <c r="D149" s="68" t="str">
        <f>'UNIT AREA'!F151</f>
        <v>3BHK</v>
      </c>
      <c r="E149" s="68" t="str">
        <f>'UNIT AREA'!D151</f>
        <v>C 608</v>
      </c>
      <c r="F149" s="26">
        <f>'UNIT AREA'!I151</f>
        <v>99.469611732999994</v>
      </c>
      <c r="G149" s="26">
        <f>'UNIT AREA'!Q151</f>
        <v>10.525399763999999</v>
      </c>
      <c r="H149" s="26">
        <f>'UNIT AREA'!AU151</f>
        <v>0</v>
      </c>
      <c r="I149" s="26">
        <f>'UNIT AREA'!Z151</f>
        <v>11.546001415000006</v>
      </c>
      <c r="J149" s="26">
        <f t="shared" si="19"/>
        <v>121.541012912</v>
      </c>
      <c r="K149" s="26">
        <f>SUM('UNIT AREA'!AN151,'UNIT AREA'!AQ151,'UNIT AREA'!AC151)</f>
        <v>64.853221556707496</v>
      </c>
      <c r="L149" s="26">
        <f t="shared" si="20"/>
        <v>186.39423446870751</v>
      </c>
      <c r="M149" s="23">
        <f>'UNIT AREA'!AX151</f>
        <v>84.591953058427833</v>
      </c>
      <c r="N149" s="23">
        <f>'UNIT AREA'!BA151</f>
        <v>1</v>
      </c>
      <c r="O149" s="61">
        <f>'UNIT AREA'!BB151</f>
        <v>0</v>
      </c>
    </row>
    <row r="150" spans="1:15" ht="24.45" customHeight="1" x14ac:dyDescent="0.3">
      <c r="A150" s="25">
        <f t="shared" si="18"/>
        <v>145</v>
      </c>
      <c r="B150" s="68" t="str">
        <f>'UNIT AREA'!B153</f>
        <v>BLOCK D</v>
      </c>
      <c r="C150" s="68" t="str">
        <f>'UNIT AREA'!C153</f>
        <v>2nd Floor</v>
      </c>
      <c r="D150" s="68" t="str">
        <f>'UNIT AREA'!F153</f>
        <v>1BHK</v>
      </c>
      <c r="E150" s="68" t="str">
        <f>'UNIT AREA'!D153</f>
        <v>D 301</v>
      </c>
      <c r="F150" s="26">
        <f>'UNIT AREA'!I153</f>
        <v>39.524999983999997</v>
      </c>
      <c r="G150" s="26">
        <f>'UNIT AREA'!Q153</f>
        <v>0</v>
      </c>
      <c r="H150" s="26">
        <f>'UNIT AREA'!AU153</f>
        <v>0</v>
      </c>
      <c r="I150" s="26">
        <f>'UNIT AREA'!Z153</f>
        <v>6.6281783339999949</v>
      </c>
      <c r="J150" s="26">
        <f t="shared" si="19"/>
        <v>46.153178317999995</v>
      </c>
      <c r="K150" s="26">
        <f>SUM('UNIT AREA'!AN153,'UNIT AREA'!AQ153,'UNIT AREA'!AC153)</f>
        <v>27.98003977470141</v>
      </c>
      <c r="L150" s="26">
        <f t="shared" si="20"/>
        <v>74.133218092701412</v>
      </c>
      <c r="M150" s="23">
        <f>'UNIT AREA'!AX153</f>
        <v>33.64413992118839</v>
      </c>
      <c r="N150" s="23">
        <f>'UNIT AREA'!BA153</f>
        <v>0</v>
      </c>
      <c r="O150" s="61">
        <f>'UNIT AREA'!BB153</f>
        <v>0</v>
      </c>
    </row>
    <row r="151" spans="1:15" ht="24.45" customHeight="1" x14ac:dyDescent="0.3">
      <c r="A151" s="25">
        <f t="shared" si="18"/>
        <v>146</v>
      </c>
      <c r="B151" s="68" t="str">
        <f>'UNIT AREA'!B154</f>
        <v>BLOCK D</v>
      </c>
      <c r="C151" s="68" t="str">
        <f>'UNIT AREA'!C154</f>
        <v>2nd floor</v>
      </c>
      <c r="D151" s="68" t="str">
        <f>'UNIT AREA'!F154</f>
        <v>2BHK</v>
      </c>
      <c r="E151" s="68" t="str">
        <f>'UNIT AREA'!D154</f>
        <v>D 302</v>
      </c>
      <c r="F151" s="26">
        <f>'UNIT AREA'!I154</f>
        <v>70.332473624999992</v>
      </c>
      <c r="G151" s="26">
        <f>'UNIT AREA'!Q154</f>
        <v>5.8698859359999993</v>
      </c>
      <c r="H151" s="26">
        <f>'UNIT AREA'!AU154</f>
        <v>0</v>
      </c>
      <c r="I151" s="26">
        <f>'UNIT AREA'!Z154</f>
        <v>10.650742991999998</v>
      </c>
      <c r="J151" s="26">
        <f t="shared" si="19"/>
        <v>86.853102552999985</v>
      </c>
      <c r="K151" s="26">
        <f>SUM('UNIT AREA'!AN154,'UNIT AREA'!AQ154,'UNIT AREA'!AC154)</f>
        <v>51.877557822706365</v>
      </c>
      <c r="L151" s="26">
        <f t="shared" si="20"/>
        <v>138.73066037570635</v>
      </c>
      <c r="M151" s="23">
        <f>'UNIT AREA'!AX154</f>
        <v>62.960625062877902</v>
      </c>
      <c r="N151" s="23">
        <v>1</v>
      </c>
      <c r="O151" s="61">
        <f>'UNIT AREA'!BB154</f>
        <v>0</v>
      </c>
    </row>
    <row r="152" spans="1:15" ht="24.45" customHeight="1" x14ac:dyDescent="0.3">
      <c r="A152" s="25">
        <f t="shared" si="18"/>
        <v>147</v>
      </c>
      <c r="B152" s="68" t="str">
        <f>'UNIT AREA'!B155</f>
        <v>BLOCK D</v>
      </c>
      <c r="C152" s="68" t="str">
        <f>'UNIT AREA'!C155</f>
        <v>2nd floor</v>
      </c>
      <c r="D152" s="68" t="str">
        <f>'UNIT AREA'!F155</f>
        <v>2BHK</v>
      </c>
      <c r="E152" s="68" t="str">
        <f>'UNIT AREA'!D155</f>
        <v>D 303</v>
      </c>
      <c r="F152" s="26">
        <f>'UNIT AREA'!I155</f>
        <v>70.332473624999992</v>
      </c>
      <c r="G152" s="26">
        <f>'UNIT AREA'!Q155</f>
        <v>5.8698859359999993</v>
      </c>
      <c r="H152" s="26">
        <f>'UNIT AREA'!AU155</f>
        <v>0</v>
      </c>
      <c r="I152" s="26">
        <f>'UNIT AREA'!Z155</f>
        <v>10.538076897000003</v>
      </c>
      <c r="J152" s="26">
        <f t="shared" si="19"/>
        <v>86.740436458000005</v>
      </c>
      <c r="K152" s="26">
        <f>SUM('UNIT AREA'!AN155,'UNIT AREA'!AQ155,'UNIT AREA'!AC155)</f>
        <v>51.814674941366313</v>
      </c>
      <c r="L152" s="26">
        <f t="shared" si="20"/>
        <v>138.55511139936633</v>
      </c>
      <c r="M152" s="23">
        <f>'UNIT AREA'!AX155</f>
        <v>62.880955051579861</v>
      </c>
      <c r="N152" s="23">
        <f>'UNIT AREA'!BA155</f>
        <v>0</v>
      </c>
      <c r="O152" s="61">
        <f>'UNIT AREA'!BB155</f>
        <v>0</v>
      </c>
    </row>
    <row r="153" spans="1:15" ht="24.45" customHeight="1" x14ac:dyDescent="0.3">
      <c r="A153" s="25">
        <f t="shared" si="18"/>
        <v>148</v>
      </c>
      <c r="B153" s="68" t="str">
        <f>'UNIT AREA'!B156</f>
        <v>BLOCK D</v>
      </c>
      <c r="C153" s="68" t="str">
        <f>'UNIT AREA'!C156</f>
        <v>2nd floor</v>
      </c>
      <c r="D153" s="68" t="str">
        <f>'UNIT AREA'!F156</f>
        <v>1BHK</v>
      </c>
      <c r="E153" s="68" t="str">
        <f>'UNIT AREA'!D156</f>
        <v>D 304</v>
      </c>
      <c r="F153" s="26">
        <f>'UNIT AREA'!I156</f>
        <v>38.524999983999997</v>
      </c>
      <c r="G153" s="26">
        <f>'UNIT AREA'!Q156</f>
        <v>0</v>
      </c>
      <c r="H153" s="26">
        <f>'UNIT AREA'!AU156</f>
        <v>0</v>
      </c>
      <c r="I153" s="26">
        <f>'UNIT AREA'!Z156</f>
        <v>5.6487239070000026</v>
      </c>
      <c r="J153" s="26">
        <f t="shared" ref="J153:J161" si="21">F153+G153+H153+I153</f>
        <v>44.173723891000002</v>
      </c>
      <c r="K153" s="26">
        <f>SUM('UNIT AREA'!AN156,'UNIT AREA'!AQ156,'UNIT AREA'!AC156)</f>
        <v>27.537447215291522</v>
      </c>
      <c r="L153" s="26">
        <f t="shared" ref="L153:L161" si="22">J153+K153</f>
        <v>71.711171106291516</v>
      </c>
      <c r="M153" s="23">
        <f>'UNIT AREA'!AX156</f>
        <v>32.544933791966137</v>
      </c>
      <c r="N153" s="23">
        <f>'UNIT AREA'!BA156</f>
        <v>0</v>
      </c>
      <c r="O153" s="61">
        <f>'UNIT AREA'!BB156</f>
        <v>0</v>
      </c>
    </row>
    <row r="154" spans="1:15" ht="24.45" customHeight="1" x14ac:dyDescent="0.3">
      <c r="A154" s="25">
        <f t="shared" si="18"/>
        <v>149</v>
      </c>
      <c r="B154" s="68" t="str">
        <f>'UNIT AREA'!B157</f>
        <v>BLOCK D</v>
      </c>
      <c r="C154" s="68" t="str">
        <f>'UNIT AREA'!C157</f>
        <v>2nd floor</v>
      </c>
      <c r="D154" s="68" t="str">
        <f>'UNIT AREA'!F157</f>
        <v>1BHK</v>
      </c>
      <c r="E154" s="68" t="str">
        <f>'UNIT AREA'!D157</f>
        <v>D 306</v>
      </c>
      <c r="F154" s="26">
        <f>'UNIT AREA'!I157</f>
        <v>38.524999983999997</v>
      </c>
      <c r="G154" s="26">
        <f>'UNIT AREA'!Q157</f>
        <v>0</v>
      </c>
      <c r="H154" s="26">
        <f>'UNIT AREA'!AU157</f>
        <v>0</v>
      </c>
      <c r="I154" s="26">
        <f>'UNIT AREA'!Z157</f>
        <v>4.9687263719999999</v>
      </c>
      <c r="J154" s="26">
        <f t="shared" si="21"/>
        <v>43.493726355999996</v>
      </c>
      <c r="K154" s="26">
        <f>SUM('UNIT AREA'!AN157,'UNIT AREA'!AQ157,'UNIT AREA'!AC157)</f>
        <v>27.15791684899153</v>
      </c>
      <c r="L154" s="26">
        <f t="shared" si="22"/>
        <v>70.65164320499153</v>
      </c>
      <c r="M154" s="23">
        <f>'UNIT AREA'!AX157</f>
        <v>32.064084506330587</v>
      </c>
      <c r="N154" s="23">
        <f>'UNIT AREA'!BA157</f>
        <v>0</v>
      </c>
      <c r="O154" s="61">
        <f>'UNIT AREA'!BB157</f>
        <v>0</v>
      </c>
    </row>
    <row r="155" spans="1:15" ht="24.45" customHeight="1" x14ac:dyDescent="0.3">
      <c r="A155" s="25">
        <f t="shared" si="18"/>
        <v>150</v>
      </c>
      <c r="B155" s="68" t="str">
        <f>'UNIT AREA'!B158</f>
        <v>BLOCK D</v>
      </c>
      <c r="C155" s="68" t="str">
        <f>'UNIT AREA'!C158</f>
        <v>2nd floor</v>
      </c>
      <c r="D155" s="68" t="str">
        <f>'UNIT AREA'!F158</f>
        <v>1BHK</v>
      </c>
      <c r="E155" s="68" t="str">
        <f>'UNIT AREA'!D158</f>
        <v>D 307</v>
      </c>
      <c r="F155" s="26">
        <f>'UNIT AREA'!I158</f>
        <v>38.524999983999997</v>
      </c>
      <c r="G155" s="26">
        <f>'UNIT AREA'!Q158</f>
        <v>0</v>
      </c>
      <c r="H155" s="26">
        <f>'UNIT AREA'!AU158</f>
        <v>0</v>
      </c>
      <c r="I155" s="26">
        <f>'UNIT AREA'!Z158</f>
        <v>4.9687263719999999</v>
      </c>
      <c r="J155" s="26">
        <f t="shared" si="21"/>
        <v>43.493726355999996</v>
      </c>
      <c r="K155" s="26">
        <f>SUM('UNIT AREA'!AN158,'UNIT AREA'!AQ158,'UNIT AREA'!AC158)</f>
        <v>27.15791684899153</v>
      </c>
      <c r="L155" s="26">
        <f t="shared" si="22"/>
        <v>70.65164320499153</v>
      </c>
      <c r="M155" s="23">
        <f>'UNIT AREA'!AX158</f>
        <v>32.064084506330587</v>
      </c>
      <c r="N155" s="23">
        <f>'UNIT AREA'!BA158</f>
        <v>0</v>
      </c>
      <c r="O155" s="61">
        <f>'UNIT AREA'!BB158</f>
        <v>0</v>
      </c>
    </row>
    <row r="156" spans="1:15" ht="24.45" customHeight="1" x14ac:dyDescent="0.3">
      <c r="A156" s="25">
        <f t="shared" si="18"/>
        <v>151</v>
      </c>
      <c r="B156" s="68" t="str">
        <f>'UNIT AREA'!B159</f>
        <v>BLOCK D</v>
      </c>
      <c r="C156" s="68" t="str">
        <f>'UNIT AREA'!C159</f>
        <v>3rd floor</v>
      </c>
      <c r="D156" s="68" t="str">
        <f>'UNIT AREA'!F159</f>
        <v>1BHK</v>
      </c>
      <c r="E156" s="68" t="str">
        <f>'UNIT AREA'!D159</f>
        <v>D 401</v>
      </c>
      <c r="F156" s="26">
        <f>'UNIT AREA'!I159</f>
        <v>39.524999983999997</v>
      </c>
      <c r="G156" s="26">
        <f>'UNIT AREA'!Q159</f>
        <v>0</v>
      </c>
      <c r="H156" s="26">
        <f>'UNIT AREA'!AU159</f>
        <v>0</v>
      </c>
      <c r="I156" s="26">
        <f>'UNIT AREA'!Z159</f>
        <v>6.6281783339999949</v>
      </c>
      <c r="J156" s="26">
        <f t="shared" si="21"/>
        <v>46.153178317999995</v>
      </c>
      <c r="K156" s="26">
        <f>SUM('UNIT AREA'!AN159,'UNIT AREA'!AQ159,'UNIT AREA'!AC159)</f>
        <v>25.759700250882986</v>
      </c>
      <c r="L156" s="26">
        <f t="shared" si="22"/>
        <v>71.912878568882974</v>
      </c>
      <c r="M156" s="23">
        <f>'UNIT AREA'!AX159</f>
        <v>32.636475401371101</v>
      </c>
      <c r="N156" s="23">
        <f>'UNIT AREA'!BA159</f>
        <v>0</v>
      </c>
      <c r="O156" s="61">
        <f>'UNIT AREA'!BB159</f>
        <v>0</v>
      </c>
    </row>
    <row r="157" spans="1:15" ht="24.45" customHeight="1" x14ac:dyDescent="0.3">
      <c r="A157" s="25">
        <f t="shared" si="18"/>
        <v>152</v>
      </c>
      <c r="B157" s="68" t="str">
        <f>'UNIT AREA'!B160</f>
        <v>BLOCK D</v>
      </c>
      <c r="C157" s="68" t="str">
        <f>'UNIT AREA'!C160</f>
        <v>3rd floor</v>
      </c>
      <c r="D157" s="68" t="str">
        <f>'UNIT AREA'!F160</f>
        <v>2BHK</v>
      </c>
      <c r="E157" s="68" t="str">
        <f>'UNIT AREA'!D160</f>
        <v>D 402</v>
      </c>
      <c r="F157" s="26">
        <f>'UNIT AREA'!I160</f>
        <v>70.332473624999992</v>
      </c>
      <c r="G157" s="26">
        <f>'UNIT AREA'!Q160</f>
        <v>5.8698859359999993</v>
      </c>
      <c r="H157" s="26">
        <f>'UNIT AREA'!AU160</f>
        <v>0</v>
      </c>
      <c r="I157" s="26">
        <f>'UNIT AREA'!Z160</f>
        <v>10.650742991999998</v>
      </c>
      <c r="J157" s="26">
        <f t="shared" si="21"/>
        <v>86.853102552999985</v>
      </c>
      <c r="K157" s="26">
        <f>SUM('UNIT AREA'!AN160,'UNIT AREA'!AQ160,'UNIT AREA'!AC160)</f>
        <v>48.475748998458812</v>
      </c>
      <c r="L157" s="26">
        <f t="shared" si="22"/>
        <v>135.3288515514588</v>
      </c>
      <c r="M157" s="23">
        <f>'UNIT AREA'!AX160</f>
        <v>61.416770162028996</v>
      </c>
      <c r="N157" s="23">
        <v>1</v>
      </c>
      <c r="O157" s="61">
        <f>'UNIT AREA'!BB160</f>
        <v>0</v>
      </c>
    </row>
    <row r="158" spans="1:15" ht="24.45" customHeight="1" x14ac:dyDescent="0.3">
      <c r="A158" s="25">
        <f t="shared" si="18"/>
        <v>153</v>
      </c>
      <c r="B158" s="68" t="str">
        <f>'UNIT AREA'!B161</f>
        <v>BLOCK D</v>
      </c>
      <c r="C158" s="68" t="str">
        <f>'UNIT AREA'!C161</f>
        <v>3rd floor</v>
      </c>
      <c r="D158" s="68" t="str">
        <f>'UNIT AREA'!F161</f>
        <v>2BHK</v>
      </c>
      <c r="E158" s="68" t="str">
        <f>'UNIT AREA'!D161</f>
        <v>D 403</v>
      </c>
      <c r="F158" s="26">
        <f>'UNIT AREA'!I161</f>
        <v>70.332473624999992</v>
      </c>
      <c r="G158" s="26">
        <f>'UNIT AREA'!Q161</f>
        <v>5.8698859359999993</v>
      </c>
      <c r="H158" s="26">
        <f>'UNIT AREA'!AU161</f>
        <v>0</v>
      </c>
      <c r="I158" s="26">
        <f>'UNIT AREA'!Z161</f>
        <v>10.538076897000003</v>
      </c>
      <c r="J158" s="26">
        <f t="shared" si="21"/>
        <v>86.740436458000005</v>
      </c>
      <c r="K158" s="26">
        <f>SUM('UNIT AREA'!AN161,'UNIT AREA'!AQ161,'UNIT AREA'!AC161)</f>
        <v>48.412866117118753</v>
      </c>
      <c r="L158" s="26">
        <f t="shared" si="22"/>
        <v>135.15330257511874</v>
      </c>
      <c r="M158" s="23">
        <f>'UNIT AREA'!AX161</f>
        <v>61.337100150730947</v>
      </c>
      <c r="N158" s="23">
        <f>'UNIT AREA'!BA161</f>
        <v>0</v>
      </c>
      <c r="O158" s="61">
        <f>'UNIT AREA'!BB161</f>
        <v>0</v>
      </c>
    </row>
    <row r="159" spans="1:15" ht="24.45" customHeight="1" x14ac:dyDescent="0.3">
      <c r="A159" s="25">
        <f t="shared" si="18"/>
        <v>154</v>
      </c>
      <c r="B159" s="68" t="str">
        <f>'UNIT AREA'!B162</f>
        <v>BLOCK D</v>
      </c>
      <c r="C159" s="68" t="str">
        <f>'UNIT AREA'!C162</f>
        <v>3rd floor</v>
      </c>
      <c r="D159" s="68" t="str">
        <f>'UNIT AREA'!F162</f>
        <v>1BHK</v>
      </c>
      <c r="E159" s="68" t="str">
        <f>'UNIT AREA'!D162</f>
        <v>D 405</v>
      </c>
      <c r="F159" s="26">
        <f>'UNIT AREA'!I162</f>
        <v>38.524999983999997</v>
      </c>
      <c r="G159" s="26">
        <f>'UNIT AREA'!Q162</f>
        <v>0</v>
      </c>
      <c r="H159" s="26">
        <f>'UNIT AREA'!AU162</f>
        <v>0</v>
      </c>
      <c r="I159" s="26">
        <f>'UNIT AREA'!Z162</f>
        <v>5.6487239070000026</v>
      </c>
      <c r="J159" s="26">
        <f t="shared" si="21"/>
        <v>44.173723891000002</v>
      </c>
      <c r="K159" s="26">
        <f>SUM('UNIT AREA'!AN162,'UNIT AREA'!AQ162,'UNIT AREA'!AC162)</f>
        <v>24.654897622806626</v>
      </c>
      <c r="L159" s="26">
        <f t="shared" si="22"/>
        <v>68.828621513806624</v>
      </c>
      <c r="M159" s="23">
        <f>'UNIT AREA'!AX162</f>
        <v>31.236736140299989</v>
      </c>
      <c r="N159" s="23">
        <f>'UNIT AREA'!BA162</f>
        <v>0</v>
      </c>
      <c r="O159" s="61">
        <f>'UNIT AREA'!BB162</f>
        <v>0</v>
      </c>
    </row>
    <row r="160" spans="1:15" ht="24.45" customHeight="1" x14ac:dyDescent="0.3">
      <c r="A160" s="25">
        <f t="shared" si="18"/>
        <v>155</v>
      </c>
      <c r="B160" s="68" t="str">
        <f>'UNIT AREA'!B163</f>
        <v>BLOCK D</v>
      </c>
      <c r="C160" s="68" t="str">
        <f>'UNIT AREA'!C163</f>
        <v>3rd floor</v>
      </c>
      <c r="D160" s="68" t="str">
        <f>'UNIT AREA'!F163</f>
        <v>1BHK</v>
      </c>
      <c r="E160" s="68" t="str">
        <f>'UNIT AREA'!D163</f>
        <v>D 406</v>
      </c>
      <c r="F160" s="26">
        <f>'UNIT AREA'!I163</f>
        <v>38.524999983999997</v>
      </c>
      <c r="G160" s="26">
        <f>'UNIT AREA'!Q163</f>
        <v>0</v>
      </c>
      <c r="H160" s="26">
        <f>'UNIT AREA'!AU163</f>
        <v>0</v>
      </c>
      <c r="I160" s="26">
        <f>'UNIT AREA'!Z163</f>
        <v>4.9687263719999999</v>
      </c>
      <c r="J160" s="26">
        <f t="shared" si="21"/>
        <v>43.493726355999996</v>
      </c>
      <c r="K160" s="26">
        <f>SUM('UNIT AREA'!AN163,'UNIT AREA'!AQ163,'UNIT AREA'!AC163)</f>
        <v>24.275367256506634</v>
      </c>
      <c r="L160" s="26">
        <f t="shared" si="22"/>
        <v>67.769093612506623</v>
      </c>
      <c r="M160" s="23">
        <f>'UNIT AREA'!AX163</f>
        <v>30.755886854664436</v>
      </c>
      <c r="N160" s="23">
        <f>'UNIT AREA'!BA163</f>
        <v>0</v>
      </c>
      <c r="O160" s="61">
        <f>'UNIT AREA'!BB163</f>
        <v>0</v>
      </c>
    </row>
    <row r="161" spans="1:19" ht="24.45" customHeight="1" x14ac:dyDescent="0.3">
      <c r="A161" s="25">
        <f t="shared" si="18"/>
        <v>156</v>
      </c>
      <c r="B161" s="68" t="str">
        <f>'UNIT AREA'!B164</f>
        <v>BLOCK D</v>
      </c>
      <c r="C161" s="68" t="str">
        <f>'UNIT AREA'!C164</f>
        <v>3rd floor</v>
      </c>
      <c r="D161" s="68" t="str">
        <f>'UNIT AREA'!F164</f>
        <v>1BHK</v>
      </c>
      <c r="E161" s="68" t="str">
        <f>'UNIT AREA'!D164</f>
        <v>D 407</v>
      </c>
      <c r="F161" s="26">
        <f>'UNIT AREA'!I164</f>
        <v>38.524999983999997</v>
      </c>
      <c r="G161" s="26">
        <f>'UNIT AREA'!Q164</f>
        <v>0</v>
      </c>
      <c r="H161" s="26">
        <f>'UNIT AREA'!AU164</f>
        <v>0</v>
      </c>
      <c r="I161" s="26">
        <f>'UNIT AREA'!Z164</f>
        <v>4.9687263719999999</v>
      </c>
      <c r="J161" s="26">
        <f t="shared" si="21"/>
        <v>43.493726355999996</v>
      </c>
      <c r="K161" s="26">
        <f>SUM('UNIT AREA'!AN164,'UNIT AREA'!AQ164,'UNIT AREA'!AC164)</f>
        <v>24.275367256506634</v>
      </c>
      <c r="L161" s="26">
        <f t="shared" si="22"/>
        <v>67.769093612506623</v>
      </c>
      <c r="M161" s="23">
        <f>'UNIT AREA'!AX164</f>
        <v>30.755886854664436</v>
      </c>
      <c r="N161" s="23">
        <f>'UNIT AREA'!BA164</f>
        <v>0</v>
      </c>
      <c r="O161" s="61">
        <f>'UNIT AREA'!BB164</f>
        <v>0</v>
      </c>
    </row>
    <row r="162" spans="1:19" ht="24.45" customHeight="1" x14ac:dyDescent="0.3">
      <c r="A162" s="119" t="s">
        <v>163</v>
      </c>
      <c r="B162" s="120"/>
      <c r="C162" s="120"/>
      <c r="D162" s="120"/>
      <c r="E162" s="120"/>
      <c r="F162" s="63">
        <f t="shared" ref="F162:O162" si="23">SUBTOTAL(9,F6:F161)</f>
        <v>11770.889626845998</v>
      </c>
      <c r="G162" s="63">
        <f t="shared" si="23"/>
        <v>1106.4753482849983</v>
      </c>
      <c r="H162" s="63">
        <f t="shared" si="23"/>
        <v>0</v>
      </c>
      <c r="I162" s="63">
        <f t="shared" si="23"/>
        <v>1532.6036885120002</v>
      </c>
      <c r="J162" s="63">
        <f t="shared" si="23"/>
        <v>14409.968663643</v>
      </c>
      <c r="K162" s="63">
        <f t="shared" si="23"/>
        <v>7531.9976786800007</v>
      </c>
      <c r="L162" s="63">
        <f t="shared" si="23"/>
        <v>21941.966342322987</v>
      </c>
      <c r="M162" s="63">
        <f t="shared" si="23"/>
        <v>9958</v>
      </c>
      <c r="N162" s="31">
        <f t="shared" si="23"/>
        <v>131</v>
      </c>
      <c r="O162" s="118">
        <f t="shared" si="23"/>
        <v>0</v>
      </c>
    </row>
    <row r="163" spans="1:19" s="5" customFormat="1" ht="24.45" customHeight="1" x14ac:dyDescent="0.3">
      <c r="A163" s="25"/>
      <c r="B163" s="68"/>
      <c r="C163" s="68"/>
      <c r="D163" s="68"/>
      <c r="E163" s="39"/>
      <c r="F163" s="22"/>
      <c r="G163" s="127" t="s">
        <v>185</v>
      </c>
      <c r="H163" s="127"/>
      <c r="I163" s="127"/>
      <c r="J163" s="127"/>
      <c r="K163" s="127"/>
      <c r="L163" s="22"/>
      <c r="M163" s="26">
        <f>UDS!C6</f>
        <v>0</v>
      </c>
      <c r="N163" s="22"/>
      <c r="O163" s="24"/>
      <c r="P163" s="4"/>
      <c r="Q163" s="4"/>
      <c r="R163" s="4"/>
      <c r="S163" s="4"/>
    </row>
    <row r="164" spans="1:19" s="5" customFormat="1" ht="24.45" customHeight="1" x14ac:dyDescent="0.3">
      <c r="A164" s="25"/>
      <c r="B164" s="68"/>
      <c r="C164" s="68"/>
      <c r="D164" s="68"/>
      <c r="E164" s="39"/>
      <c r="F164" s="22"/>
      <c r="G164" s="127" t="s">
        <v>186</v>
      </c>
      <c r="H164" s="127"/>
      <c r="I164" s="127"/>
      <c r="J164" s="127"/>
      <c r="K164" s="127"/>
      <c r="L164" s="22"/>
      <c r="M164" s="26">
        <f>UDS!C8</f>
        <v>0</v>
      </c>
      <c r="N164" s="22"/>
      <c r="O164" s="24"/>
      <c r="P164" s="4"/>
      <c r="Q164" s="4"/>
      <c r="R164" s="4"/>
      <c r="S164" s="4"/>
    </row>
    <row r="165" spans="1:19" s="5" customFormat="1" ht="24.45" customHeight="1" x14ac:dyDescent="0.3">
      <c r="A165" s="25"/>
      <c r="B165" s="68"/>
      <c r="C165" s="68"/>
      <c r="D165" s="68"/>
      <c r="E165" s="39"/>
      <c r="F165" s="22"/>
      <c r="G165" s="127" t="s">
        <v>193</v>
      </c>
      <c r="H165" s="127"/>
      <c r="I165" s="127"/>
      <c r="J165" s="127"/>
      <c r="K165" s="127"/>
      <c r="L165" s="22"/>
      <c r="M165" s="26">
        <f>UDS!C10</f>
        <v>0</v>
      </c>
      <c r="N165" s="22"/>
      <c r="O165" s="24"/>
      <c r="P165" s="4"/>
      <c r="Q165" s="4"/>
      <c r="R165" s="4"/>
      <c r="S165" s="4"/>
    </row>
    <row r="166" spans="1:19" s="5" customFormat="1" ht="24.45" customHeight="1" x14ac:dyDescent="0.3">
      <c r="A166" s="25"/>
      <c r="B166" s="68"/>
      <c r="C166" s="68"/>
      <c r="D166" s="68"/>
      <c r="E166" s="39"/>
      <c r="F166" s="22"/>
      <c r="G166" s="128" t="s">
        <v>384</v>
      </c>
      <c r="H166" s="128"/>
      <c r="I166" s="128"/>
      <c r="J166" s="128"/>
      <c r="K166" s="128"/>
      <c r="L166" s="22"/>
      <c r="M166" s="26"/>
      <c r="N166" s="23">
        <v>26</v>
      </c>
      <c r="O166" s="24"/>
      <c r="P166" s="4"/>
      <c r="Q166" s="4"/>
      <c r="R166" s="4"/>
      <c r="S166" s="4"/>
    </row>
    <row r="167" spans="1:19" s="5" customFormat="1" ht="24.45" customHeight="1" x14ac:dyDescent="0.3">
      <c r="A167" s="25"/>
      <c r="B167" s="68"/>
      <c r="C167" s="68"/>
      <c r="D167" s="68"/>
      <c r="E167" s="39"/>
      <c r="F167" s="22"/>
      <c r="G167" s="128" t="s">
        <v>383</v>
      </c>
      <c r="H167" s="128"/>
      <c r="I167" s="128"/>
      <c r="J167" s="128"/>
      <c r="K167" s="128"/>
      <c r="L167" s="22"/>
      <c r="M167" s="26"/>
      <c r="N167" s="26">
        <v>4</v>
      </c>
      <c r="O167" s="91">
        <v>5</v>
      </c>
      <c r="P167" s="4"/>
      <c r="Q167" s="4"/>
      <c r="R167" s="4"/>
      <c r="S167" s="4"/>
    </row>
    <row r="168" spans="1:19" s="5" customFormat="1" ht="24.45" customHeight="1" x14ac:dyDescent="0.3">
      <c r="A168" s="27"/>
      <c r="B168" s="100"/>
      <c r="C168" s="100"/>
      <c r="D168" s="100"/>
      <c r="E168" s="41"/>
      <c r="F168" s="28"/>
      <c r="G168" s="126" t="s">
        <v>187</v>
      </c>
      <c r="H168" s="126"/>
      <c r="I168" s="126"/>
      <c r="J168" s="126"/>
      <c r="K168" s="126"/>
      <c r="L168" s="98">
        <f>SUBTOTAL(9,L6:L167)</f>
        <v>21941.966342322987</v>
      </c>
      <c r="M168" s="98">
        <f>SUBTOTAL(9,M6:M167)</f>
        <v>9958</v>
      </c>
      <c r="N168" s="98">
        <f>SUBTOTAL(9,N6:N167)</f>
        <v>161</v>
      </c>
      <c r="O168" s="99">
        <f>SUBTOTAL(9,O6:O167)</f>
        <v>5</v>
      </c>
      <c r="P168" s="4"/>
      <c r="Q168" s="4"/>
      <c r="R168" s="4"/>
      <c r="S168" s="4"/>
    </row>
    <row r="169" spans="1:19" s="5" customFormat="1" ht="25.05" customHeight="1" x14ac:dyDescent="0.3">
      <c r="B169" s="90"/>
      <c r="C169" s="90"/>
      <c r="D169" s="90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s="5" customFormat="1" ht="25.05" customHeight="1" x14ac:dyDescent="0.3">
      <c r="B170" s="90"/>
      <c r="C170" s="90"/>
      <c r="D170" s="90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s="5" customFormat="1" ht="25.05" customHeight="1" x14ac:dyDescent="0.3">
      <c r="B171" s="90"/>
      <c r="C171" s="90"/>
      <c r="D171" s="90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s="5" customFormat="1" ht="25.05" customHeight="1" x14ac:dyDescent="0.3">
      <c r="B172" s="90"/>
      <c r="C172" s="90"/>
      <c r="D172" s="90"/>
      <c r="F172" s="4"/>
      <c r="G172" s="4"/>
      <c r="H172" s="4"/>
      <c r="I172" s="4"/>
      <c r="J172" s="4"/>
      <c r="K172" s="4"/>
      <c r="L172" s="15"/>
      <c r="M172" s="4"/>
      <c r="N172" s="4"/>
      <c r="O172" s="4"/>
      <c r="P172" s="4"/>
      <c r="Q172" s="4"/>
      <c r="R172" s="4"/>
      <c r="S172" s="4"/>
    </row>
    <row r="173" spans="1:19" s="5" customFormat="1" ht="25.05" customHeight="1" x14ac:dyDescent="0.3">
      <c r="B173" s="90"/>
      <c r="C173" s="90"/>
      <c r="D173" s="90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s="5" customFormat="1" ht="25.05" customHeight="1" x14ac:dyDescent="0.3">
      <c r="B174" s="90"/>
      <c r="C174" s="90"/>
      <c r="D174" s="90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s="5" customFormat="1" ht="25.05" customHeight="1" x14ac:dyDescent="0.3">
      <c r="B175" s="90"/>
      <c r="C175" s="90"/>
      <c r="D175" s="90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s="5" customFormat="1" ht="25.05" customHeight="1" x14ac:dyDescent="0.3">
      <c r="B176" s="90"/>
      <c r="C176" s="90"/>
      <c r="D176" s="90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2:19" s="5" customFormat="1" ht="25.05" customHeight="1" x14ac:dyDescent="0.3">
      <c r="B177" s="90"/>
      <c r="C177" s="90"/>
      <c r="D177" s="90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2:19" s="5" customFormat="1" ht="25.05" customHeight="1" x14ac:dyDescent="0.3">
      <c r="B178" s="90"/>
      <c r="C178" s="90"/>
      <c r="D178" s="90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2:19" s="5" customFormat="1" ht="25.05" customHeight="1" x14ac:dyDescent="0.3">
      <c r="B179" s="90"/>
      <c r="C179" s="90"/>
      <c r="D179" s="90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2:19" s="5" customFormat="1" ht="25.05" customHeight="1" x14ac:dyDescent="0.3">
      <c r="B180" s="90"/>
      <c r="C180" s="90"/>
      <c r="D180" s="90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2:19" s="5" customFormat="1" ht="25.05" customHeight="1" x14ac:dyDescent="0.3">
      <c r="B181" s="90"/>
      <c r="C181" s="90"/>
      <c r="D181" s="90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2:19" s="5" customFormat="1" ht="25.05" customHeight="1" x14ac:dyDescent="0.3">
      <c r="B182" s="90"/>
      <c r="C182" s="90"/>
      <c r="D182" s="90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2:19" s="5" customFormat="1" ht="25.05" customHeight="1" x14ac:dyDescent="0.3">
      <c r="B183" s="90"/>
      <c r="C183" s="90"/>
      <c r="D183" s="90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2:19" s="5" customFormat="1" ht="25.05" customHeight="1" x14ac:dyDescent="0.3">
      <c r="B184" s="90"/>
      <c r="C184" s="90"/>
      <c r="D184" s="90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2:19" s="5" customFormat="1" ht="25.05" customHeight="1" x14ac:dyDescent="0.3">
      <c r="B185" s="90"/>
      <c r="C185" s="90"/>
      <c r="D185" s="90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2:19" s="5" customFormat="1" ht="25.05" customHeight="1" x14ac:dyDescent="0.3">
      <c r="B186" s="90"/>
      <c r="C186" s="90"/>
      <c r="D186" s="90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2:19" s="5" customFormat="1" ht="25.05" customHeight="1" x14ac:dyDescent="0.3">
      <c r="B187" s="90"/>
      <c r="C187" s="90"/>
      <c r="D187" s="90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2:19" s="5" customFormat="1" ht="25.05" customHeight="1" x14ac:dyDescent="0.3">
      <c r="B188" s="90"/>
      <c r="C188" s="90"/>
      <c r="D188" s="90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2:19" s="5" customFormat="1" ht="25.05" customHeight="1" x14ac:dyDescent="0.3">
      <c r="B189" s="90"/>
      <c r="C189" s="90"/>
      <c r="D189" s="90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2:19" s="5" customFormat="1" ht="25.05" customHeight="1" x14ac:dyDescent="0.3">
      <c r="B190" s="90"/>
      <c r="C190" s="90"/>
      <c r="D190" s="90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2:19" s="5" customFormat="1" ht="25.05" customHeight="1" x14ac:dyDescent="0.3">
      <c r="B191" s="90"/>
      <c r="C191" s="90"/>
      <c r="D191" s="90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2:19" s="5" customFormat="1" ht="25.05" customHeight="1" x14ac:dyDescent="0.3">
      <c r="B192" s="90"/>
      <c r="C192" s="90"/>
      <c r="D192" s="90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2:19" s="5" customFormat="1" ht="25.05" customHeight="1" x14ac:dyDescent="0.3">
      <c r="B193" s="90"/>
      <c r="C193" s="90"/>
      <c r="D193" s="90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2:19" s="5" customFormat="1" ht="25.05" customHeight="1" x14ac:dyDescent="0.3">
      <c r="B194" s="90"/>
      <c r="C194" s="90"/>
      <c r="D194" s="90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2:19" s="5" customFormat="1" ht="25.05" customHeight="1" x14ac:dyDescent="0.3">
      <c r="B195" s="90"/>
      <c r="C195" s="90"/>
      <c r="D195" s="90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2:19" s="5" customFormat="1" ht="25.05" customHeight="1" x14ac:dyDescent="0.3">
      <c r="B196" s="90"/>
      <c r="C196" s="90"/>
      <c r="D196" s="90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2:19" s="5" customFormat="1" ht="25.05" customHeight="1" x14ac:dyDescent="0.3">
      <c r="B197" s="90"/>
      <c r="C197" s="90"/>
      <c r="D197" s="90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2:19" s="5" customFormat="1" ht="25.05" customHeight="1" x14ac:dyDescent="0.3">
      <c r="B198" s="90"/>
      <c r="C198" s="90"/>
      <c r="D198" s="90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2:19" s="5" customFormat="1" ht="25.05" customHeight="1" x14ac:dyDescent="0.3">
      <c r="B199" s="90"/>
      <c r="C199" s="90"/>
      <c r="D199" s="90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2:19" s="5" customFormat="1" ht="25.05" customHeight="1" x14ac:dyDescent="0.3">
      <c r="B200" s="90"/>
      <c r="C200" s="90"/>
      <c r="D200" s="90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2:19" s="5" customFormat="1" ht="25.05" customHeight="1" x14ac:dyDescent="0.3">
      <c r="B201" s="90"/>
      <c r="C201" s="90"/>
      <c r="D201" s="90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2:19" s="5" customFormat="1" ht="25.05" customHeight="1" x14ac:dyDescent="0.3">
      <c r="B202" s="90"/>
      <c r="C202" s="90"/>
      <c r="D202" s="90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2:19" s="5" customFormat="1" ht="25.05" customHeight="1" x14ac:dyDescent="0.3">
      <c r="B203" s="90"/>
      <c r="C203" s="90"/>
      <c r="D203" s="90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2:19" s="5" customFormat="1" ht="25.05" customHeight="1" x14ac:dyDescent="0.3">
      <c r="B204" s="90"/>
      <c r="C204" s="90"/>
      <c r="D204" s="90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2:19" s="5" customFormat="1" ht="25.05" customHeight="1" x14ac:dyDescent="0.3">
      <c r="B205" s="90"/>
      <c r="C205" s="90"/>
      <c r="D205" s="90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2:19" s="5" customFormat="1" ht="25.05" customHeight="1" x14ac:dyDescent="0.3">
      <c r="B206" s="90"/>
      <c r="C206" s="90"/>
      <c r="D206" s="90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2:19" s="5" customFormat="1" ht="25.05" customHeight="1" x14ac:dyDescent="0.3">
      <c r="B207" s="90"/>
      <c r="C207" s="90"/>
      <c r="D207" s="90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2:19" s="5" customFormat="1" ht="25.05" customHeight="1" x14ac:dyDescent="0.3">
      <c r="B208" s="90"/>
      <c r="C208" s="90"/>
      <c r="D208" s="90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2:19" s="5" customFormat="1" ht="25.05" customHeight="1" x14ac:dyDescent="0.3">
      <c r="B209" s="90"/>
      <c r="C209" s="90"/>
      <c r="D209" s="90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2:19" s="5" customFormat="1" ht="25.05" customHeight="1" x14ac:dyDescent="0.3">
      <c r="B210" s="90"/>
      <c r="C210" s="90"/>
      <c r="D210" s="90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2:19" s="5" customFormat="1" ht="25.05" customHeight="1" x14ac:dyDescent="0.3">
      <c r="B211" s="90"/>
      <c r="C211" s="90"/>
      <c r="D211" s="90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2:19" s="5" customFormat="1" ht="25.05" customHeight="1" x14ac:dyDescent="0.3">
      <c r="B212" s="90"/>
      <c r="C212" s="90"/>
      <c r="D212" s="90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2:19" s="5" customFormat="1" ht="25.05" customHeight="1" x14ac:dyDescent="0.3">
      <c r="B213" s="90"/>
      <c r="C213" s="90"/>
      <c r="D213" s="90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2:19" s="5" customFormat="1" ht="25.05" customHeight="1" x14ac:dyDescent="0.3">
      <c r="B214" s="90"/>
      <c r="C214" s="90"/>
      <c r="D214" s="90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2:19" s="5" customFormat="1" ht="25.05" customHeight="1" x14ac:dyDescent="0.3">
      <c r="B215" s="90"/>
      <c r="C215" s="90"/>
      <c r="D215" s="90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2:19" s="5" customFormat="1" ht="25.05" customHeight="1" x14ac:dyDescent="0.3">
      <c r="B216" s="90"/>
      <c r="C216" s="90"/>
      <c r="D216" s="90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2:19" s="5" customFormat="1" ht="25.05" customHeight="1" x14ac:dyDescent="0.3">
      <c r="B217" s="90"/>
      <c r="C217" s="90"/>
      <c r="D217" s="90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2:19" s="5" customFormat="1" ht="25.05" customHeight="1" x14ac:dyDescent="0.3">
      <c r="B218" s="90"/>
      <c r="C218" s="90"/>
      <c r="D218" s="90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2:19" s="5" customFormat="1" ht="25.05" customHeight="1" x14ac:dyDescent="0.3">
      <c r="B219" s="90"/>
      <c r="C219" s="90"/>
      <c r="D219" s="90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2:19" s="5" customFormat="1" ht="25.05" customHeight="1" x14ac:dyDescent="0.3">
      <c r="B220" s="90"/>
      <c r="C220" s="90"/>
      <c r="D220" s="90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2:19" s="5" customFormat="1" ht="25.05" customHeight="1" x14ac:dyDescent="0.3">
      <c r="B221" s="90"/>
      <c r="C221" s="90"/>
      <c r="D221" s="90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2:19" s="5" customFormat="1" ht="25.05" customHeight="1" x14ac:dyDescent="0.3">
      <c r="B222" s="90"/>
      <c r="C222" s="90"/>
      <c r="D222" s="90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2:19" s="5" customFormat="1" ht="25.05" customHeight="1" x14ac:dyDescent="0.3">
      <c r="B223" s="90"/>
      <c r="C223" s="90"/>
      <c r="D223" s="90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2:19" s="5" customFormat="1" ht="25.05" customHeight="1" x14ac:dyDescent="0.3">
      <c r="B224" s="90"/>
      <c r="C224" s="90"/>
      <c r="D224" s="90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2:19" s="5" customFormat="1" ht="25.05" customHeight="1" x14ac:dyDescent="0.3">
      <c r="B225" s="90"/>
      <c r="C225" s="90"/>
      <c r="D225" s="90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2:19" s="5" customFormat="1" ht="25.05" customHeight="1" x14ac:dyDescent="0.3">
      <c r="B226" s="90"/>
      <c r="C226" s="90"/>
      <c r="D226" s="90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2:19" s="5" customFormat="1" ht="25.05" customHeight="1" x14ac:dyDescent="0.3">
      <c r="B227" s="90"/>
      <c r="C227" s="90"/>
      <c r="D227" s="90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2:19" s="5" customFormat="1" ht="25.05" customHeight="1" x14ac:dyDescent="0.3">
      <c r="B228" s="90"/>
      <c r="C228" s="90"/>
      <c r="D228" s="90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2:19" s="5" customFormat="1" ht="25.05" customHeight="1" x14ac:dyDescent="0.3">
      <c r="B229" s="90"/>
      <c r="C229" s="90"/>
      <c r="D229" s="90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2:19" s="5" customFormat="1" ht="25.05" customHeight="1" x14ac:dyDescent="0.3">
      <c r="B230" s="90"/>
      <c r="C230" s="90"/>
      <c r="D230" s="90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2:19" s="5" customFormat="1" ht="25.05" customHeight="1" x14ac:dyDescent="0.3">
      <c r="B231" s="90"/>
      <c r="C231" s="90"/>
      <c r="D231" s="90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2:19" s="5" customFormat="1" ht="25.05" customHeight="1" x14ac:dyDescent="0.3">
      <c r="B232" s="90"/>
      <c r="C232" s="90"/>
      <c r="D232" s="90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2:19" s="5" customFormat="1" ht="25.05" customHeight="1" x14ac:dyDescent="0.3">
      <c r="B233" s="90"/>
      <c r="C233" s="90"/>
      <c r="D233" s="90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2:19" s="5" customFormat="1" ht="25.05" customHeight="1" x14ac:dyDescent="0.3">
      <c r="B234" s="90"/>
      <c r="C234" s="90"/>
      <c r="D234" s="90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2:19" s="5" customFormat="1" ht="25.05" customHeight="1" x14ac:dyDescent="0.3">
      <c r="B235" s="90"/>
      <c r="C235" s="90"/>
      <c r="D235" s="90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2:19" s="5" customFormat="1" ht="25.05" customHeight="1" x14ac:dyDescent="0.3">
      <c r="B236" s="90"/>
      <c r="C236" s="90"/>
      <c r="D236" s="90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2:19" s="5" customFormat="1" ht="25.05" customHeight="1" x14ac:dyDescent="0.3">
      <c r="B237" s="90"/>
      <c r="C237" s="90"/>
      <c r="D237" s="90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2:19" s="5" customFormat="1" ht="25.05" customHeight="1" x14ac:dyDescent="0.3">
      <c r="B238" s="90"/>
      <c r="C238" s="90"/>
      <c r="D238" s="90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2:19" s="5" customFormat="1" ht="25.05" customHeight="1" x14ac:dyDescent="0.3">
      <c r="B239" s="90"/>
      <c r="C239" s="90"/>
      <c r="D239" s="90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2:19" s="5" customFormat="1" ht="25.05" customHeight="1" x14ac:dyDescent="0.3">
      <c r="B240" s="90"/>
      <c r="C240" s="90"/>
      <c r="D240" s="90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2:19" s="5" customFormat="1" ht="25.05" customHeight="1" x14ac:dyDescent="0.3">
      <c r="B241" s="90"/>
      <c r="C241" s="90"/>
      <c r="D241" s="90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2:19" s="5" customFormat="1" ht="25.05" customHeight="1" x14ac:dyDescent="0.3">
      <c r="B242" s="90"/>
      <c r="C242" s="90"/>
      <c r="D242" s="90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2:19" s="5" customFormat="1" ht="25.05" customHeight="1" x14ac:dyDescent="0.3">
      <c r="B243" s="90"/>
      <c r="C243" s="90"/>
      <c r="D243" s="90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2:19" s="5" customFormat="1" ht="25.05" customHeight="1" x14ac:dyDescent="0.3">
      <c r="B244" s="90"/>
      <c r="C244" s="90"/>
      <c r="D244" s="90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2:19" s="5" customFormat="1" ht="25.05" customHeight="1" x14ac:dyDescent="0.3">
      <c r="B245" s="90"/>
      <c r="C245" s="90"/>
      <c r="D245" s="90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2:19" s="5" customFormat="1" ht="25.05" customHeight="1" x14ac:dyDescent="0.3">
      <c r="B246" s="90"/>
      <c r="C246" s="90"/>
      <c r="D246" s="90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2:19" s="5" customFormat="1" ht="25.05" customHeight="1" x14ac:dyDescent="0.3">
      <c r="B247" s="90"/>
      <c r="C247" s="90"/>
      <c r="D247" s="90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2:19" s="5" customFormat="1" ht="25.05" customHeight="1" x14ac:dyDescent="0.3">
      <c r="B248" s="90"/>
      <c r="C248" s="90"/>
      <c r="D248" s="90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2:19" s="5" customFormat="1" ht="25.05" customHeight="1" x14ac:dyDescent="0.3">
      <c r="B249" s="90"/>
      <c r="C249" s="90"/>
      <c r="D249" s="90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2:19" s="5" customFormat="1" ht="25.05" customHeight="1" x14ac:dyDescent="0.3">
      <c r="B250" s="90"/>
      <c r="C250" s="90"/>
      <c r="D250" s="90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2:19" s="5" customFormat="1" ht="25.05" customHeight="1" x14ac:dyDescent="0.3">
      <c r="B251" s="90"/>
      <c r="C251" s="90"/>
      <c r="D251" s="90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2:19" s="5" customFormat="1" ht="25.05" customHeight="1" x14ac:dyDescent="0.3">
      <c r="B252" s="90"/>
      <c r="C252" s="90"/>
      <c r="D252" s="90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2:19" s="5" customFormat="1" ht="25.05" customHeight="1" x14ac:dyDescent="0.3">
      <c r="B253" s="90"/>
      <c r="C253" s="90"/>
      <c r="D253" s="90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2:19" s="5" customFormat="1" ht="25.05" customHeight="1" x14ac:dyDescent="0.3">
      <c r="B254" s="90"/>
      <c r="C254" s="90"/>
      <c r="D254" s="90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2:19" s="5" customFormat="1" ht="25.05" customHeight="1" x14ac:dyDescent="0.3">
      <c r="B255" s="90"/>
      <c r="C255" s="90"/>
      <c r="D255" s="90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2:19" s="5" customFormat="1" ht="25.05" customHeight="1" x14ac:dyDescent="0.3">
      <c r="B256" s="90"/>
      <c r="C256" s="90"/>
      <c r="D256" s="90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2:19" s="5" customFormat="1" ht="25.05" customHeight="1" x14ac:dyDescent="0.3">
      <c r="B257" s="90"/>
      <c r="C257" s="90"/>
      <c r="D257" s="90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2:19" s="5" customFormat="1" ht="25.05" customHeight="1" x14ac:dyDescent="0.3">
      <c r="B258" s="90"/>
      <c r="C258" s="90"/>
      <c r="D258" s="90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2:19" s="5" customFormat="1" ht="25.05" customHeight="1" x14ac:dyDescent="0.3">
      <c r="B259" s="90"/>
      <c r="C259" s="90"/>
      <c r="D259" s="90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2:19" s="5" customFormat="1" ht="25.05" customHeight="1" x14ac:dyDescent="0.3">
      <c r="B260" s="90"/>
      <c r="C260" s="90"/>
      <c r="D260" s="90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2:19" s="5" customFormat="1" ht="25.05" customHeight="1" x14ac:dyDescent="0.3">
      <c r="B261" s="90"/>
      <c r="C261" s="90"/>
      <c r="D261" s="90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2:19" s="5" customFormat="1" ht="25.05" customHeight="1" x14ac:dyDescent="0.3">
      <c r="B262" s="90"/>
      <c r="C262" s="90"/>
      <c r="D262" s="90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2:19" s="5" customFormat="1" ht="25.05" customHeight="1" x14ac:dyDescent="0.3">
      <c r="B263" s="90"/>
      <c r="C263" s="90"/>
      <c r="D263" s="90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2:19" s="5" customFormat="1" ht="25.05" customHeight="1" x14ac:dyDescent="0.3">
      <c r="B264" s="90"/>
      <c r="C264" s="90"/>
      <c r="D264" s="90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2:19" s="5" customFormat="1" ht="25.05" customHeight="1" x14ac:dyDescent="0.3">
      <c r="B265" s="90"/>
      <c r="C265" s="90"/>
      <c r="D265" s="90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2:19" s="5" customFormat="1" ht="25.05" customHeight="1" x14ac:dyDescent="0.3">
      <c r="B266" s="90"/>
      <c r="C266" s="90"/>
      <c r="D266" s="90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2:19" s="5" customFormat="1" ht="25.05" customHeight="1" x14ac:dyDescent="0.3">
      <c r="B267" s="90"/>
      <c r="C267" s="90"/>
      <c r="D267" s="90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2:19" s="5" customFormat="1" ht="25.05" customHeight="1" x14ac:dyDescent="0.3">
      <c r="B268" s="90"/>
      <c r="C268" s="90"/>
      <c r="D268" s="90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2:19" s="5" customFormat="1" ht="25.05" customHeight="1" x14ac:dyDescent="0.3">
      <c r="B269" s="90"/>
      <c r="C269" s="90"/>
      <c r="D269" s="90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2:19" s="5" customFormat="1" ht="25.05" customHeight="1" x14ac:dyDescent="0.3">
      <c r="B270" s="90"/>
      <c r="C270" s="90"/>
      <c r="D270" s="90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2:19" s="5" customFormat="1" ht="25.05" customHeight="1" x14ac:dyDescent="0.3">
      <c r="B271" s="90"/>
      <c r="C271" s="90"/>
      <c r="D271" s="90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2:19" s="5" customFormat="1" ht="25.05" customHeight="1" x14ac:dyDescent="0.3">
      <c r="B272" s="90"/>
      <c r="C272" s="90"/>
      <c r="D272" s="90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2:19" s="5" customFormat="1" ht="25.05" customHeight="1" x14ac:dyDescent="0.3">
      <c r="B273" s="90"/>
      <c r="C273" s="90"/>
      <c r="D273" s="90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2:19" s="5" customFormat="1" ht="25.05" customHeight="1" x14ac:dyDescent="0.3">
      <c r="B274" s="90"/>
      <c r="C274" s="90"/>
      <c r="D274" s="90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2:19" s="5" customFormat="1" ht="25.05" customHeight="1" x14ac:dyDescent="0.3">
      <c r="B275" s="90"/>
      <c r="C275" s="90"/>
      <c r="D275" s="90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2:19" s="5" customFormat="1" ht="25.05" customHeight="1" x14ac:dyDescent="0.3">
      <c r="B276" s="90"/>
      <c r="C276" s="90"/>
      <c r="D276" s="90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2:19" s="5" customFormat="1" ht="25.05" customHeight="1" x14ac:dyDescent="0.3">
      <c r="B277" s="90"/>
      <c r="C277" s="90"/>
      <c r="D277" s="90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2:19" s="5" customFormat="1" ht="25.05" customHeight="1" x14ac:dyDescent="0.3">
      <c r="B278" s="90"/>
      <c r="C278" s="90"/>
      <c r="D278" s="90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2:19" s="5" customFormat="1" ht="25.05" customHeight="1" x14ac:dyDescent="0.3">
      <c r="B279" s="90"/>
      <c r="C279" s="90"/>
      <c r="D279" s="90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2:19" s="5" customFormat="1" ht="25.05" customHeight="1" x14ac:dyDescent="0.3">
      <c r="B280" s="90"/>
      <c r="C280" s="90"/>
      <c r="D280" s="90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2:19" s="5" customFormat="1" ht="25.05" customHeight="1" x14ac:dyDescent="0.3">
      <c r="B281" s="90"/>
      <c r="C281" s="90"/>
      <c r="D281" s="90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2:19" s="5" customFormat="1" ht="25.05" customHeight="1" x14ac:dyDescent="0.3">
      <c r="B282" s="90"/>
      <c r="C282" s="90"/>
      <c r="D282" s="90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2:19" s="5" customFormat="1" ht="25.05" customHeight="1" x14ac:dyDescent="0.3">
      <c r="B283" s="90"/>
      <c r="C283" s="90"/>
      <c r="D283" s="90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2:19" s="5" customFormat="1" ht="25.05" customHeight="1" x14ac:dyDescent="0.3">
      <c r="B284" s="90"/>
      <c r="C284" s="90"/>
      <c r="D284" s="90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2:19" s="5" customFormat="1" ht="25.05" customHeight="1" x14ac:dyDescent="0.3">
      <c r="B285" s="90"/>
      <c r="C285" s="90"/>
      <c r="D285" s="90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2:19" s="5" customFormat="1" ht="25.05" customHeight="1" x14ac:dyDescent="0.3">
      <c r="B286" s="90"/>
      <c r="C286" s="90"/>
      <c r="D286" s="90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2:19" s="5" customFormat="1" ht="25.05" customHeight="1" x14ac:dyDescent="0.3">
      <c r="B287" s="90"/>
      <c r="C287" s="90"/>
      <c r="D287" s="90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2:19" s="5" customFormat="1" ht="25.05" customHeight="1" x14ac:dyDescent="0.3">
      <c r="B288" s="90"/>
      <c r="C288" s="90"/>
      <c r="D288" s="90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2:19" s="5" customFormat="1" ht="25.05" customHeight="1" x14ac:dyDescent="0.3">
      <c r="B289" s="90"/>
      <c r="C289" s="90"/>
      <c r="D289" s="90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2:19" s="5" customFormat="1" ht="25.05" customHeight="1" x14ac:dyDescent="0.3">
      <c r="B290" s="90"/>
      <c r="C290" s="90"/>
      <c r="D290" s="90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2:19" s="5" customFormat="1" ht="25.05" customHeight="1" x14ac:dyDescent="0.3">
      <c r="B291" s="90"/>
      <c r="C291" s="90"/>
      <c r="D291" s="90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2:19" s="5" customFormat="1" ht="25.05" customHeight="1" x14ac:dyDescent="0.3">
      <c r="B292" s="90"/>
      <c r="C292" s="90"/>
      <c r="D292" s="90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2:19" s="5" customFormat="1" ht="25.05" customHeight="1" x14ac:dyDescent="0.3">
      <c r="B293" s="90"/>
      <c r="C293" s="90"/>
      <c r="D293" s="90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2:19" s="5" customFormat="1" ht="25.05" customHeight="1" x14ac:dyDescent="0.3">
      <c r="B294" s="90"/>
      <c r="C294" s="90"/>
      <c r="D294" s="90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2:19" s="5" customFormat="1" ht="25.05" customHeight="1" x14ac:dyDescent="0.3">
      <c r="B295" s="90"/>
      <c r="C295" s="90"/>
      <c r="D295" s="90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</sheetData>
  <mergeCells count="23">
    <mergeCell ref="A2:O2"/>
    <mergeCell ref="G168:K168"/>
    <mergeCell ref="G163:K163"/>
    <mergeCell ref="G164:K164"/>
    <mergeCell ref="G165:K165"/>
    <mergeCell ref="G166:K166"/>
    <mergeCell ref="G167:K167"/>
    <mergeCell ref="A162:E162"/>
    <mergeCell ref="A1:O1"/>
    <mergeCell ref="J3:J5"/>
    <mergeCell ref="L3:L5"/>
    <mergeCell ref="M3:M5"/>
    <mergeCell ref="N3:O4"/>
    <mergeCell ref="A3:A5"/>
    <mergeCell ref="B3:B5"/>
    <mergeCell ref="C3:C5"/>
    <mergeCell ref="E3:E5"/>
    <mergeCell ref="F3:F5"/>
    <mergeCell ref="G3:G5"/>
    <mergeCell ref="K3:K5"/>
    <mergeCell ref="D3:D5"/>
    <mergeCell ref="H3:H5"/>
    <mergeCell ref="I3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colBreaks count="1" manualBreakCount="1">
    <brk id="18" max="1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079C-9DC7-46C9-8BDC-DFDF20F79E3C}">
  <dimension ref="A1:J11"/>
  <sheetViews>
    <sheetView workbookViewId="0">
      <selection activeCell="H12" sqref="H12"/>
    </sheetView>
  </sheetViews>
  <sheetFormatPr defaultRowHeight="13.2" x14ac:dyDescent="0.3"/>
  <cols>
    <col min="1" max="1" width="8.88671875" style="4"/>
    <col min="2" max="2" width="49.21875" style="4" bestFit="1" customWidth="1"/>
    <col min="3" max="7" width="15.77734375" style="4" customWidth="1"/>
    <col min="8" max="8" width="16.44140625" style="4" bestFit="1" customWidth="1"/>
    <col min="9" max="9" width="8.88671875" style="4"/>
    <col min="10" max="10" width="11.77734375" style="4" bestFit="1" customWidth="1"/>
    <col min="11" max="16384" width="8.88671875" style="4"/>
  </cols>
  <sheetData>
    <row r="1" spans="1:10" ht="25.05" customHeight="1" x14ac:dyDescent="0.3">
      <c r="A1" s="121" t="s">
        <v>386</v>
      </c>
      <c r="B1" s="122"/>
      <c r="C1" s="122"/>
      <c r="D1" s="122"/>
      <c r="E1" s="123"/>
    </row>
    <row r="2" spans="1:10" s="6" customFormat="1" ht="25.05" customHeight="1" x14ac:dyDescent="0.3">
      <c r="A2" s="119" t="s">
        <v>0</v>
      </c>
      <c r="B2" s="120" t="s">
        <v>32</v>
      </c>
      <c r="C2" s="120" t="s">
        <v>44</v>
      </c>
      <c r="D2" s="120"/>
      <c r="E2" s="125" t="s">
        <v>34</v>
      </c>
    </row>
    <row r="3" spans="1:10" s="6" customFormat="1" ht="25.05" customHeight="1" x14ac:dyDescent="0.3">
      <c r="A3" s="119"/>
      <c r="B3" s="120"/>
      <c r="C3" s="18" t="s">
        <v>50</v>
      </c>
      <c r="D3" s="18" t="s">
        <v>51</v>
      </c>
      <c r="E3" s="125"/>
      <c r="H3" s="46"/>
    </row>
    <row r="4" spans="1:10" ht="25.05" customHeight="1" x14ac:dyDescent="0.3">
      <c r="A4" s="21"/>
      <c r="B4" s="22"/>
      <c r="C4" s="63">
        <f>C5-SUM(C6:C10)</f>
        <v>9958</v>
      </c>
      <c r="D4" s="63">
        <f>D5-SUM(D6:D10)</f>
        <v>107187.912</v>
      </c>
      <c r="E4" s="24"/>
      <c r="H4" s="7"/>
    </row>
    <row r="5" spans="1:10" ht="25.05" customHeight="1" x14ac:dyDescent="0.3">
      <c r="A5" s="25">
        <v>1</v>
      </c>
      <c r="B5" s="22" t="s">
        <v>156</v>
      </c>
      <c r="C5" s="23">
        <v>9958</v>
      </c>
      <c r="D5" s="23">
        <f>C5*10.764</f>
        <v>107187.912</v>
      </c>
      <c r="E5" s="24"/>
      <c r="H5" s="15"/>
      <c r="J5" s="15"/>
    </row>
    <row r="6" spans="1:10" ht="25.05" customHeight="1" x14ac:dyDescent="0.3">
      <c r="A6" s="25">
        <f>A5+1</f>
        <v>2</v>
      </c>
      <c r="B6" s="22" t="s">
        <v>157</v>
      </c>
      <c r="C6" s="23">
        <v>0</v>
      </c>
      <c r="D6" s="23">
        <f>C6*10.764</f>
        <v>0</v>
      </c>
      <c r="E6" s="24" t="s">
        <v>162</v>
      </c>
      <c r="H6" s="15"/>
    </row>
    <row r="7" spans="1:10" ht="25.05" customHeight="1" x14ac:dyDescent="0.3">
      <c r="A7" s="25">
        <f t="shared" ref="A7:A10" si="0">A6+1</f>
        <v>3</v>
      </c>
      <c r="B7" s="22" t="s">
        <v>158</v>
      </c>
      <c r="C7" s="23">
        <v>0</v>
      </c>
      <c r="D7" s="23">
        <f t="shared" ref="D7:D10" si="1">C7*10.764</f>
        <v>0</v>
      </c>
      <c r="E7" s="24" t="s">
        <v>162</v>
      </c>
    </row>
    <row r="8" spans="1:10" ht="25.05" customHeight="1" x14ac:dyDescent="0.3">
      <c r="A8" s="25">
        <f t="shared" si="0"/>
        <v>4</v>
      </c>
      <c r="B8" s="22" t="s">
        <v>159</v>
      </c>
      <c r="C8" s="23">
        <v>0</v>
      </c>
      <c r="D8" s="23">
        <f t="shared" si="1"/>
        <v>0</v>
      </c>
      <c r="E8" s="24" t="s">
        <v>162</v>
      </c>
    </row>
    <row r="9" spans="1:10" ht="25.05" customHeight="1" x14ac:dyDescent="0.3">
      <c r="A9" s="25">
        <f t="shared" si="0"/>
        <v>5</v>
      </c>
      <c r="B9" s="22" t="s">
        <v>160</v>
      </c>
      <c r="C9" s="23">
        <v>0</v>
      </c>
      <c r="D9" s="23">
        <f t="shared" si="1"/>
        <v>0</v>
      </c>
      <c r="E9" s="24" t="s">
        <v>162</v>
      </c>
    </row>
    <row r="10" spans="1:10" ht="25.05" customHeight="1" x14ac:dyDescent="0.3">
      <c r="A10" s="27">
        <f t="shared" si="0"/>
        <v>6</v>
      </c>
      <c r="B10" s="28" t="s">
        <v>161</v>
      </c>
      <c r="C10" s="42">
        <v>0</v>
      </c>
      <c r="D10" s="42">
        <f t="shared" si="1"/>
        <v>0</v>
      </c>
      <c r="E10" s="30" t="s">
        <v>162</v>
      </c>
    </row>
    <row r="11" spans="1:10" ht="25.05" customHeight="1" x14ac:dyDescent="0.3"/>
  </sheetData>
  <mergeCells count="5">
    <mergeCell ref="C2:D2"/>
    <mergeCell ref="E2:E3"/>
    <mergeCell ref="B2:B3"/>
    <mergeCell ref="A2:A3"/>
    <mergeCell ref="A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8F78-8BE1-4ED0-B82C-B2C36F76E5B7}">
  <dimension ref="A1:H241"/>
  <sheetViews>
    <sheetView workbookViewId="0">
      <selection activeCell="E13" sqref="E13"/>
    </sheetView>
  </sheetViews>
  <sheetFormatPr defaultRowHeight="14.4" x14ac:dyDescent="0.3"/>
  <cols>
    <col min="1" max="1" width="12.5546875" style="1" bestFit="1" customWidth="1"/>
    <col min="2" max="3" width="16.109375" style="1" customWidth="1"/>
    <col min="4" max="4" width="16.77734375" style="1" customWidth="1"/>
    <col min="5" max="5" width="22.88671875" style="1" customWidth="1"/>
    <col min="6" max="6" width="17.88671875" style="1" customWidth="1"/>
    <col min="8" max="8" width="9.77734375" bestFit="1" customWidth="1"/>
  </cols>
  <sheetData>
    <row r="1" spans="1:8" x14ac:dyDescent="0.3">
      <c r="A1"/>
      <c r="B1"/>
      <c r="C1"/>
      <c r="D1"/>
      <c r="E1"/>
      <c r="F1"/>
    </row>
    <row r="2" spans="1:8" x14ac:dyDescent="0.3">
      <c r="A2" s="3"/>
      <c r="B2" s="3"/>
      <c r="C2" s="3"/>
      <c r="D2" s="3"/>
      <c r="E2" s="3"/>
      <c r="F2" s="3"/>
    </row>
    <row r="3" spans="1:8" ht="25.05" customHeight="1" x14ac:dyDescent="0.3">
      <c r="A3" s="48"/>
      <c r="B3" s="146" t="s">
        <v>123</v>
      </c>
      <c r="C3" s="146"/>
      <c r="D3" s="3" t="s">
        <v>127</v>
      </c>
      <c r="E3" s="3" t="s">
        <v>130</v>
      </c>
      <c r="F3" s="3" t="s">
        <v>124</v>
      </c>
    </row>
    <row r="4" spans="1:8" ht="25.05" customHeight="1" x14ac:dyDescent="0.3">
      <c r="A4" s="48"/>
      <c r="B4" s="48" t="s">
        <v>128</v>
      </c>
      <c r="C4" s="48" t="s">
        <v>129</v>
      </c>
      <c r="D4" s="3"/>
      <c r="E4" s="3"/>
      <c r="F4" s="3"/>
    </row>
    <row r="5" spans="1:8" ht="25.05" customHeight="1" x14ac:dyDescent="0.3">
      <c r="A5" s="3" t="s">
        <v>125</v>
      </c>
      <c r="B5" s="50">
        <v>18425.240000000002</v>
      </c>
      <c r="C5" s="50">
        <v>21448.44</v>
      </c>
      <c r="D5" s="49">
        <v>1017.14</v>
      </c>
      <c r="E5" s="49">
        <f>17.21+55.44</f>
        <v>72.650000000000006</v>
      </c>
      <c r="F5" s="49">
        <v>12380.67</v>
      </c>
    </row>
    <row r="6" spans="1:8" ht="25.05" customHeight="1" x14ac:dyDescent="0.3">
      <c r="A6" s="3" t="s">
        <v>126</v>
      </c>
      <c r="B6" s="49">
        <v>36.24</v>
      </c>
      <c r="C6" s="49">
        <v>39.94</v>
      </c>
      <c r="D6" s="49"/>
      <c r="E6" s="49">
        <f>8798.99+6052.69</f>
        <v>14851.68</v>
      </c>
      <c r="F6" s="49">
        <v>3617.46</v>
      </c>
    </row>
    <row r="7" spans="1:8" ht="25.05" customHeight="1" x14ac:dyDescent="0.3">
      <c r="A7" s="1" t="s">
        <v>46</v>
      </c>
      <c r="B7" s="8">
        <f>B5+B6</f>
        <v>18461.480000000003</v>
      </c>
      <c r="C7" s="8">
        <f>C5+C6</f>
        <v>21488.379999999997</v>
      </c>
      <c r="D7" s="8">
        <f t="shared" ref="D7:F7" si="0">D5+D6</f>
        <v>1017.14</v>
      </c>
      <c r="E7" s="8">
        <f t="shared" si="0"/>
        <v>14924.33</v>
      </c>
      <c r="F7" s="8">
        <f t="shared" si="0"/>
        <v>15998.130000000001</v>
      </c>
    </row>
    <row r="8" spans="1:8" ht="25.05" customHeight="1" x14ac:dyDescent="0.3">
      <c r="B8" s="8"/>
      <c r="C8" s="8"/>
      <c r="D8" s="8"/>
      <c r="E8" s="8"/>
      <c r="F8" s="8"/>
    </row>
    <row r="9" spans="1:8" ht="25.05" customHeight="1" x14ac:dyDescent="0.3">
      <c r="A9" s="144" t="s">
        <v>132</v>
      </c>
      <c r="B9" s="144"/>
      <c r="C9" s="144"/>
      <c r="D9" s="144"/>
      <c r="E9" s="8">
        <f>B5+C5+D5+E5</f>
        <v>40963.47</v>
      </c>
      <c r="F9" s="8">
        <f>F5</f>
        <v>12380.67</v>
      </c>
    </row>
    <row r="10" spans="1:8" ht="25.05" customHeight="1" x14ac:dyDescent="0.3">
      <c r="A10" s="144" t="s">
        <v>133</v>
      </c>
      <c r="B10" s="144"/>
      <c r="C10" s="144"/>
      <c r="D10" s="144"/>
      <c r="E10" s="145">
        <f>E9+F9</f>
        <v>53344.14</v>
      </c>
      <c r="F10" s="145"/>
    </row>
    <row r="11" spans="1:8" ht="25.05" customHeight="1" x14ac:dyDescent="0.3">
      <c r="A11" s="144" t="s">
        <v>131</v>
      </c>
      <c r="B11" s="144"/>
      <c r="C11" s="144"/>
      <c r="D11" s="144"/>
      <c r="E11" s="8">
        <f>E9*10.764</f>
        <v>440930.79108</v>
      </c>
      <c r="F11" s="8">
        <f>F9*10.764</f>
        <v>133265.53187999999</v>
      </c>
    </row>
    <row r="12" spans="1:8" ht="25.05" customHeight="1" x14ac:dyDescent="0.3">
      <c r="A12" s="144" t="s">
        <v>134</v>
      </c>
      <c r="B12" s="144"/>
      <c r="C12" s="144"/>
      <c r="D12" s="144"/>
      <c r="E12" s="145">
        <f>E11+F11</f>
        <v>574196.32296000002</v>
      </c>
      <c r="F12" s="145"/>
    </row>
    <row r="13" spans="1:8" x14ac:dyDescent="0.3">
      <c r="A13" s="144" t="s">
        <v>135</v>
      </c>
      <c r="B13" s="144"/>
      <c r="C13" s="144"/>
      <c r="D13" s="144"/>
      <c r="E13" s="8">
        <f>'UNIT AREA'!AT4-Sheet1!E11</f>
        <v>-204756.79108</v>
      </c>
      <c r="F13" s="8" t="e">
        <f>#REF!-Sheet1!F11</f>
        <v>#REF!</v>
      </c>
    </row>
    <row r="15" spans="1:8" x14ac:dyDescent="0.3">
      <c r="A15" s="144" t="s">
        <v>135</v>
      </c>
      <c r="B15" s="144"/>
      <c r="C15" s="144"/>
      <c r="D15" s="144"/>
      <c r="F15" s="8" t="e">
        <f>'UNIT AREA'!AT4+#REF!</f>
        <v>#REF!</v>
      </c>
      <c r="H15" s="51" t="e">
        <f>F15-E12</f>
        <v>#REF!</v>
      </c>
    </row>
    <row r="32" spans="1:6" x14ac:dyDescent="0.3">
      <c r="A32" s="47"/>
      <c r="B32" s="47"/>
      <c r="C32" s="47"/>
      <c r="D32" s="47"/>
      <c r="E32" s="47"/>
      <c r="F32" s="47"/>
    </row>
    <row r="33" spans="1:6" x14ac:dyDescent="0.3">
      <c r="A33" s="10"/>
      <c r="B33" s="10"/>
      <c r="C33" s="10"/>
      <c r="D33" s="10"/>
      <c r="E33" s="10"/>
      <c r="F33" s="10"/>
    </row>
    <row r="34" spans="1:6" x14ac:dyDescent="0.3">
      <c r="A34" s="10"/>
      <c r="B34" s="10"/>
      <c r="C34" s="10"/>
      <c r="D34" s="10"/>
      <c r="E34" s="10"/>
      <c r="F34" s="10"/>
    </row>
    <row r="35" spans="1:6" x14ac:dyDescent="0.3">
      <c r="A35" s="10"/>
      <c r="B35" s="10"/>
      <c r="C35" s="10"/>
      <c r="D35" s="10"/>
      <c r="E35" s="10"/>
      <c r="F35" s="10"/>
    </row>
    <row r="36" spans="1:6" x14ac:dyDescent="0.3">
      <c r="A36" s="10"/>
      <c r="B36" s="10"/>
      <c r="C36" s="10"/>
      <c r="D36" s="10"/>
      <c r="E36" s="10"/>
      <c r="F36" s="10"/>
    </row>
    <row r="37" spans="1:6" x14ac:dyDescent="0.3">
      <c r="A37" s="10"/>
      <c r="B37" s="10"/>
      <c r="C37" s="10"/>
      <c r="D37" s="10"/>
      <c r="E37" s="10"/>
      <c r="F37" s="10"/>
    </row>
    <row r="38" spans="1:6" x14ac:dyDescent="0.3">
      <c r="A38" s="10"/>
      <c r="B38" s="10"/>
      <c r="C38" s="10"/>
      <c r="D38" s="10"/>
      <c r="E38" s="10"/>
      <c r="F38" s="10"/>
    </row>
    <row r="39" spans="1:6" x14ac:dyDescent="0.3">
      <c r="A39" s="10"/>
      <c r="B39" s="10"/>
      <c r="C39" s="10"/>
      <c r="D39" s="10"/>
      <c r="E39" s="10"/>
      <c r="F39" s="10"/>
    </row>
    <row r="40" spans="1:6" x14ac:dyDescent="0.3">
      <c r="A40" s="10"/>
      <c r="B40" s="10"/>
      <c r="C40" s="10"/>
      <c r="D40" s="10"/>
      <c r="E40" s="10"/>
      <c r="F40" s="10"/>
    </row>
    <row r="41" spans="1:6" x14ac:dyDescent="0.3">
      <c r="A41" s="10"/>
      <c r="B41" s="10"/>
      <c r="C41" s="10"/>
      <c r="D41" s="10"/>
      <c r="E41" s="10"/>
      <c r="F41" s="10"/>
    </row>
    <row r="42" spans="1:6" x14ac:dyDescent="0.3">
      <c r="A42" s="10"/>
      <c r="B42" s="10"/>
      <c r="C42" s="10"/>
      <c r="D42" s="10"/>
      <c r="E42" s="10"/>
      <c r="F42" s="10"/>
    </row>
    <row r="43" spans="1:6" x14ac:dyDescent="0.3">
      <c r="A43" s="10"/>
      <c r="B43" s="10"/>
      <c r="C43" s="10"/>
      <c r="D43" s="10"/>
      <c r="E43" s="10"/>
      <c r="F43" s="10"/>
    </row>
    <row r="44" spans="1:6" x14ac:dyDescent="0.3">
      <c r="A44" s="10"/>
      <c r="B44" s="10"/>
      <c r="C44" s="10"/>
      <c r="D44" s="10"/>
      <c r="E44" s="10"/>
      <c r="F44" s="10"/>
    </row>
    <row r="45" spans="1:6" x14ac:dyDescent="0.3">
      <c r="A45" s="10"/>
      <c r="B45" s="10"/>
      <c r="C45" s="10"/>
      <c r="D45" s="10"/>
      <c r="E45" s="10"/>
      <c r="F45" s="10"/>
    </row>
    <row r="46" spans="1:6" x14ac:dyDescent="0.3">
      <c r="A46" s="10"/>
      <c r="B46" s="10"/>
      <c r="C46" s="10"/>
      <c r="D46" s="10"/>
      <c r="E46" s="10"/>
      <c r="F46" s="10"/>
    </row>
    <row r="47" spans="1:6" x14ac:dyDescent="0.3">
      <c r="A47" s="10"/>
      <c r="B47" s="10"/>
      <c r="C47" s="10"/>
      <c r="D47" s="10"/>
      <c r="E47" s="10"/>
      <c r="F47" s="10"/>
    </row>
    <row r="48" spans="1:6" x14ac:dyDescent="0.3">
      <c r="A48" s="10"/>
      <c r="B48" s="10"/>
      <c r="C48" s="10"/>
      <c r="D48" s="10"/>
      <c r="E48" s="10"/>
      <c r="F48" s="10"/>
    </row>
    <row r="49" spans="1:6" x14ac:dyDescent="0.3">
      <c r="A49" s="10"/>
      <c r="B49" s="10"/>
      <c r="C49" s="10"/>
      <c r="D49" s="10"/>
      <c r="E49" s="10"/>
      <c r="F49" s="10"/>
    </row>
    <row r="50" spans="1:6" x14ac:dyDescent="0.3">
      <c r="A50" s="10"/>
      <c r="B50" s="10"/>
      <c r="C50" s="10"/>
      <c r="D50" s="10"/>
      <c r="E50" s="10"/>
      <c r="F50" s="10"/>
    </row>
    <row r="51" spans="1:6" x14ac:dyDescent="0.3">
      <c r="A51" s="10"/>
      <c r="B51" s="10"/>
      <c r="C51" s="10"/>
      <c r="D51" s="10"/>
      <c r="E51" s="10"/>
      <c r="F51" s="10"/>
    </row>
    <row r="52" spans="1:6" x14ac:dyDescent="0.3">
      <c r="A52" s="10"/>
      <c r="B52" s="10"/>
      <c r="C52" s="10"/>
      <c r="D52" s="10"/>
      <c r="E52" s="10"/>
      <c r="F52" s="10"/>
    </row>
    <row r="53" spans="1:6" x14ac:dyDescent="0.3">
      <c r="A53" s="10"/>
      <c r="B53" s="10"/>
      <c r="C53" s="10"/>
      <c r="D53" s="10"/>
      <c r="E53" s="10"/>
      <c r="F53" s="10"/>
    </row>
    <row r="54" spans="1:6" x14ac:dyDescent="0.3">
      <c r="A54" s="10"/>
      <c r="B54" s="10"/>
      <c r="C54" s="10"/>
      <c r="D54" s="10"/>
      <c r="E54" s="10"/>
      <c r="F54" s="10"/>
    </row>
    <row r="55" spans="1:6" x14ac:dyDescent="0.3">
      <c r="A55" s="10"/>
      <c r="B55" s="10"/>
      <c r="C55" s="10"/>
      <c r="D55" s="10"/>
      <c r="E55" s="10"/>
      <c r="F55" s="10"/>
    </row>
    <row r="56" spans="1:6" x14ac:dyDescent="0.3">
      <c r="A56" s="10"/>
      <c r="B56" s="10"/>
      <c r="C56" s="10"/>
      <c r="D56" s="10"/>
      <c r="E56" s="10"/>
      <c r="F56" s="10"/>
    </row>
    <row r="57" spans="1:6" x14ac:dyDescent="0.3">
      <c r="A57" s="10"/>
      <c r="B57" s="10"/>
      <c r="C57" s="10"/>
      <c r="D57" s="10"/>
      <c r="E57" s="10"/>
      <c r="F57" s="10"/>
    </row>
    <row r="58" spans="1:6" x14ac:dyDescent="0.3">
      <c r="A58" s="10"/>
      <c r="B58" s="10"/>
      <c r="C58" s="10"/>
      <c r="D58" s="10"/>
      <c r="E58" s="10"/>
      <c r="F58" s="10"/>
    </row>
    <row r="59" spans="1:6" x14ac:dyDescent="0.3">
      <c r="A59" s="10"/>
      <c r="B59" s="10"/>
      <c r="C59" s="10"/>
      <c r="D59" s="10"/>
      <c r="E59" s="10"/>
      <c r="F59" s="10"/>
    </row>
    <row r="60" spans="1:6" x14ac:dyDescent="0.3">
      <c r="A60" s="10"/>
      <c r="B60" s="10"/>
      <c r="C60" s="10"/>
      <c r="D60" s="10"/>
      <c r="E60" s="10"/>
      <c r="F60" s="10"/>
    </row>
    <row r="61" spans="1:6" x14ac:dyDescent="0.3">
      <c r="A61" s="10"/>
      <c r="B61" s="10"/>
      <c r="C61" s="10"/>
      <c r="D61" s="10"/>
      <c r="E61" s="10"/>
      <c r="F61" s="10"/>
    </row>
    <row r="62" spans="1:6" x14ac:dyDescent="0.3">
      <c r="A62" s="10"/>
      <c r="B62" s="10"/>
      <c r="C62" s="10"/>
      <c r="D62" s="10"/>
      <c r="E62" s="10"/>
      <c r="F62" s="10"/>
    </row>
    <row r="63" spans="1:6" x14ac:dyDescent="0.3">
      <c r="A63" s="10"/>
      <c r="B63" s="10"/>
      <c r="C63" s="10"/>
      <c r="D63" s="10"/>
      <c r="E63" s="10"/>
      <c r="F63" s="10"/>
    </row>
    <row r="64" spans="1:6" x14ac:dyDescent="0.3">
      <c r="A64" s="10"/>
      <c r="B64" s="10"/>
      <c r="C64" s="10"/>
      <c r="D64" s="10"/>
      <c r="E64" s="10"/>
      <c r="F64" s="10"/>
    </row>
    <row r="65" spans="1:6" x14ac:dyDescent="0.3">
      <c r="A65" s="10"/>
      <c r="B65" s="10"/>
      <c r="C65" s="10"/>
      <c r="D65" s="10"/>
      <c r="E65" s="10"/>
      <c r="F65" s="10"/>
    </row>
    <row r="66" spans="1:6" x14ac:dyDescent="0.3">
      <c r="A66" s="10"/>
      <c r="B66" s="10"/>
      <c r="C66" s="10"/>
      <c r="D66" s="10"/>
      <c r="E66" s="10"/>
      <c r="F66" s="10"/>
    </row>
    <row r="67" spans="1:6" x14ac:dyDescent="0.3">
      <c r="A67" s="10"/>
      <c r="B67" s="10"/>
      <c r="C67" s="10"/>
      <c r="D67" s="10"/>
      <c r="E67" s="10"/>
      <c r="F67" s="10"/>
    </row>
    <row r="68" spans="1:6" x14ac:dyDescent="0.3">
      <c r="A68" s="10"/>
      <c r="B68" s="10"/>
      <c r="C68" s="10"/>
      <c r="D68" s="10"/>
      <c r="E68" s="10"/>
      <c r="F68" s="10"/>
    </row>
    <row r="69" spans="1:6" x14ac:dyDescent="0.3">
      <c r="A69" s="10"/>
      <c r="B69" s="10"/>
      <c r="C69" s="10"/>
      <c r="D69" s="10"/>
      <c r="E69" s="10"/>
      <c r="F69" s="10"/>
    </row>
    <row r="70" spans="1:6" x14ac:dyDescent="0.3">
      <c r="A70" s="10"/>
      <c r="B70" s="10"/>
      <c r="C70" s="10"/>
      <c r="D70" s="10"/>
      <c r="E70" s="10"/>
      <c r="F70" s="10"/>
    </row>
    <row r="71" spans="1:6" x14ac:dyDescent="0.3">
      <c r="A71" s="10"/>
      <c r="B71" s="10"/>
      <c r="C71" s="10"/>
      <c r="D71" s="10"/>
      <c r="E71" s="10"/>
      <c r="F71" s="10"/>
    </row>
    <row r="72" spans="1:6" x14ac:dyDescent="0.3">
      <c r="A72" s="10"/>
      <c r="B72" s="10"/>
      <c r="C72" s="10"/>
      <c r="D72" s="10"/>
      <c r="E72" s="10"/>
      <c r="F72" s="10"/>
    </row>
    <row r="73" spans="1:6" x14ac:dyDescent="0.3">
      <c r="A73" s="10"/>
      <c r="B73" s="10"/>
      <c r="C73" s="10"/>
      <c r="D73" s="10"/>
      <c r="E73" s="10"/>
      <c r="F73" s="10"/>
    </row>
    <row r="74" spans="1:6" x14ac:dyDescent="0.3">
      <c r="A74" s="10"/>
      <c r="B74" s="10"/>
      <c r="C74" s="10"/>
      <c r="D74" s="10"/>
      <c r="E74" s="10"/>
      <c r="F74" s="10"/>
    </row>
    <row r="75" spans="1:6" x14ac:dyDescent="0.3">
      <c r="A75" s="10"/>
      <c r="B75" s="10"/>
      <c r="C75" s="10"/>
      <c r="D75" s="10"/>
      <c r="E75" s="10"/>
      <c r="F75" s="10"/>
    </row>
    <row r="76" spans="1:6" x14ac:dyDescent="0.3">
      <c r="A76" s="10"/>
      <c r="B76" s="10"/>
      <c r="C76" s="10"/>
      <c r="D76" s="10"/>
      <c r="E76" s="10"/>
      <c r="F76" s="10"/>
    </row>
    <row r="77" spans="1:6" x14ac:dyDescent="0.3">
      <c r="A77" s="10"/>
      <c r="B77" s="10"/>
      <c r="C77" s="10"/>
      <c r="D77" s="10"/>
      <c r="E77" s="10"/>
      <c r="F77" s="10"/>
    </row>
    <row r="78" spans="1:6" x14ac:dyDescent="0.3">
      <c r="A78" s="10"/>
      <c r="B78" s="10"/>
      <c r="C78" s="10"/>
      <c r="D78" s="10"/>
      <c r="E78" s="10"/>
      <c r="F78" s="10"/>
    </row>
    <row r="79" spans="1:6" x14ac:dyDescent="0.3">
      <c r="A79" s="10"/>
      <c r="B79" s="10"/>
      <c r="C79" s="10"/>
      <c r="D79" s="10"/>
      <c r="E79" s="10"/>
      <c r="F79" s="10"/>
    </row>
    <row r="80" spans="1:6" x14ac:dyDescent="0.3">
      <c r="A80" s="10"/>
      <c r="B80" s="10"/>
      <c r="C80" s="10"/>
      <c r="D80" s="10"/>
      <c r="E80" s="10"/>
      <c r="F80" s="10"/>
    </row>
    <row r="81" spans="1:6" x14ac:dyDescent="0.3">
      <c r="A81" s="10"/>
      <c r="B81" s="10"/>
      <c r="C81" s="10"/>
      <c r="D81" s="10"/>
      <c r="E81" s="10"/>
      <c r="F81" s="10"/>
    </row>
    <row r="82" spans="1:6" x14ac:dyDescent="0.3">
      <c r="A82" s="10"/>
      <c r="B82" s="10"/>
      <c r="C82" s="10"/>
      <c r="D82" s="10"/>
      <c r="E82" s="10"/>
      <c r="F82" s="10"/>
    </row>
    <row r="83" spans="1:6" x14ac:dyDescent="0.3">
      <c r="A83" s="10"/>
      <c r="B83" s="10"/>
      <c r="C83" s="10"/>
      <c r="D83" s="10"/>
      <c r="E83" s="10"/>
      <c r="F83" s="10"/>
    </row>
    <row r="84" spans="1:6" x14ac:dyDescent="0.3">
      <c r="A84" s="10"/>
      <c r="B84" s="10"/>
      <c r="C84" s="10"/>
      <c r="D84" s="10"/>
      <c r="E84" s="10"/>
      <c r="F84" s="10"/>
    </row>
    <row r="85" spans="1:6" x14ac:dyDescent="0.3">
      <c r="A85" s="10"/>
      <c r="B85" s="10"/>
      <c r="C85" s="10"/>
      <c r="D85" s="10"/>
      <c r="E85" s="10"/>
      <c r="F85" s="10"/>
    </row>
    <row r="86" spans="1:6" x14ac:dyDescent="0.3">
      <c r="A86" s="10"/>
      <c r="B86" s="10"/>
      <c r="C86" s="10"/>
      <c r="D86" s="10"/>
      <c r="E86" s="10"/>
      <c r="F86" s="10"/>
    </row>
    <row r="87" spans="1:6" x14ac:dyDescent="0.3">
      <c r="A87" s="11"/>
      <c r="B87" s="12"/>
      <c r="C87" s="12"/>
      <c r="D87" s="12"/>
      <c r="E87" s="12"/>
      <c r="F87" s="12"/>
    </row>
    <row r="88" spans="1:6" x14ac:dyDescent="0.3">
      <c r="A88" s="10"/>
      <c r="B88" s="10"/>
      <c r="C88" s="10"/>
      <c r="D88" s="10"/>
      <c r="E88" s="10"/>
      <c r="F88" s="10"/>
    </row>
    <row r="89" spans="1:6" x14ac:dyDescent="0.3">
      <c r="A89" s="10"/>
      <c r="B89" s="10"/>
      <c r="C89" s="10"/>
      <c r="D89" s="10"/>
      <c r="E89" s="10"/>
      <c r="F89" s="10"/>
    </row>
    <row r="90" spans="1:6" x14ac:dyDescent="0.3">
      <c r="A90" s="10"/>
      <c r="B90" s="10"/>
      <c r="C90" s="10"/>
      <c r="D90" s="10"/>
      <c r="E90" s="10"/>
      <c r="F90" s="10"/>
    </row>
    <row r="91" spans="1:6" x14ac:dyDescent="0.3">
      <c r="A91" s="10"/>
      <c r="B91" s="10"/>
      <c r="C91" s="10"/>
      <c r="D91" s="10"/>
      <c r="E91" s="10"/>
      <c r="F91" s="10"/>
    </row>
    <row r="92" spans="1:6" x14ac:dyDescent="0.3">
      <c r="A92" s="10"/>
      <c r="B92" s="10"/>
      <c r="C92" s="10"/>
      <c r="D92" s="10"/>
      <c r="E92" s="10"/>
      <c r="F92" s="10"/>
    </row>
    <row r="93" spans="1:6" x14ac:dyDescent="0.3">
      <c r="A93" s="10"/>
      <c r="B93" s="10"/>
      <c r="C93" s="10"/>
      <c r="D93" s="10"/>
      <c r="E93" s="10"/>
      <c r="F93" s="10"/>
    </row>
    <row r="94" spans="1:6" x14ac:dyDescent="0.3">
      <c r="A94" s="10"/>
      <c r="B94" s="10"/>
      <c r="C94" s="10"/>
      <c r="D94" s="10"/>
      <c r="E94" s="10"/>
      <c r="F94" s="10"/>
    </row>
    <row r="95" spans="1:6" x14ac:dyDescent="0.3">
      <c r="A95" s="10"/>
      <c r="B95" s="10"/>
      <c r="C95" s="10"/>
      <c r="D95" s="10"/>
      <c r="E95" s="10"/>
      <c r="F95" s="10"/>
    </row>
    <row r="96" spans="1:6" x14ac:dyDescent="0.3">
      <c r="A96" s="10"/>
      <c r="B96" s="10"/>
      <c r="C96" s="10"/>
      <c r="D96" s="10"/>
      <c r="E96" s="10"/>
      <c r="F96" s="10"/>
    </row>
    <row r="97" spans="1:6" x14ac:dyDescent="0.3">
      <c r="A97" s="10"/>
      <c r="B97" s="10"/>
      <c r="C97" s="10"/>
      <c r="D97" s="10"/>
      <c r="E97" s="10"/>
      <c r="F97" s="10"/>
    </row>
    <row r="98" spans="1:6" x14ac:dyDescent="0.3">
      <c r="A98" s="10"/>
      <c r="B98" s="10"/>
      <c r="C98" s="10"/>
      <c r="D98" s="10"/>
      <c r="E98" s="10"/>
      <c r="F98" s="10"/>
    </row>
    <row r="99" spans="1:6" x14ac:dyDescent="0.3">
      <c r="A99" s="10"/>
      <c r="B99" s="10"/>
      <c r="C99" s="10"/>
      <c r="D99" s="10"/>
      <c r="E99" s="10"/>
      <c r="F99" s="10"/>
    </row>
    <row r="100" spans="1:6" x14ac:dyDescent="0.3">
      <c r="A100" s="10"/>
      <c r="B100" s="10"/>
      <c r="C100" s="10"/>
      <c r="D100" s="10"/>
      <c r="E100" s="10"/>
      <c r="F100" s="10"/>
    </row>
    <row r="101" spans="1:6" x14ac:dyDescent="0.3">
      <c r="A101" s="10"/>
      <c r="B101" s="10"/>
      <c r="C101" s="10"/>
      <c r="D101" s="10"/>
      <c r="E101" s="10"/>
      <c r="F101" s="10"/>
    </row>
    <row r="102" spans="1:6" x14ac:dyDescent="0.3">
      <c r="A102" s="10"/>
      <c r="B102" s="10"/>
      <c r="C102" s="10"/>
      <c r="D102" s="10"/>
      <c r="E102" s="10"/>
      <c r="F102" s="10"/>
    </row>
    <row r="103" spans="1:6" x14ac:dyDescent="0.3">
      <c r="A103" s="10"/>
      <c r="B103" s="10"/>
      <c r="C103" s="10"/>
      <c r="D103" s="10"/>
      <c r="E103" s="10"/>
      <c r="F103" s="10"/>
    </row>
    <row r="104" spans="1:6" x14ac:dyDescent="0.3">
      <c r="A104" s="10"/>
      <c r="B104" s="10"/>
      <c r="C104" s="10"/>
      <c r="D104" s="10"/>
      <c r="E104" s="10"/>
      <c r="F104" s="10"/>
    </row>
    <row r="105" spans="1:6" x14ac:dyDescent="0.3">
      <c r="A105" s="10"/>
      <c r="B105" s="10"/>
      <c r="C105" s="10"/>
      <c r="D105" s="10"/>
      <c r="E105" s="10"/>
      <c r="F105" s="10"/>
    </row>
    <row r="106" spans="1:6" x14ac:dyDescent="0.3">
      <c r="A106" s="10"/>
      <c r="B106" s="10"/>
      <c r="C106" s="10"/>
      <c r="D106" s="10"/>
      <c r="E106" s="10"/>
      <c r="F106" s="10"/>
    </row>
    <row r="107" spans="1:6" x14ac:dyDescent="0.3">
      <c r="A107" s="10"/>
      <c r="B107" s="10"/>
      <c r="C107" s="10"/>
      <c r="D107" s="10"/>
      <c r="E107" s="10"/>
      <c r="F107" s="10"/>
    </row>
    <row r="108" spans="1:6" x14ac:dyDescent="0.3">
      <c r="A108" s="10"/>
      <c r="B108" s="10"/>
      <c r="C108" s="10"/>
      <c r="D108" s="10"/>
      <c r="E108" s="10"/>
      <c r="F108" s="10"/>
    </row>
    <row r="109" spans="1:6" x14ac:dyDescent="0.3">
      <c r="A109" s="10"/>
      <c r="B109" s="10"/>
      <c r="C109" s="10"/>
      <c r="D109" s="10"/>
      <c r="E109" s="10"/>
      <c r="F109" s="10"/>
    </row>
    <row r="110" spans="1:6" x14ac:dyDescent="0.3">
      <c r="A110" s="10"/>
      <c r="B110" s="10"/>
      <c r="C110" s="10"/>
      <c r="D110" s="10"/>
      <c r="E110" s="10"/>
      <c r="F110" s="10"/>
    </row>
    <row r="111" spans="1:6" x14ac:dyDescent="0.3">
      <c r="A111" s="10"/>
      <c r="B111" s="10"/>
      <c r="C111" s="10"/>
      <c r="D111" s="10"/>
      <c r="E111" s="10"/>
      <c r="F111" s="10"/>
    </row>
    <row r="112" spans="1:6" x14ac:dyDescent="0.3">
      <c r="A112" s="10"/>
      <c r="B112" s="10"/>
      <c r="C112" s="10"/>
      <c r="D112" s="10"/>
      <c r="E112" s="10"/>
      <c r="F112" s="10"/>
    </row>
    <row r="113" spans="1:6" x14ac:dyDescent="0.3">
      <c r="A113" s="10"/>
      <c r="B113" s="10"/>
      <c r="C113" s="10"/>
      <c r="D113" s="10"/>
      <c r="E113" s="10"/>
      <c r="F113" s="10"/>
    </row>
    <row r="114" spans="1:6" x14ac:dyDescent="0.3">
      <c r="A114" s="10"/>
      <c r="B114" s="10"/>
      <c r="C114" s="10"/>
      <c r="D114" s="10"/>
      <c r="E114" s="10"/>
      <c r="F114" s="10"/>
    </row>
    <row r="115" spans="1:6" x14ac:dyDescent="0.3">
      <c r="A115" s="10"/>
      <c r="B115" s="10"/>
      <c r="C115" s="10"/>
      <c r="D115" s="10"/>
      <c r="E115" s="10"/>
      <c r="F115" s="10"/>
    </row>
    <row r="116" spans="1:6" x14ac:dyDescent="0.3">
      <c r="A116" s="10"/>
      <c r="B116" s="10"/>
      <c r="C116" s="10"/>
      <c r="D116" s="10"/>
      <c r="E116" s="10"/>
      <c r="F116" s="10"/>
    </row>
    <row r="117" spans="1:6" x14ac:dyDescent="0.3">
      <c r="A117" s="10"/>
      <c r="B117" s="10"/>
      <c r="C117" s="10"/>
      <c r="D117" s="10"/>
      <c r="E117" s="10"/>
      <c r="F117" s="10"/>
    </row>
    <row r="118" spans="1:6" x14ac:dyDescent="0.3">
      <c r="A118" s="10"/>
      <c r="B118" s="10"/>
      <c r="C118" s="10"/>
      <c r="D118" s="10"/>
      <c r="E118" s="10"/>
      <c r="F118" s="10"/>
    </row>
    <row r="119" spans="1:6" x14ac:dyDescent="0.3">
      <c r="A119" s="10"/>
      <c r="B119" s="10"/>
      <c r="C119" s="10"/>
      <c r="D119" s="10"/>
      <c r="E119" s="10"/>
      <c r="F119" s="10"/>
    </row>
    <row r="120" spans="1:6" x14ac:dyDescent="0.3">
      <c r="A120" s="10"/>
      <c r="B120" s="10"/>
      <c r="C120" s="10"/>
      <c r="D120" s="10"/>
      <c r="E120" s="10"/>
      <c r="F120" s="10"/>
    </row>
    <row r="121" spans="1:6" x14ac:dyDescent="0.3">
      <c r="A121" s="10"/>
      <c r="B121" s="10"/>
      <c r="C121" s="10"/>
      <c r="D121" s="10"/>
      <c r="E121" s="10"/>
      <c r="F121" s="10"/>
    </row>
    <row r="122" spans="1:6" x14ac:dyDescent="0.3">
      <c r="A122" s="10"/>
      <c r="B122" s="10"/>
      <c r="C122" s="10"/>
      <c r="D122" s="10"/>
      <c r="E122" s="10"/>
      <c r="F122" s="10"/>
    </row>
    <row r="123" spans="1:6" x14ac:dyDescent="0.3">
      <c r="A123" s="10"/>
      <c r="B123" s="10"/>
      <c r="C123" s="10"/>
      <c r="D123" s="10"/>
      <c r="E123" s="10"/>
      <c r="F123" s="10"/>
    </row>
    <row r="124" spans="1:6" x14ac:dyDescent="0.3">
      <c r="A124" s="10"/>
      <c r="B124" s="10"/>
      <c r="C124" s="10"/>
      <c r="D124" s="10"/>
      <c r="E124" s="10"/>
      <c r="F124" s="10"/>
    </row>
    <row r="125" spans="1:6" x14ac:dyDescent="0.3">
      <c r="A125" s="10"/>
      <c r="B125" s="10"/>
      <c r="C125" s="10"/>
      <c r="D125" s="10"/>
      <c r="E125" s="10"/>
      <c r="F125" s="10"/>
    </row>
    <row r="126" spans="1:6" x14ac:dyDescent="0.3">
      <c r="A126" s="10"/>
      <c r="B126" s="10"/>
      <c r="C126" s="10"/>
      <c r="D126" s="10"/>
      <c r="E126" s="10"/>
      <c r="F126" s="10"/>
    </row>
    <row r="127" spans="1:6" x14ac:dyDescent="0.3">
      <c r="A127" s="10"/>
      <c r="B127" s="10"/>
      <c r="C127" s="10"/>
      <c r="D127" s="10"/>
      <c r="E127" s="10"/>
      <c r="F127" s="10"/>
    </row>
    <row r="128" spans="1:6" x14ac:dyDescent="0.3">
      <c r="A128" s="10"/>
      <c r="B128" s="10"/>
      <c r="C128" s="10"/>
      <c r="D128" s="10"/>
      <c r="E128" s="10"/>
      <c r="F128" s="10"/>
    </row>
    <row r="129" spans="1:6" x14ac:dyDescent="0.3">
      <c r="A129" s="10"/>
      <c r="B129" s="10"/>
      <c r="C129" s="10"/>
      <c r="D129" s="10"/>
      <c r="E129" s="10"/>
      <c r="F129" s="10"/>
    </row>
    <row r="130" spans="1:6" x14ac:dyDescent="0.3">
      <c r="A130" s="10"/>
      <c r="B130" s="10"/>
      <c r="C130" s="10"/>
      <c r="D130" s="10"/>
      <c r="E130" s="10"/>
      <c r="F130" s="10"/>
    </row>
    <row r="131" spans="1:6" x14ac:dyDescent="0.3">
      <c r="A131" s="10"/>
      <c r="B131" s="10"/>
      <c r="C131" s="10"/>
      <c r="D131" s="10"/>
      <c r="E131" s="10"/>
      <c r="F131" s="10"/>
    </row>
    <row r="132" spans="1:6" x14ac:dyDescent="0.3">
      <c r="A132" s="10"/>
      <c r="B132" s="10"/>
      <c r="C132" s="10"/>
      <c r="D132" s="10"/>
      <c r="E132" s="10"/>
      <c r="F132" s="10"/>
    </row>
    <row r="133" spans="1:6" x14ac:dyDescent="0.3">
      <c r="A133" s="10"/>
      <c r="B133" s="10"/>
      <c r="C133" s="10"/>
      <c r="D133" s="10"/>
      <c r="E133" s="10"/>
      <c r="F133" s="10"/>
    </row>
    <row r="134" spans="1:6" x14ac:dyDescent="0.3">
      <c r="A134" s="10"/>
      <c r="B134" s="10"/>
      <c r="C134" s="10"/>
      <c r="D134" s="10"/>
      <c r="E134" s="10"/>
      <c r="F134" s="10"/>
    </row>
    <row r="135" spans="1:6" x14ac:dyDescent="0.3">
      <c r="A135" s="10"/>
      <c r="B135" s="10"/>
      <c r="C135" s="10"/>
      <c r="D135" s="10"/>
      <c r="E135" s="10"/>
      <c r="F135" s="10"/>
    </row>
    <row r="136" spans="1:6" x14ac:dyDescent="0.3">
      <c r="A136" s="10"/>
      <c r="B136" s="10"/>
      <c r="C136" s="10"/>
      <c r="D136" s="10"/>
      <c r="E136" s="10"/>
      <c r="F136" s="10"/>
    </row>
    <row r="137" spans="1:6" x14ac:dyDescent="0.3">
      <c r="A137" s="10"/>
      <c r="B137" s="10"/>
      <c r="C137" s="10"/>
      <c r="D137" s="10"/>
      <c r="E137" s="10"/>
      <c r="F137" s="10"/>
    </row>
    <row r="138" spans="1:6" x14ac:dyDescent="0.3">
      <c r="A138" s="10"/>
      <c r="B138" s="10"/>
      <c r="C138" s="10"/>
      <c r="D138" s="10"/>
      <c r="E138" s="10"/>
      <c r="F138" s="10"/>
    </row>
    <row r="139" spans="1:6" x14ac:dyDescent="0.3">
      <c r="A139" s="10"/>
      <c r="B139" s="10"/>
      <c r="C139" s="10"/>
      <c r="D139" s="10"/>
      <c r="E139" s="10"/>
      <c r="F139" s="10"/>
    </row>
    <row r="140" spans="1:6" x14ac:dyDescent="0.3">
      <c r="A140" s="10"/>
      <c r="B140" s="10"/>
      <c r="C140" s="10"/>
      <c r="D140" s="10"/>
      <c r="E140" s="10"/>
      <c r="F140" s="10"/>
    </row>
    <row r="141" spans="1:6" x14ac:dyDescent="0.3">
      <c r="A141" s="10"/>
      <c r="B141" s="10"/>
      <c r="C141" s="10"/>
      <c r="D141" s="10"/>
      <c r="E141" s="10"/>
      <c r="F141" s="10"/>
    </row>
    <row r="142" spans="1:6" x14ac:dyDescent="0.3">
      <c r="A142" s="10"/>
      <c r="B142" s="10"/>
      <c r="C142" s="10"/>
      <c r="D142" s="10"/>
      <c r="E142" s="10"/>
      <c r="F142" s="10"/>
    </row>
    <row r="143" spans="1:6" x14ac:dyDescent="0.3">
      <c r="A143" s="10"/>
      <c r="B143" s="10"/>
      <c r="C143" s="10"/>
      <c r="D143" s="10"/>
      <c r="E143" s="10"/>
      <c r="F143" s="10"/>
    </row>
    <row r="144" spans="1:6" x14ac:dyDescent="0.3">
      <c r="A144" s="10"/>
      <c r="B144" s="10"/>
      <c r="C144" s="10"/>
      <c r="D144" s="10"/>
      <c r="E144" s="10"/>
      <c r="F144" s="10"/>
    </row>
    <row r="145" spans="1:6" x14ac:dyDescent="0.3">
      <c r="A145" s="10"/>
      <c r="B145" s="10"/>
      <c r="C145" s="10"/>
      <c r="D145" s="10"/>
      <c r="E145" s="10"/>
      <c r="F145" s="10"/>
    </row>
    <row r="146" spans="1:6" x14ac:dyDescent="0.3">
      <c r="A146" s="10"/>
      <c r="B146" s="10"/>
      <c r="C146" s="10"/>
      <c r="D146" s="10"/>
      <c r="E146" s="10"/>
      <c r="F146" s="10"/>
    </row>
    <row r="147" spans="1:6" x14ac:dyDescent="0.3">
      <c r="A147" s="10"/>
      <c r="B147" s="10"/>
      <c r="C147" s="10"/>
      <c r="D147" s="10"/>
      <c r="E147" s="10"/>
      <c r="F147" s="10"/>
    </row>
    <row r="148" spans="1:6" x14ac:dyDescent="0.3">
      <c r="A148" s="10"/>
      <c r="B148" s="10"/>
      <c r="C148" s="10"/>
      <c r="D148" s="10"/>
      <c r="E148" s="10"/>
      <c r="F148" s="10"/>
    </row>
    <row r="149" spans="1:6" x14ac:dyDescent="0.3">
      <c r="A149" s="10"/>
      <c r="B149" s="10"/>
      <c r="C149" s="10"/>
      <c r="D149" s="10"/>
      <c r="E149" s="10"/>
      <c r="F149" s="10"/>
    </row>
    <row r="150" spans="1:6" x14ac:dyDescent="0.3">
      <c r="A150" s="10"/>
      <c r="B150" s="10"/>
      <c r="C150" s="10"/>
      <c r="D150" s="10"/>
      <c r="E150" s="10"/>
      <c r="F150" s="10"/>
    </row>
    <row r="151" spans="1:6" x14ac:dyDescent="0.3">
      <c r="A151" s="10"/>
      <c r="B151" s="10"/>
      <c r="C151" s="10"/>
      <c r="D151" s="10"/>
      <c r="E151" s="10"/>
      <c r="F151" s="10"/>
    </row>
    <row r="152" spans="1:6" x14ac:dyDescent="0.3">
      <c r="A152" s="10"/>
      <c r="B152" s="10"/>
      <c r="C152" s="10"/>
      <c r="D152" s="10"/>
      <c r="E152" s="10"/>
      <c r="F152" s="10"/>
    </row>
    <row r="153" spans="1:6" x14ac:dyDescent="0.3">
      <c r="A153" s="10"/>
      <c r="B153" s="10"/>
      <c r="C153" s="10"/>
      <c r="D153" s="10"/>
      <c r="E153" s="10"/>
      <c r="F153" s="10"/>
    </row>
    <row r="154" spans="1:6" x14ac:dyDescent="0.3">
      <c r="A154" s="10"/>
      <c r="B154" s="10"/>
      <c r="C154" s="10"/>
      <c r="D154" s="10"/>
      <c r="E154" s="10"/>
      <c r="F154" s="10"/>
    </row>
    <row r="155" spans="1:6" x14ac:dyDescent="0.3">
      <c r="A155" s="10"/>
      <c r="B155" s="10"/>
      <c r="C155" s="10"/>
      <c r="D155" s="10"/>
      <c r="E155" s="10"/>
      <c r="F155" s="10"/>
    </row>
    <row r="156" spans="1:6" x14ac:dyDescent="0.3">
      <c r="A156" s="10"/>
      <c r="B156" s="10"/>
      <c r="C156" s="10"/>
      <c r="D156" s="10"/>
      <c r="E156" s="10"/>
      <c r="F156" s="10"/>
    </row>
    <row r="157" spans="1:6" x14ac:dyDescent="0.3">
      <c r="A157" s="10"/>
      <c r="B157" s="10"/>
      <c r="C157" s="10"/>
      <c r="D157" s="10"/>
      <c r="E157" s="10"/>
      <c r="F157" s="10"/>
    </row>
    <row r="158" spans="1:6" x14ac:dyDescent="0.3">
      <c r="A158" s="10"/>
      <c r="B158" s="10"/>
      <c r="C158" s="10"/>
      <c r="D158" s="10"/>
      <c r="E158" s="10"/>
      <c r="F158" s="10"/>
    </row>
    <row r="159" spans="1:6" x14ac:dyDescent="0.3">
      <c r="A159" s="10"/>
      <c r="B159" s="10"/>
      <c r="C159" s="10"/>
      <c r="D159" s="10"/>
      <c r="E159" s="10"/>
      <c r="F159" s="10"/>
    </row>
    <row r="160" spans="1:6" x14ac:dyDescent="0.3">
      <c r="A160" s="10"/>
      <c r="B160" s="10"/>
      <c r="C160" s="10"/>
      <c r="D160" s="10"/>
      <c r="E160" s="10"/>
      <c r="F160" s="10"/>
    </row>
    <row r="161" spans="1:6" x14ac:dyDescent="0.3">
      <c r="A161" s="10"/>
      <c r="B161" s="10"/>
      <c r="C161" s="10"/>
      <c r="D161" s="10"/>
      <c r="E161" s="10"/>
      <c r="F161" s="10"/>
    </row>
    <row r="162" spans="1:6" x14ac:dyDescent="0.3">
      <c r="A162" s="10"/>
      <c r="B162" s="10"/>
      <c r="C162" s="10"/>
      <c r="D162" s="10"/>
      <c r="E162" s="10"/>
      <c r="F162" s="10"/>
    </row>
    <row r="163" spans="1:6" x14ac:dyDescent="0.3">
      <c r="A163" s="10"/>
      <c r="B163" s="10"/>
      <c r="C163" s="10"/>
      <c r="D163" s="10"/>
      <c r="E163" s="10"/>
      <c r="F163" s="10"/>
    </row>
    <row r="164" spans="1:6" x14ac:dyDescent="0.3">
      <c r="A164" s="10"/>
      <c r="B164" s="10"/>
      <c r="C164" s="10"/>
      <c r="D164" s="10"/>
      <c r="E164" s="10"/>
      <c r="F164" s="10"/>
    </row>
    <row r="165" spans="1:6" x14ac:dyDescent="0.3">
      <c r="A165" s="10"/>
      <c r="B165" s="10"/>
      <c r="C165" s="10"/>
      <c r="D165" s="10"/>
      <c r="E165" s="10"/>
      <c r="F165" s="10"/>
    </row>
    <row r="166" spans="1:6" x14ac:dyDescent="0.3">
      <c r="A166" s="10"/>
      <c r="B166" s="10"/>
      <c r="C166" s="10"/>
      <c r="D166" s="10"/>
      <c r="E166" s="10"/>
      <c r="F166" s="10"/>
    </row>
    <row r="167" spans="1:6" x14ac:dyDescent="0.3">
      <c r="A167" s="10"/>
      <c r="B167" s="10"/>
      <c r="C167" s="10"/>
      <c r="D167" s="10"/>
      <c r="E167" s="10"/>
      <c r="F167" s="10"/>
    </row>
    <row r="168" spans="1:6" x14ac:dyDescent="0.3">
      <c r="A168" s="10"/>
      <c r="B168" s="10"/>
      <c r="C168" s="10"/>
      <c r="D168" s="10"/>
      <c r="E168" s="10"/>
      <c r="F168" s="10"/>
    </row>
    <row r="169" spans="1:6" x14ac:dyDescent="0.3">
      <c r="A169" s="10"/>
      <c r="B169" s="10"/>
      <c r="C169" s="10"/>
      <c r="D169" s="10"/>
      <c r="E169" s="10"/>
      <c r="F169" s="10"/>
    </row>
    <row r="170" spans="1:6" x14ac:dyDescent="0.3">
      <c r="A170" s="10"/>
      <c r="B170" s="10"/>
      <c r="C170" s="10"/>
      <c r="D170" s="10"/>
      <c r="E170" s="10"/>
      <c r="F170" s="10"/>
    </row>
    <row r="171" spans="1:6" x14ac:dyDescent="0.3">
      <c r="A171" s="10"/>
      <c r="B171" s="10"/>
      <c r="C171" s="10"/>
      <c r="D171" s="10"/>
      <c r="E171" s="10"/>
      <c r="F171" s="10"/>
    </row>
    <row r="172" spans="1:6" x14ac:dyDescent="0.3">
      <c r="A172" s="10"/>
      <c r="B172" s="10"/>
      <c r="C172" s="10"/>
      <c r="D172" s="10"/>
      <c r="E172" s="10"/>
      <c r="F172" s="10"/>
    </row>
    <row r="173" spans="1:6" x14ac:dyDescent="0.3">
      <c r="A173" s="10"/>
      <c r="B173" s="10"/>
      <c r="C173" s="10"/>
      <c r="D173" s="10"/>
      <c r="E173" s="10"/>
      <c r="F173" s="10"/>
    </row>
    <row r="174" spans="1:6" x14ac:dyDescent="0.3">
      <c r="A174" s="10"/>
      <c r="B174" s="10"/>
      <c r="C174" s="10"/>
      <c r="D174" s="10"/>
      <c r="E174" s="10"/>
      <c r="F174" s="10"/>
    </row>
    <row r="175" spans="1:6" x14ac:dyDescent="0.3">
      <c r="A175" s="10"/>
      <c r="B175" s="10"/>
      <c r="C175" s="10"/>
      <c r="D175" s="10"/>
      <c r="E175" s="10"/>
      <c r="F175" s="10"/>
    </row>
    <row r="176" spans="1:6" x14ac:dyDescent="0.3">
      <c r="A176" s="10"/>
      <c r="B176" s="10"/>
      <c r="C176" s="10"/>
      <c r="D176" s="10"/>
      <c r="E176" s="10"/>
      <c r="F176" s="10"/>
    </row>
    <row r="177" spans="1:6" x14ac:dyDescent="0.3">
      <c r="A177" s="10"/>
      <c r="B177" s="10"/>
      <c r="C177" s="10"/>
      <c r="D177" s="10"/>
      <c r="E177" s="10"/>
      <c r="F177" s="10"/>
    </row>
    <row r="178" spans="1:6" x14ac:dyDescent="0.3">
      <c r="A178" s="10"/>
      <c r="B178" s="10"/>
      <c r="C178" s="10"/>
      <c r="D178" s="10"/>
      <c r="E178" s="10"/>
      <c r="F178" s="10"/>
    </row>
    <row r="179" spans="1:6" x14ac:dyDescent="0.3">
      <c r="A179" s="10"/>
      <c r="B179" s="10"/>
      <c r="C179" s="10"/>
      <c r="D179" s="10"/>
      <c r="E179" s="10"/>
      <c r="F179" s="10"/>
    </row>
    <row r="180" spans="1:6" x14ac:dyDescent="0.3">
      <c r="A180" s="10"/>
      <c r="B180" s="10"/>
      <c r="C180" s="10"/>
      <c r="D180" s="10"/>
      <c r="E180" s="10"/>
      <c r="F180" s="10"/>
    </row>
    <row r="181" spans="1:6" x14ac:dyDescent="0.3">
      <c r="A181" s="10"/>
      <c r="B181" s="10"/>
      <c r="C181" s="10"/>
      <c r="D181" s="10"/>
      <c r="E181" s="10"/>
      <c r="F181" s="10"/>
    </row>
    <row r="182" spans="1:6" x14ac:dyDescent="0.3">
      <c r="A182" s="10"/>
      <c r="B182" s="10"/>
      <c r="C182" s="10"/>
      <c r="D182" s="10"/>
      <c r="E182" s="10"/>
      <c r="F182" s="10"/>
    </row>
    <row r="183" spans="1:6" x14ac:dyDescent="0.3">
      <c r="A183" s="10"/>
      <c r="B183" s="10"/>
      <c r="C183" s="10"/>
      <c r="D183" s="10"/>
      <c r="E183" s="10"/>
      <c r="F183" s="10"/>
    </row>
    <row r="184" spans="1:6" x14ac:dyDescent="0.3">
      <c r="A184" s="10"/>
      <c r="B184" s="10"/>
      <c r="C184" s="10"/>
      <c r="D184" s="10"/>
      <c r="E184" s="10"/>
      <c r="F184" s="10"/>
    </row>
    <row r="185" spans="1:6" x14ac:dyDescent="0.3">
      <c r="A185" s="10"/>
      <c r="B185" s="10"/>
      <c r="C185" s="10"/>
      <c r="D185" s="10"/>
      <c r="E185" s="10"/>
      <c r="F185" s="10"/>
    </row>
    <row r="186" spans="1:6" x14ac:dyDescent="0.3">
      <c r="A186" s="10"/>
      <c r="B186" s="10"/>
      <c r="C186" s="10"/>
      <c r="D186" s="10"/>
      <c r="E186" s="10"/>
      <c r="F186" s="10"/>
    </row>
    <row r="187" spans="1:6" x14ac:dyDescent="0.3">
      <c r="A187" s="10"/>
      <c r="B187" s="10"/>
      <c r="C187" s="10"/>
      <c r="D187" s="10"/>
      <c r="E187" s="10"/>
      <c r="F187" s="10"/>
    </row>
    <row r="188" spans="1:6" x14ac:dyDescent="0.3">
      <c r="A188" s="10"/>
      <c r="B188" s="10"/>
      <c r="C188" s="10"/>
      <c r="D188" s="10"/>
      <c r="E188" s="10"/>
      <c r="F188" s="10"/>
    </row>
    <row r="189" spans="1:6" x14ac:dyDescent="0.3">
      <c r="A189" s="10"/>
      <c r="B189" s="10"/>
      <c r="C189" s="10"/>
      <c r="D189" s="10"/>
      <c r="E189" s="10"/>
      <c r="F189" s="10"/>
    </row>
    <row r="190" spans="1:6" x14ac:dyDescent="0.3">
      <c r="A190" s="10"/>
      <c r="B190" s="10"/>
      <c r="C190" s="10"/>
      <c r="D190" s="10"/>
      <c r="E190" s="10"/>
      <c r="F190" s="10"/>
    </row>
    <row r="191" spans="1:6" x14ac:dyDescent="0.3">
      <c r="A191" s="10"/>
      <c r="B191" s="10"/>
      <c r="C191" s="10"/>
      <c r="D191" s="10"/>
      <c r="E191" s="10"/>
      <c r="F191" s="10"/>
    </row>
    <row r="192" spans="1:6" x14ac:dyDescent="0.3">
      <c r="A192" s="10"/>
      <c r="B192" s="10"/>
      <c r="C192" s="10"/>
      <c r="D192" s="10"/>
      <c r="E192" s="10"/>
      <c r="F192" s="10"/>
    </row>
    <row r="193" spans="1:6" x14ac:dyDescent="0.3">
      <c r="A193" s="10"/>
      <c r="B193" s="10"/>
      <c r="C193" s="10"/>
      <c r="D193" s="10"/>
      <c r="E193" s="10"/>
      <c r="F193" s="10"/>
    </row>
    <row r="194" spans="1:6" x14ac:dyDescent="0.3">
      <c r="A194" s="10"/>
      <c r="B194" s="10"/>
      <c r="C194" s="10"/>
      <c r="D194" s="10"/>
      <c r="E194" s="10"/>
      <c r="F194" s="10"/>
    </row>
    <row r="195" spans="1:6" x14ac:dyDescent="0.3">
      <c r="A195" s="10"/>
      <c r="B195" s="10"/>
      <c r="C195" s="10"/>
      <c r="D195" s="10"/>
      <c r="E195" s="10"/>
      <c r="F195" s="10"/>
    </row>
    <row r="196" spans="1:6" x14ac:dyDescent="0.3">
      <c r="A196" s="10"/>
      <c r="B196" s="10"/>
      <c r="C196" s="10"/>
      <c r="D196" s="10"/>
      <c r="E196" s="10"/>
      <c r="F196" s="10"/>
    </row>
    <row r="197" spans="1:6" x14ac:dyDescent="0.3">
      <c r="A197" s="10"/>
      <c r="B197" s="10"/>
      <c r="C197" s="10"/>
      <c r="D197" s="10"/>
      <c r="E197" s="10"/>
      <c r="F197" s="10"/>
    </row>
    <row r="198" spans="1:6" x14ac:dyDescent="0.3">
      <c r="A198" s="10"/>
      <c r="B198" s="10"/>
      <c r="C198" s="10"/>
      <c r="D198" s="10"/>
      <c r="E198" s="10"/>
      <c r="F198" s="10"/>
    </row>
    <row r="199" spans="1:6" x14ac:dyDescent="0.3">
      <c r="A199" s="10"/>
      <c r="B199" s="10"/>
      <c r="C199" s="10"/>
      <c r="D199" s="10"/>
      <c r="E199" s="10"/>
      <c r="F199" s="10"/>
    </row>
    <row r="200" spans="1:6" x14ac:dyDescent="0.3">
      <c r="A200" s="10"/>
      <c r="B200" s="10"/>
      <c r="C200" s="10"/>
      <c r="D200" s="10"/>
      <c r="E200" s="10"/>
      <c r="F200" s="10"/>
    </row>
    <row r="201" spans="1:6" x14ac:dyDescent="0.3">
      <c r="A201" s="10"/>
      <c r="B201" s="10"/>
      <c r="C201" s="10"/>
      <c r="D201" s="10"/>
      <c r="E201" s="10"/>
      <c r="F201" s="10"/>
    </row>
    <row r="202" spans="1:6" x14ac:dyDescent="0.3">
      <c r="A202" s="10"/>
      <c r="B202" s="10"/>
      <c r="C202" s="10"/>
      <c r="D202" s="10"/>
      <c r="E202" s="10"/>
      <c r="F202" s="10"/>
    </row>
    <row r="203" spans="1:6" x14ac:dyDescent="0.3">
      <c r="A203" s="10"/>
      <c r="B203" s="10"/>
      <c r="C203" s="10"/>
      <c r="D203" s="10"/>
      <c r="E203" s="10"/>
      <c r="F203" s="10"/>
    </row>
    <row r="204" spans="1:6" x14ac:dyDescent="0.3">
      <c r="A204" s="10"/>
      <c r="B204" s="10"/>
      <c r="C204" s="10"/>
      <c r="D204" s="10"/>
      <c r="E204" s="10"/>
      <c r="F204" s="10"/>
    </row>
    <row r="205" spans="1:6" x14ac:dyDescent="0.3">
      <c r="A205" s="10"/>
      <c r="B205" s="10"/>
      <c r="C205" s="10"/>
      <c r="D205" s="10"/>
      <c r="E205" s="10"/>
      <c r="F205" s="10"/>
    </row>
    <row r="206" spans="1:6" x14ac:dyDescent="0.3">
      <c r="A206" s="10"/>
      <c r="B206" s="10"/>
      <c r="C206" s="10"/>
      <c r="D206" s="10"/>
      <c r="E206" s="10"/>
      <c r="F206" s="10"/>
    </row>
    <row r="207" spans="1:6" x14ac:dyDescent="0.3">
      <c r="A207" s="10"/>
      <c r="B207" s="10"/>
      <c r="C207" s="10"/>
      <c r="D207" s="10"/>
      <c r="E207" s="10"/>
      <c r="F207" s="10"/>
    </row>
    <row r="208" spans="1:6" x14ac:dyDescent="0.3">
      <c r="A208" s="10"/>
      <c r="B208" s="10"/>
      <c r="C208" s="10"/>
      <c r="D208" s="10"/>
      <c r="E208" s="10"/>
      <c r="F208" s="10"/>
    </row>
    <row r="209" spans="1:6" x14ac:dyDescent="0.3">
      <c r="A209" s="10"/>
      <c r="B209" s="10"/>
      <c r="C209" s="10"/>
      <c r="D209" s="10"/>
      <c r="E209" s="10"/>
      <c r="F209" s="10"/>
    </row>
    <row r="210" spans="1:6" x14ac:dyDescent="0.3">
      <c r="A210" s="10"/>
      <c r="B210" s="10"/>
      <c r="C210" s="10"/>
      <c r="D210" s="10"/>
      <c r="E210" s="10"/>
      <c r="F210" s="10"/>
    </row>
    <row r="211" spans="1:6" x14ac:dyDescent="0.3">
      <c r="A211" s="10"/>
      <c r="B211" s="10"/>
      <c r="C211" s="10"/>
      <c r="D211" s="10"/>
      <c r="E211" s="10"/>
      <c r="F211" s="10"/>
    </row>
    <row r="212" spans="1:6" x14ac:dyDescent="0.3">
      <c r="A212" s="10"/>
      <c r="B212" s="10"/>
      <c r="C212" s="10"/>
      <c r="D212" s="10"/>
      <c r="E212" s="10"/>
      <c r="F212" s="10"/>
    </row>
    <row r="213" spans="1:6" x14ac:dyDescent="0.3">
      <c r="A213" s="10"/>
      <c r="B213" s="10"/>
      <c r="C213" s="10"/>
      <c r="D213" s="10"/>
      <c r="E213" s="10"/>
      <c r="F213" s="10"/>
    </row>
    <row r="214" spans="1:6" x14ac:dyDescent="0.3">
      <c r="A214" s="10"/>
      <c r="B214" s="10"/>
      <c r="C214" s="10"/>
      <c r="D214" s="10"/>
      <c r="E214" s="10"/>
      <c r="F214" s="10"/>
    </row>
    <row r="215" spans="1:6" x14ac:dyDescent="0.3">
      <c r="A215" s="10"/>
      <c r="B215" s="10"/>
      <c r="C215" s="10"/>
      <c r="D215" s="10"/>
      <c r="E215" s="10"/>
      <c r="F215" s="10"/>
    </row>
    <row r="216" spans="1:6" x14ac:dyDescent="0.3">
      <c r="A216" s="10"/>
      <c r="B216" s="10"/>
      <c r="C216" s="10"/>
      <c r="D216" s="10"/>
      <c r="E216" s="10"/>
      <c r="F216" s="10"/>
    </row>
    <row r="217" spans="1:6" x14ac:dyDescent="0.3">
      <c r="A217" s="10"/>
      <c r="B217" s="10"/>
      <c r="C217" s="10"/>
      <c r="D217" s="10"/>
      <c r="E217" s="10"/>
      <c r="F217" s="10"/>
    </row>
    <row r="218" spans="1:6" x14ac:dyDescent="0.3">
      <c r="A218" s="10"/>
      <c r="B218" s="10"/>
      <c r="C218" s="10"/>
      <c r="D218" s="10"/>
      <c r="E218" s="10"/>
      <c r="F218" s="10"/>
    </row>
    <row r="219" spans="1:6" x14ac:dyDescent="0.3">
      <c r="A219" s="10"/>
      <c r="B219" s="10"/>
      <c r="C219" s="10"/>
      <c r="D219" s="10"/>
      <c r="E219" s="10"/>
      <c r="F219" s="10"/>
    </row>
    <row r="220" spans="1:6" x14ac:dyDescent="0.3">
      <c r="A220" s="10"/>
      <c r="B220" s="10"/>
      <c r="C220" s="10"/>
      <c r="D220" s="10"/>
      <c r="E220" s="10"/>
      <c r="F220" s="10"/>
    </row>
    <row r="221" spans="1:6" x14ac:dyDescent="0.3">
      <c r="A221" s="10"/>
      <c r="B221" s="10"/>
      <c r="C221" s="10"/>
      <c r="D221" s="10"/>
      <c r="E221" s="10"/>
      <c r="F221" s="10"/>
    </row>
    <row r="222" spans="1:6" x14ac:dyDescent="0.3">
      <c r="A222" s="10"/>
      <c r="B222" s="10"/>
      <c r="C222" s="10"/>
      <c r="D222" s="10"/>
      <c r="E222" s="10"/>
      <c r="F222" s="10"/>
    </row>
    <row r="223" spans="1:6" x14ac:dyDescent="0.3">
      <c r="A223" s="10"/>
      <c r="B223" s="10"/>
      <c r="C223" s="10"/>
      <c r="D223" s="10"/>
      <c r="E223" s="10"/>
      <c r="F223" s="10"/>
    </row>
    <row r="224" spans="1:6" x14ac:dyDescent="0.3">
      <c r="A224" s="10"/>
      <c r="B224" s="10"/>
      <c r="C224" s="10"/>
      <c r="D224" s="10"/>
      <c r="E224" s="10"/>
      <c r="F224" s="10"/>
    </row>
    <row r="225" spans="1:6" x14ac:dyDescent="0.3">
      <c r="A225" s="10"/>
      <c r="B225" s="10"/>
      <c r="C225" s="10"/>
      <c r="D225" s="10"/>
      <c r="E225" s="10"/>
      <c r="F225" s="10"/>
    </row>
    <row r="226" spans="1:6" x14ac:dyDescent="0.3">
      <c r="A226" s="10"/>
      <c r="B226" s="10"/>
      <c r="C226" s="10"/>
      <c r="D226" s="10"/>
      <c r="E226" s="10"/>
      <c r="F226" s="10"/>
    </row>
    <row r="227" spans="1:6" x14ac:dyDescent="0.3">
      <c r="A227" s="10"/>
      <c r="B227" s="10"/>
      <c r="C227" s="10"/>
      <c r="D227" s="10"/>
      <c r="E227" s="10"/>
      <c r="F227" s="10"/>
    </row>
    <row r="228" spans="1:6" x14ac:dyDescent="0.3">
      <c r="A228" s="10"/>
      <c r="B228" s="10"/>
      <c r="C228" s="10"/>
      <c r="D228" s="10"/>
      <c r="E228" s="10"/>
      <c r="F228" s="10"/>
    </row>
    <row r="229" spans="1:6" x14ac:dyDescent="0.3">
      <c r="A229" s="10"/>
      <c r="B229" s="10"/>
      <c r="C229" s="10"/>
      <c r="D229" s="10"/>
      <c r="E229" s="10"/>
      <c r="F229" s="10"/>
    </row>
    <row r="230" spans="1:6" x14ac:dyDescent="0.3">
      <c r="A230" s="10"/>
      <c r="B230" s="10"/>
      <c r="C230" s="10"/>
      <c r="D230" s="10"/>
      <c r="E230" s="10"/>
      <c r="F230" s="10"/>
    </row>
    <row r="231" spans="1:6" x14ac:dyDescent="0.3">
      <c r="A231" s="10"/>
      <c r="B231" s="10"/>
      <c r="C231" s="10"/>
      <c r="D231" s="10"/>
      <c r="E231" s="10"/>
      <c r="F231" s="10"/>
    </row>
    <row r="232" spans="1:6" x14ac:dyDescent="0.3">
      <c r="A232" s="10"/>
      <c r="B232" s="10"/>
      <c r="C232" s="10"/>
      <c r="D232" s="10"/>
      <c r="E232" s="10"/>
      <c r="F232" s="10"/>
    </row>
    <row r="233" spans="1:6" x14ac:dyDescent="0.3">
      <c r="A233" s="10"/>
      <c r="B233" s="10"/>
      <c r="C233" s="10"/>
      <c r="D233" s="10"/>
      <c r="E233" s="10"/>
      <c r="F233" s="10"/>
    </row>
    <row r="234" spans="1:6" x14ac:dyDescent="0.3">
      <c r="A234" s="10"/>
      <c r="B234" s="10"/>
      <c r="C234" s="10"/>
      <c r="D234" s="10"/>
      <c r="E234" s="10"/>
      <c r="F234" s="10"/>
    </row>
    <row r="235" spans="1:6" x14ac:dyDescent="0.3">
      <c r="A235" s="10"/>
      <c r="B235" s="10"/>
      <c r="C235" s="10"/>
      <c r="D235" s="10"/>
      <c r="E235" s="10"/>
      <c r="F235" s="10"/>
    </row>
    <row r="236" spans="1:6" x14ac:dyDescent="0.3">
      <c r="A236" s="10"/>
      <c r="B236" s="10"/>
      <c r="C236" s="10"/>
      <c r="D236" s="10"/>
      <c r="E236" s="10"/>
      <c r="F236" s="10"/>
    </row>
    <row r="237" spans="1:6" x14ac:dyDescent="0.3">
      <c r="A237" s="10"/>
      <c r="B237" s="10"/>
      <c r="C237" s="10"/>
      <c r="D237" s="10"/>
      <c r="E237" s="10"/>
      <c r="F237" s="10"/>
    </row>
    <row r="238" spans="1:6" x14ac:dyDescent="0.3">
      <c r="A238" s="10"/>
      <c r="B238" s="10"/>
      <c r="C238" s="10"/>
      <c r="D238" s="10"/>
      <c r="E238" s="10"/>
      <c r="F238" s="10"/>
    </row>
    <row r="239" spans="1:6" x14ac:dyDescent="0.3">
      <c r="A239" s="10"/>
      <c r="B239" s="10"/>
      <c r="C239" s="10"/>
      <c r="D239" s="10"/>
      <c r="E239" s="10"/>
      <c r="F239" s="10"/>
    </row>
    <row r="240" spans="1:6" x14ac:dyDescent="0.3">
      <c r="A240" s="10"/>
      <c r="B240" s="10"/>
      <c r="C240" s="10"/>
      <c r="D240" s="10"/>
      <c r="E240" s="10"/>
      <c r="F240" s="10"/>
    </row>
    <row r="241" spans="1:6" x14ac:dyDescent="0.3">
      <c r="A241" s="14"/>
      <c r="B241" s="14"/>
      <c r="C241" s="14"/>
      <c r="D241" s="14"/>
      <c r="E241" s="14"/>
      <c r="F241" s="14"/>
    </row>
  </sheetData>
  <mergeCells count="9">
    <mergeCell ref="A10:D10"/>
    <mergeCell ref="E10:F10"/>
    <mergeCell ref="B3:C3"/>
    <mergeCell ref="A9:D9"/>
    <mergeCell ref="A15:D15"/>
    <mergeCell ref="A13:D13"/>
    <mergeCell ref="A11:D11"/>
    <mergeCell ref="E12:F12"/>
    <mergeCell ref="A12:D12"/>
  </mergeCells>
  <pageMargins left="0.7" right="0.7" top="0.75" bottom="0.75" header="0.3" footer="0.3"/>
  <ignoredErrors>
    <ignoredError sqref="E1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0501D-B6F1-4C2C-BA71-2EC940477FCE}">
  <dimension ref="A1:XFC60"/>
  <sheetViews>
    <sheetView topLeftCell="A41" zoomScaleNormal="100" workbookViewId="0">
      <selection activeCell="H53" sqref="H53"/>
    </sheetView>
  </sheetViews>
  <sheetFormatPr defaultRowHeight="13.8" x14ac:dyDescent="0.3"/>
  <cols>
    <col min="1" max="1" width="8.88671875" style="2"/>
    <col min="2" max="2" width="20.77734375" style="1" customWidth="1"/>
    <col min="3" max="3" width="43.77734375" style="1" bestFit="1" customWidth="1"/>
    <col min="4" max="4" width="21.44140625" style="2" bestFit="1" customWidth="1"/>
    <col min="5" max="5" width="18.5546875" style="2" customWidth="1"/>
    <col min="6" max="6" width="15.6640625" style="1" customWidth="1"/>
    <col min="7" max="7" width="10.5546875" style="1" customWidth="1"/>
    <col min="8" max="8" width="42.88671875" style="1" customWidth="1"/>
    <col min="9" max="10" width="11.21875" style="1" bestFit="1" customWidth="1"/>
    <col min="11" max="16384" width="8.88671875" style="1"/>
  </cols>
  <sheetData>
    <row r="1" spans="1:9" ht="25.05" customHeight="1" x14ac:dyDescent="0.3">
      <c r="A1" s="147" t="s">
        <v>33</v>
      </c>
      <c r="B1" s="148"/>
      <c r="C1" s="148"/>
      <c r="D1" s="148"/>
      <c r="E1" s="148"/>
      <c r="F1" s="149"/>
    </row>
    <row r="2" spans="1:9" s="2" customFormat="1" ht="30" customHeight="1" x14ac:dyDescent="0.3">
      <c r="A2" s="36" t="s">
        <v>0</v>
      </c>
      <c r="B2" s="37" t="s">
        <v>54</v>
      </c>
      <c r="C2" s="37" t="s">
        <v>32</v>
      </c>
      <c r="D2" s="37" t="s">
        <v>148</v>
      </c>
      <c r="E2" s="37"/>
      <c r="F2" s="38" t="s">
        <v>151</v>
      </c>
    </row>
    <row r="3" spans="1:9" s="2" customFormat="1" ht="25.05" customHeight="1" x14ac:dyDescent="0.3">
      <c r="A3" s="36"/>
      <c r="B3" s="37"/>
      <c r="C3" s="37"/>
      <c r="D3" s="37"/>
      <c r="E3" s="37"/>
      <c r="F3" s="38"/>
    </row>
    <row r="4" spans="1:9" ht="25.05" customHeight="1" x14ac:dyDescent="0.3">
      <c r="A4" s="9">
        <v>1</v>
      </c>
      <c r="B4" s="10" t="s">
        <v>101</v>
      </c>
      <c r="C4" s="10" t="s">
        <v>58</v>
      </c>
      <c r="D4" s="45" t="s">
        <v>149</v>
      </c>
      <c r="E4" s="45"/>
      <c r="F4" s="64">
        <v>336.14</v>
      </c>
    </row>
    <row r="5" spans="1:9" ht="25.05" customHeight="1" x14ac:dyDescent="0.3">
      <c r="A5" s="9">
        <v>2</v>
      </c>
      <c r="B5" s="10" t="s">
        <v>102</v>
      </c>
      <c r="C5" s="10" t="s">
        <v>76</v>
      </c>
      <c r="D5" s="45" t="s">
        <v>150</v>
      </c>
      <c r="E5" s="45"/>
      <c r="F5" s="64">
        <v>134.24</v>
      </c>
    </row>
    <row r="6" spans="1:9" ht="25.05" customHeight="1" x14ac:dyDescent="0.3">
      <c r="A6" s="9">
        <f>A5+0.01</f>
        <v>2.0099999999999998</v>
      </c>
      <c r="B6" s="10" t="s">
        <v>71</v>
      </c>
      <c r="C6" s="10" t="s">
        <v>77</v>
      </c>
      <c r="D6" s="45" t="s">
        <v>150</v>
      </c>
      <c r="E6" s="45">
        <v>29.11</v>
      </c>
      <c r="F6" s="64">
        <v>32</v>
      </c>
    </row>
    <row r="7" spans="1:9" ht="25.05" customHeight="1" x14ac:dyDescent="0.3">
      <c r="A7" s="9">
        <f t="shared" ref="A7:A15" si="0">A6+0.01</f>
        <v>2.0199999999999996</v>
      </c>
      <c r="B7" s="10" t="s">
        <v>71</v>
      </c>
      <c r="C7" s="10" t="s">
        <v>78</v>
      </c>
      <c r="D7" s="45" t="s">
        <v>149</v>
      </c>
      <c r="E7" s="45"/>
      <c r="F7" s="64">
        <v>11.53</v>
      </c>
    </row>
    <row r="8" spans="1:9" ht="25.05" customHeight="1" x14ac:dyDescent="0.3">
      <c r="A8" s="9">
        <f t="shared" si="0"/>
        <v>2.0299999999999994</v>
      </c>
      <c r="B8" s="10" t="s">
        <v>71</v>
      </c>
      <c r="C8" s="10" t="s">
        <v>79</v>
      </c>
      <c r="D8" s="45" t="s">
        <v>150</v>
      </c>
      <c r="E8" s="45"/>
      <c r="F8" s="64">
        <v>116.58</v>
      </c>
    </row>
    <row r="9" spans="1:9" ht="25.05" customHeight="1" x14ac:dyDescent="0.3">
      <c r="A9" s="9">
        <f t="shared" si="0"/>
        <v>2.0399999999999991</v>
      </c>
      <c r="B9" s="10" t="s">
        <v>71</v>
      </c>
      <c r="C9" s="10" t="s">
        <v>59</v>
      </c>
      <c r="D9" s="45" t="s">
        <v>150</v>
      </c>
      <c r="E9" s="45"/>
      <c r="F9" s="64">
        <v>121.34</v>
      </c>
    </row>
    <row r="10" spans="1:9" ht="25.05" customHeight="1" x14ac:dyDescent="0.3">
      <c r="A10" s="9">
        <f t="shared" si="0"/>
        <v>2.0499999999999989</v>
      </c>
      <c r="B10" s="10" t="s">
        <v>71</v>
      </c>
      <c r="C10" s="10" t="s">
        <v>80</v>
      </c>
      <c r="D10" s="45" t="s">
        <v>149</v>
      </c>
      <c r="E10" s="45"/>
      <c r="F10" s="64">
        <v>19.61</v>
      </c>
    </row>
    <row r="11" spans="1:9" ht="25.05" customHeight="1" x14ac:dyDescent="0.3">
      <c r="A11" s="9">
        <f t="shared" si="0"/>
        <v>2.0599999999999987</v>
      </c>
      <c r="B11" s="10" t="s">
        <v>71</v>
      </c>
      <c r="C11" s="10" t="s">
        <v>81</v>
      </c>
      <c r="D11" s="45" t="s">
        <v>150</v>
      </c>
      <c r="E11" s="45"/>
      <c r="F11" s="64">
        <v>95.25</v>
      </c>
    </row>
    <row r="12" spans="1:9" ht="25.05" customHeight="1" x14ac:dyDescent="0.3">
      <c r="A12" s="9">
        <f t="shared" si="0"/>
        <v>2.0699999999999985</v>
      </c>
      <c r="B12" s="10" t="s">
        <v>71</v>
      </c>
      <c r="C12" s="10" t="s">
        <v>58</v>
      </c>
      <c r="D12" s="45" t="s">
        <v>150</v>
      </c>
      <c r="E12" s="45">
        <v>17.21</v>
      </c>
      <c r="F12" s="64">
        <f>'COMMON AREA'!G12-17.21</f>
        <v>7.595589339</v>
      </c>
      <c r="H12" s="1" t="s">
        <v>137</v>
      </c>
      <c r="I12" s="1">
        <v>17.21</v>
      </c>
    </row>
    <row r="13" spans="1:9" ht="25.05" customHeight="1" x14ac:dyDescent="0.3">
      <c r="A13" s="9">
        <f t="shared" si="0"/>
        <v>2.0799999999999983</v>
      </c>
      <c r="B13" s="10" t="s">
        <v>71</v>
      </c>
      <c r="C13" s="10" t="s">
        <v>82</v>
      </c>
      <c r="D13" s="45" t="s">
        <v>149</v>
      </c>
      <c r="E13" s="45"/>
      <c r="F13" s="64">
        <v>19.170000000000002</v>
      </c>
    </row>
    <row r="14" spans="1:9" ht="25.05" customHeight="1" x14ac:dyDescent="0.3">
      <c r="A14" s="9">
        <f t="shared" si="0"/>
        <v>2.0899999999999981</v>
      </c>
      <c r="B14" s="10" t="s">
        <v>71</v>
      </c>
      <c r="C14" s="10" t="s">
        <v>83</v>
      </c>
      <c r="D14" s="45" t="s">
        <v>149</v>
      </c>
      <c r="E14" s="45"/>
      <c r="F14" s="64">
        <v>22.88</v>
      </c>
    </row>
    <row r="15" spans="1:9" ht="25.05" customHeight="1" x14ac:dyDescent="0.3">
      <c r="A15" s="9">
        <f t="shared" si="0"/>
        <v>2.0999999999999979</v>
      </c>
      <c r="B15" s="10" t="s">
        <v>71</v>
      </c>
      <c r="C15" s="10" t="s">
        <v>84</v>
      </c>
      <c r="D15" s="45" t="s">
        <v>150</v>
      </c>
      <c r="E15" s="45"/>
      <c r="F15" s="64">
        <v>18.34</v>
      </c>
    </row>
    <row r="16" spans="1:9" ht="25.05" customHeight="1" x14ac:dyDescent="0.3">
      <c r="A16" s="60">
        <f>A5+1</f>
        <v>3</v>
      </c>
      <c r="B16" s="58" t="s">
        <v>103</v>
      </c>
      <c r="C16" s="58" t="s">
        <v>118</v>
      </c>
      <c r="D16" s="59" t="s">
        <v>150</v>
      </c>
      <c r="E16" s="59"/>
      <c r="F16" s="65">
        <v>117.76</v>
      </c>
      <c r="H16" s="1" t="s">
        <v>136</v>
      </c>
      <c r="I16" s="1">
        <f>40.18+15.25</f>
        <v>55.43</v>
      </c>
    </row>
    <row r="17" spans="1:8" ht="25.05" customHeight="1" x14ac:dyDescent="0.3">
      <c r="A17" s="9">
        <f>A16+0.01</f>
        <v>3.01</v>
      </c>
      <c r="B17" s="10" t="s">
        <v>71</v>
      </c>
      <c r="C17" s="10" t="s">
        <v>76</v>
      </c>
      <c r="D17" s="45" t="s">
        <v>150</v>
      </c>
      <c r="E17" s="45"/>
      <c r="F17" s="64">
        <v>133.03</v>
      </c>
    </row>
    <row r="18" spans="1:8" ht="25.05" customHeight="1" x14ac:dyDescent="0.3">
      <c r="A18" s="9">
        <f t="shared" ref="A18:A26" si="1">A17+0.01</f>
        <v>3.0199999999999996</v>
      </c>
      <c r="B18" s="10" t="s">
        <v>71</v>
      </c>
      <c r="C18" s="10" t="s">
        <v>79</v>
      </c>
      <c r="D18" s="45" t="s">
        <v>150</v>
      </c>
      <c r="E18" s="45"/>
      <c r="F18" s="64">
        <v>115.44</v>
      </c>
    </row>
    <row r="19" spans="1:8" ht="25.05" customHeight="1" x14ac:dyDescent="0.3">
      <c r="A19" s="9">
        <f t="shared" si="1"/>
        <v>3.0299999999999994</v>
      </c>
      <c r="B19" s="10" t="s">
        <v>71</v>
      </c>
      <c r="C19" s="10" t="s">
        <v>85</v>
      </c>
      <c r="D19" s="45" t="s">
        <v>150</v>
      </c>
      <c r="E19" s="45">
        <v>40.18</v>
      </c>
      <c r="F19" s="64">
        <f>44.68-40.18</f>
        <v>4.5</v>
      </c>
    </row>
    <row r="20" spans="1:8" ht="25.05" customHeight="1" x14ac:dyDescent="0.3">
      <c r="A20" s="9">
        <f t="shared" si="1"/>
        <v>3.0399999999999991</v>
      </c>
      <c r="B20" s="10" t="s">
        <v>71</v>
      </c>
      <c r="C20" s="10" t="s">
        <v>81</v>
      </c>
      <c r="D20" s="45" t="s">
        <v>150</v>
      </c>
      <c r="E20" s="45"/>
      <c r="F20" s="64">
        <v>108.08</v>
      </c>
    </row>
    <row r="21" spans="1:8" ht="25.05" customHeight="1" x14ac:dyDescent="0.3">
      <c r="A21" s="9">
        <f t="shared" si="1"/>
        <v>3.0499999999999989</v>
      </c>
      <c r="B21" s="10" t="s">
        <v>71</v>
      </c>
      <c r="C21" s="10" t="s">
        <v>86</v>
      </c>
      <c r="D21" s="45" t="s">
        <v>149</v>
      </c>
      <c r="E21" s="45"/>
      <c r="F21" s="64">
        <v>36.56</v>
      </c>
    </row>
    <row r="22" spans="1:8" ht="25.05" customHeight="1" x14ac:dyDescent="0.3">
      <c r="A22" s="9">
        <f t="shared" si="1"/>
        <v>3.0599999999999987</v>
      </c>
      <c r="B22" s="10" t="s">
        <v>71</v>
      </c>
      <c r="C22" s="10" t="s">
        <v>87</v>
      </c>
      <c r="D22" s="45" t="s">
        <v>149</v>
      </c>
      <c r="E22" s="45"/>
      <c r="F22" s="64">
        <v>21.24</v>
      </c>
    </row>
    <row r="23" spans="1:8" ht="25.05" customHeight="1" x14ac:dyDescent="0.3">
      <c r="A23" s="9">
        <f t="shared" si="1"/>
        <v>3.0699999999999985</v>
      </c>
      <c r="B23" s="10" t="s">
        <v>71</v>
      </c>
      <c r="C23" s="10" t="s">
        <v>82</v>
      </c>
      <c r="D23" s="45" t="s">
        <v>149</v>
      </c>
      <c r="E23" s="45"/>
      <c r="F23" s="64">
        <v>32.06</v>
      </c>
    </row>
    <row r="24" spans="1:8" ht="25.05" customHeight="1" x14ac:dyDescent="0.3">
      <c r="A24" s="9">
        <f t="shared" si="1"/>
        <v>3.0799999999999983</v>
      </c>
      <c r="B24" s="10" t="s">
        <v>71</v>
      </c>
      <c r="C24" s="10" t="s">
        <v>84</v>
      </c>
      <c r="D24" s="45" t="s">
        <v>150</v>
      </c>
      <c r="E24" s="45"/>
      <c r="F24" s="64">
        <v>18.34</v>
      </c>
    </row>
    <row r="25" spans="1:8" ht="25.05" customHeight="1" x14ac:dyDescent="0.3">
      <c r="A25" s="9">
        <f t="shared" si="1"/>
        <v>3.0899999999999981</v>
      </c>
      <c r="B25" s="10" t="s">
        <v>71</v>
      </c>
      <c r="C25" s="10" t="s">
        <v>89</v>
      </c>
      <c r="D25" s="45" t="s">
        <v>149</v>
      </c>
      <c r="E25" s="45"/>
      <c r="F25" s="64">
        <v>149.29</v>
      </c>
    </row>
    <row r="26" spans="1:8" ht="25.05" customHeight="1" x14ac:dyDescent="0.3">
      <c r="A26" s="9">
        <f t="shared" si="1"/>
        <v>3.0999999999999979</v>
      </c>
      <c r="B26" s="10" t="s">
        <v>71</v>
      </c>
      <c r="C26" s="10" t="s">
        <v>119</v>
      </c>
      <c r="D26" s="45" t="s">
        <v>150</v>
      </c>
      <c r="E26" s="45"/>
      <c r="F26" s="64">
        <f>76.58-15.25</f>
        <v>61.33</v>
      </c>
    </row>
    <row r="27" spans="1:8" ht="25.05" customHeight="1" x14ac:dyDescent="0.3">
      <c r="A27" s="9">
        <f>A16+1</f>
        <v>4</v>
      </c>
      <c r="B27" s="10" t="s">
        <v>104</v>
      </c>
      <c r="C27" s="10" t="s">
        <v>90</v>
      </c>
      <c r="D27" s="45" t="s">
        <v>152</v>
      </c>
      <c r="E27" s="45"/>
      <c r="F27" s="64">
        <v>44.48</v>
      </c>
      <c r="H27" s="3" t="s">
        <v>138</v>
      </c>
    </row>
    <row r="28" spans="1:8" ht="25.05" customHeight="1" x14ac:dyDescent="0.3">
      <c r="A28" s="9">
        <f>A27+0.01</f>
        <v>4.01</v>
      </c>
      <c r="B28" s="10" t="s">
        <v>71</v>
      </c>
      <c r="C28" s="10" t="s">
        <v>91</v>
      </c>
      <c r="D28" s="152" t="s">
        <v>153</v>
      </c>
      <c r="E28" s="45"/>
      <c r="F28" s="150" t="e">
        <f>'COMMON AREA'!#REF!+'COMMON AREA'!G27-36.24</f>
        <v>#REF!</v>
      </c>
    </row>
    <row r="29" spans="1:8" ht="25.05" customHeight="1" x14ac:dyDescent="0.3">
      <c r="A29" s="9">
        <f t="shared" ref="A29:A37" si="2">A28+0.01</f>
        <v>4.0199999999999996</v>
      </c>
      <c r="B29" s="10" t="s">
        <v>71</v>
      </c>
      <c r="C29" s="10" t="s">
        <v>92</v>
      </c>
      <c r="D29" s="152"/>
      <c r="E29" s="45"/>
      <c r="F29" s="150"/>
    </row>
    <row r="30" spans="1:8" ht="25.05" customHeight="1" x14ac:dyDescent="0.3">
      <c r="A30" s="9">
        <f t="shared" si="2"/>
        <v>4.0299999999999994</v>
      </c>
      <c r="B30" s="10" t="s">
        <v>71</v>
      </c>
      <c r="C30" s="10" t="s">
        <v>93</v>
      </c>
      <c r="D30" s="45" t="s">
        <v>150</v>
      </c>
      <c r="E30" s="45"/>
      <c r="F30" s="64">
        <v>24</v>
      </c>
    </row>
    <row r="31" spans="1:8" ht="25.05" customHeight="1" x14ac:dyDescent="0.3">
      <c r="A31" s="9">
        <f t="shared" si="2"/>
        <v>4.0399999999999991</v>
      </c>
      <c r="B31" s="10" t="s">
        <v>71</v>
      </c>
      <c r="C31" s="10" t="s">
        <v>94</v>
      </c>
      <c r="D31" s="45" t="s">
        <v>150</v>
      </c>
      <c r="E31" s="45"/>
      <c r="F31" s="64">
        <v>17.920000000000002</v>
      </c>
    </row>
    <row r="32" spans="1:8" ht="25.05" customHeight="1" x14ac:dyDescent="0.3">
      <c r="A32" s="9">
        <f t="shared" si="2"/>
        <v>4.0499999999999989</v>
      </c>
      <c r="B32" s="10" t="s">
        <v>71</v>
      </c>
      <c r="C32" s="10" t="s">
        <v>94</v>
      </c>
      <c r="D32" s="45" t="s">
        <v>150</v>
      </c>
      <c r="E32" s="45"/>
      <c r="F32" s="64">
        <v>7.68</v>
      </c>
    </row>
    <row r="33" spans="1:1023 1026:2047 2050:3071 3074:4095 4098:5119 5122:6143 6146:7167 7170:8191 8194:9215 9218:10239 10242:11263 11266:12287 12290:13311 13314:14335 14338:15359 15362:16383" ht="25.05" customHeight="1" x14ac:dyDescent="0.3">
      <c r="A33" s="9">
        <f t="shared" si="2"/>
        <v>4.0599999999999987</v>
      </c>
      <c r="B33" s="10" t="s">
        <v>71</v>
      </c>
      <c r="C33" s="10" t="s">
        <v>95</v>
      </c>
      <c r="D33" s="45" t="s">
        <v>150</v>
      </c>
      <c r="E33" s="45"/>
      <c r="F33" s="64">
        <v>8.2799999999999994</v>
      </c>
    </row>
    <row r="34" spans="1:1023 1026:2047 2050:3071 3074:4095 4098:5119 5122:6143 6146:7167 7170:8191 8194:9215 9218:10239 10242:11263 11266:12287 12290:13311 13314:14335 14338:15359 15362:16383" ht="25.05" customHeight="1" x14ac:dyDescent="0.3">
      <c r="A34" s="9">
        <f t="shared" si="2"/>
        <v>4.0699999999999985</v>
      </c>
      <c r="B34" s="10" t="s">
        <v>71</v>
      </c>
      <c r="C34" s="10" t="s">
        <v>96</v>
      </c>
      <c r="D34" s="45" t="s">
        <v>150</v>
      </c>
      <c r="E34" s="45"/>
      <c r="F34" s="150">
        <f>'COMMON AREA'!G32+'COMMON AREA'!G33-39.94</f>
        <v>26.881879752999993</v>
      </c>
    </row>
    <row r="35" spans="1:1023 1026:2047 2050:3071 3074:4095 4098:5119 5122:6143 6146:7167 7170:8191 8194:9215 9218:10239 10242:11263 11266:12287 12290:13311 13314:14335 14338:15359 15362:16383" ht="25.05" customHeight="1" x14ac:dyDescent="0.3">
      <c r="A35" s="9">
        <f t="shared" si="2"/>
        <v>4.0799999999999983</v>
      </c>
      <c r="B35" s="10" t="s">
        <v>71</v>
      </c>
      <c r="C35" s="10" t="s">
        <v>97</v>
      </c>
      <c r="D35" s="45" t="s">
        <v>150</v>
      </c>
      <c r="E35" s="45"/>
      <c r="F35" s="150"/>
    </row>
    <row r="36" spans="1:1023 1026:2047 2050:3071 3074:4095 4098:5119 5122:6143 6146:7167 7170:8191 8194:9215 9218:10239 10242:11263 11266:12287 12290:13311 13314:14335 14338:15359 15362:16383" ht="25.05" customHeight="1" x14ac:dyDescent="0.3">
      <c r="A36" s="9">
        <f t="shared" si="2"/>
        <v>4.0899999999999981</v>
      </c>
      <c r="B36" s="10" t="s">
        <v>71</v>
      </c>
      <c r="C36" s="10" t="s">
        <v>98</v>
      </c>
      <c r="D36" s="45" t="s">
        <v>150</v>
      </c>
      <c r="E36" s="45"/>
      <c r="F36" s="64">
        <v>54.54</v>
      </c>
    </row>
    <row r="37" spans="1:1023 1026:2047 2050:3071 3074:4095 4098:5119 5122:6143 6146:7167 7170:8191 8194:9215 9218:10239 10242:11263 11266:12287 12290:13311 13314:14335 14338:15359 15362:16383" ht="25.05" customHeight="1" x14ac:dyDescent="0.3">
      <c r="A37" s="9">
        <f t="shared" si="2"/>
        <v>4.0999999999999979</v>
      </c>
      <c r="B37" s="10" t="s">
        <v>71</v>
      </c>
      <c r="C37" s="10" t="s">
        <v>99</v>
      </c>
      <c r="D37" s="45" t="s">
        <v>150</v>
      </c>
      <c r="E37" s="45"/>
      <c r="F37" s="64">
        <v>23.97</v>
      </c>
    </row>
    <row r="38" spans="1:1023 1026:2047 2050:3071 3074:4095 4098:5119 5122:6143 6146:7167 7170:8191 8194:9215 9218:10239 10242:11263 11266:12287 12290:13311 13314:14335 14338:15359 15362:16383" ht="25.05" customHeight="1" x14ac:dyDescent="0.3">
      <c r="A38" s="9">
        <f>A37+0.01</f>
        <v>4.1099999999999977</v>
      </c>
      <c r="B38" s="10"/>
      <c r="C38" s="10" t="s">
        <v>100</v>
      </c>
      <c r="D38" s="45" t="s">
        <v>150</v>
      </c>
      <c r="E38" s="45"/>
      <c r="F38" s="64">
        <v>17.28</v>
      </c>
    </row>
    <row r="39" spans="1:1023 1026:2047 2050:3071 3074:4095 4098:5119 5122:6143 6146:7167 7170:8191 8194:9215 9218:10239 10242:11263 11266:12287 12290:13311 13314:14335 14338:15359 15362:16383" ht="25.05" customHeight="1" x14ac:dyDescent="0.3">
      <c r="A39" s="9"/>
      <c r="B39" s="10"/>
      <c r="C39" s="10"/>
      <c r="D39" s="45"/>
      <c r="E39" s="45"/>
      <c r="F39" s="66" t="e">
        <f>SUM(F4:F38)</f>
        <v>#REF!</v>
      </c>
      <c r="H39" s="8" t="e">
        <f>F39*10.764</f>
        <v>#REF!</v>
      </c>
    </row>
    <row r="40" spans="1:1023 1026:2047 2050:3071 3074:4095 4098:5119 5122:6143 6146:7167 7170:8191 8194:9215 9218:10239 10242:11263 11266:12287 12290:13311 13314:14335 14338:15359 15362:16383" ht="25.05" customHeight="1" x14ac:dyDescent="0.3">
      <c r="A40" s="151" t="s">
        <v>127</v>
      </c>
      <c r="B40" s="152"/>
      <c r="C40" s="152"/>
      <c r="D40" s="152"/>
      <c r="E40" s="152"/>
      <c r="F40" s="153"/>
    </row>
    <row r="41" spans="1:1023 1026:2047 2050:3071 3074:4095 4098:5119 5122:6143 6146:7167 7170:8191 8194:9215 9218:10239 10242:11263 11266:12287 12290:13311 13314:14335 14338:15359 15362:16383" ht="25.05" customHeight="1" x14ac:dyDescent="0.3">
      <c r="A41" s="9">
        <v>5</v>
      </c>
      <c r="B41" s="10" t="s">
        <v>103</v>
      </c>
      <c r="C41" s="10" t="s">
        <v>88</v>
      </c>
      <c r="D41" s="45" t="s">
        <v>150</v>
      </c>
      <c r="E41" s="45"/>
      <c r="F41" s="64">
        <f>AMENITIES!G4</f>
        <v>944.9006251159999</v>
      </c>
      <c r="G41" s="2"/>
      <c r="J41" s="52"/>
      <c r="K41" s="2"/>
      <c r="N41" s="52"/>
      <c r="O41" s="2"/>
      <c r="R41" s="52"/>
      <c r="S41" s="2"/>
      <c r="V41" s="52"/>
      <c r="W41" s="2"/>
      <c r="Z41" s="52"/>
      <c r="AA41" s="2"/>
      <c r="AD41" s="52"/>
      <c r="AE41" s="2"/>
      <c r="AH41" s="52"/>
      <c r="AI41" s="2"/>
      <c r="AL41" s="52"/>
      <c r="AM41" s="2"/>
      <c r="AP41" s="52"/>
      <c r="AQ41" s="2"/>
      <c r="AT41" s="52"/>
      <c r="AU41" s="2"/>
      <c r="AX41" s="52"/>
      <c r="AY41" s="2"/>
      <c r="BB41" s="52"/>
      <c r="BC41" s="2"/>
      <c r="BF41" s="52"/>
      <c r="BG41" s="2"/>
      <c r="BJ41" s="52"/>
      <c r="BK41" s="2"/>
      <c r="BN41" s="52"/>
      <c r="BO41" s="2"/>
      <c r="BR41" s="52"/>
      <c r="BS41" s="2"/>
      <c r="BV41" s="52"/>
      <c r="BW41" s="2"/>
      <c r="BZ41" s="52"/>
      <c r="CA41" s="2"/>
      <c r="CD41" s="52"/>
      <c r="CE41" s="2"/>
      <c r="CH41" s="52"/>
      <c r="CI41" s="2"/>
      <c r="CL41" s="52"/>
      <c r="CM41" s="2"/>
      <c r="CP41" s="52"/>
      <c r="CQ41" s="2"/>
      <c r="CT41" s="52"/>
      <c r="CU41" s="2"/>
      <c r="CX41" s="52"/>
      <c r="CY41" s="2"/>
      <c r="DB41" s="52"/>
      <c r="DC41" s="2"/>
      <c r="DF41" s="52"/>
      <c r="DG41" s="2"/>
      <c r="DJ41" s="52"/>
      <c r="DK41" s="2"/>
      <c r="DN41" s="52"/>
      <c r="DO41" s="2"/>
      <c r="DR41" s="52"/>
      <c r="DS41" s="2"/>
      <c r="DV41" s="52"/>
      <c r="DW41" s="2"/>
      <c r="DZ41" s="52"/>
      <c r="EA41" s="2"/>
      <c r="ED41" s="52"/>
      <c r="EE41" s="2"/>
      <c r="EH41" s="52"/>
      <c r="EI41" s="2"/>
      <c r="EL41" s="52"/>
      <c r="EM41" s="2"/>
      <c r="EP41" s="52"/>
      <c r="EQ41" s="2"/>
      <c r="ET41" s="52"/>
      <c r="EU41" s="2"/>
      <c r="EX41" s="52"/>
      <c r="EY41" s="2"/>
      <c r="FB41" s="52"/>
      <c r="FC41" s="2"/>
      <c r="FF41" s="52"/>
      <c r="FG41" s="2"/>
      <c r="FJ41" s="52"/>
      <c r="FK41" s="2"/>
      <c r="FN41" s="52"/>
      <c r="FO41" s="2"/>
      <c r="FR41" s="52"/>
      <c r="FS41" s="2"/>
      <c r="FV41" s="52"/>
      <c r="FW41" s="2"/>
      <c r="FZ41" s="52"/>
      <c r="GA41" s="2"/>
      <c r="GD41" s="52"/>
      <c r="GE41" s="2"/>
      <c r="GH41" s="52"/>
      <c r="GI41" s="2"/>
      <c r="GL41" s="52"/>
      <c r="GM41" s="2"/>
      <c r="GP41" s="52"/>
      <c r="GQ41" s="2"/>
      <c r="GT41" s="52"/>
      <c r="GU41" s="2"/>
      <c r="GX41" s="52"/>
      <c r="GY41" s="2"/>
      <c r="HB41" s="52"/>
      <c r="HC41" s="2"/>
      <c r="HF41" s="52"/>
      <c r="HG41" s="2"/>
      <c r="HJ41" s="52"/>
      <c r="HK41" s="2"/>
      <c r="HN41" s="52"/>
      <c r="HO41" s="2"/>
      <c r="HR41" s="52"/>
      <c r="HS41" s="2"/>
      <c r="HV41" s="52"/>
      <c r="HW41" s="2"/>
      <c r="HZ41" s="52"/>
      <c r="IA41" s="2"/>
      <c r="ID41" s="52"/>
      <c r="IE41" s="2"/>
      <c r="IH41" s="52"/>
      <c r="II41" s="2"/>
      <c r="IL41" s="52"/>
      <c r="IM41" s="2"/>
      <c r="IP41" s="52"/>
      <c r="IQ41" s="2"/>
      <c r="IT41" s="52"/>
      <c r="IU41" s="2"/>
      <c r="IX41" s="52"/>
      <c r="IY41" s="2"/>
      <c r="JB41" s="52"/>
      <c r="JC41" s="2"/>
      <c r="JF41" s="52"/>
      <c r="JG41" s="2"/>
      <c r="JJ41" s="52"/>
      <c r="JK41" s="2"/>
      <c r="JN41" s="52"/>
      <c r="JO41" s="2"/>
      <c r="JR41" s="52"/>
      <c r="JS41" s="2"/>
      <c r="JV41" s="52"/>
      <c r="JW41" s="2"/>
      <c r="JZ41" s="52"/>
      <c r="KA41" s="2"/>
      <c r="KD41" s="52"/>
      <c r="KE41" s="2"/>
      <c r="KH41" s="52"/>
      <c r="KI41" s="2"/>
      <c r="KL41" s="52"/>
      <c r="KM41" s="2"/>
      <c r="KP41" s="52"/>
      <c r="KQ41" s="2"/>
      <c r="KT41" s="52"/>
      <c r="KU41" s="2"/>
      <c r="KX41" s="52"/>
      <c r="KY41" s="2"/>
      <c r="LB41" s="52"/>
      <c r="LC41" s="2"/>
      <c r="LF41" s="52"/>
      <c r="LG41" s="2"/>
      <c r="LJ41" s="52"/>
      <c r="LK41" s="2"/>
      <c r="LN41" s="52"/>
      <c r="LO41" s="2"/>
      <c r="LR41" s="52"/>
      <c r="LS41" s="2"/>
      <c r="LV41" s="52"/>
      <c r="LW41" s="2"/>
      <c r="LZ41" s="52"/>
      <c r="MA41" s="2"/>
      <c r="MD41" s="52"/>
      <c r="ME41" s="2"/>
      <c r="MH41" s="52"/>
      <c r="MI41" s="2"/>
      <c r="ML41" s="52"/>
      <c r="MM41" s="2"/>
      <c r="MP41" s="52"/>
      <c r="MQ41" s="2"/>
      <c r="MT41" s="52"/>
      <c r="MU41" s="2"/>
      <c r="MX41" s="52"/>
      <c r="MY41" s="2"/>
      <c r="NB41" s="52"/>
      <c r="NC41" s="2"/>
      <c r="NF41" s="52"/>
      <c r="NG41" s="2"/>
      <c r="NJ41" s="52"/>
      <c r="NK41" s="2"/>
      <c r="NN41" s="52"/>
      <c r="NO41" s="2"/>
      <c r="NR41" s="52"/>
      <c r="NS41" s="2"/>
      <c r="NV41" s="52"/>
      <c r="NW41" s="2"/>
      <c r="NZ41" s="52"/>
      <c r="OA41" s="2"/>
      <c r="OD41" s="52"/>
      <c r="OE41" s="2"/>
      <c r="OH41" s="52"/>
      <c r="OI41" s="2"/>
      <c r="OL41" s="52"/>
      <c r="OM41" s="2"/>
      <c r="OP41" s="52"/>
      <c r="OQ41" s="2"/>
      <c r="OT41" s="52"/>
      <c r="OU41" s="2"/>
      <c r="OX41" s="52"/>
      <c r="OY41" s="2"/>
      <c r="PB41" s="52"/>
      <c r="PC41" s="2"/>
      <c r="PF41" s="52"/>
      <c r="PG41" s="2"/>
      <c r="PJ41" s="52"/>
      <c r="PK41" s="2"/>
      <c r="PN41" s="52"/>
      <c r="PO41" s="2"/>
      <c r="PR41" s="52"/>
      <c r="PS41" s="2"/>
      <c r="PV41" s="52"/>
      <c r="PW41" s="2"/>
      <c r="PZ41" s="52"/>
      <c r="QA41" s="2"/>
      <c r="QD41" s="52"/>
      <c r="QE41" s="2"/>
      <c r="QH41" s="52"/>
      <c r="QI41" s="2"/>
      <c r="QL41" s="52"/>
      <c r="QM41" s="2"/>
      <c r="QP41" s="52"/>
      <c r="QQ41" s="2"/>
      <c r="QT41" s="52"/>
      <c r="QU41" s="2"/>
      <c r="QX41" s="52"/>
      <c r="QY41" s="2"/>
      <c r="RB41" s="52"/>
      <c r="RC41" s="2"/>
      <c r="RF41" s="52"/>
      <c r="RG41" s="2"/>
      <c r="RJ41" s="52"/>
      <c r="RK41" s="2"/>
      <c r="RN41" s="52"/>
      <c r="RO41" s="2"/>
      <c r="RR41" s="52"/>
      <c r="RS41" s="2"/>
      <c r="RV41" s="52"/>
      <c r="RW41" s="2"/>
      <c r="RZ41" s="52"/>
      <c r="SA41" s="2"/>
      <c r="SD41" s="52"/>
      <c r="SE41" s="2"/>
      <c r="SH41" s="52"/>
      <c r="SI41" s="2"/>
      <c r="SL41" s="52"/>
      <c r="SM41" s="2"/>
      <c r="SP41" s="52"/>
      <c r="SQ41" s="2"/>
      <c r="ST41" s="52"/>
      <c r="SU41" s="2"/>
      <c r="SX41" s="52"/>
      <c r="SY41" s="2"/>
      <c r="TB41" s="52"/>
      <c r="TC41" s="2"/>
      <c r="TF41" s="52"/>
      <c r="TG41" s="2"/>
      <c r="TJ41" s="52"/>
      <c r="TK41" s="2"/>
      <c r="TN41" s="52"/>
      <c r="TO41" s="2"/>
      <c r="TR41" s="52"/>
      <c r="TS41" s="2"/>
      <c r="TV41" s="52"/>
      <c r="TW41" s="2"/>
      <c r="TZ41" s="52"/>
      <c r="UA41" s="2"/>
      <c r="UD41" s="52"/>
      <c r="UE41" s="2"/>
      <c r="UH41" s="52"/>
      <c r="UI41" s="2"/>
      <c r="UL41" s="52"/>
      <c r="UM41" s="2"/>
      <c r="UP41" s="52"/>
      <c r="UQ41" s="2"/>
      <c r="UT41" s="52"/>
      <c r="UU41" s="2"/>
      <c r="UX41" s="52"/>
      <c r="UY41" s="2"/>
      <c r="VB41" s="52"/>
      <c r="VC41" s="2"/>
      <c r="VF41" s="52"/>
      <c r="VG41" s="2"/>
      <c r="VJ41" s="52"/>
      <c r="VK41" s="2"/>
      <c r="VN41" s="52"/>
      <c r="VO41" s="2"/>
      <c r="VR41" s="52"/>
      <c r="VS41" s="2"/>
      <c r="VV41" s="52"/>
      <c r="VW41" s="2"/>
      <c r="VZ41" s="52"/>
      <c r="WA41" s="2"/>
      <c r="WD41" s="52"/>
      <c r="WE41" s="2"/>
      <c r="WH41" s="52"/>
      <c r="WI41" s="2"/>
      <c r="WL41" s="52"/>
      <c r="WM41" s="2"/>
      <c r="WP41" s="52"/>
      <c r="WQ41" s="2"/>
      <c r="WT41" s="52"/>
      <c r="WU41" s="2"/>
      <c r="WX41" s="52"/>
      <c r="WY41" s="2"/>
      <c r="XB41" s="52"/>
      <c r="XC41" s="2"/>
      <c r="XF41" s="52"/>
      <c r="XG41" s="2"/>
      <c r="XJ41" s="52"/>
      <c r="XK41" s="2"/>
      <c r="XN41" s="52"/>
      <c r="XO41" s="2"/>
      <c r="XR41" s="52"/>
      <c r="XS41" s="2"/>
      <c r="XV41" s="52"/>
      <c r="XW41" s="2"/>
      <c r="XZ41" s="52"/>
      <c r="YA41" s="2"/>
      <c r="YD41" s="52"/>
      <c r="YE41" s="2"/>
      <c r="YH41" s="52"/>
      <c r="YI41" s="2"/>
      <c r="YL41" s="52"/>
      <c r="YM41" s="2"/>
      <c r="YP41" s="52"/>
      <c r="YQ41" s="2"/>
      <c r="YT41" s="52"/>
      <c r="YU41" s="2"/>
      <c r="YX41" s="52"/>
      <c r="YY41" s="2"/>
      <c r="ZB41" s="52"/>
      <c r="ZC41" s="2"/>
      <c r="ZF41" s="52"/>
      <c r="ZG41" s="2"/>
      <c r="ZJ41" s="52"/>
      <c r="ZK41" s="2"/>
      <c r="ZN41" s="52"/>
      <c r="ZO41" s="2"/>
      <c r="ZR41" s="52"/>
      <c r="ZS41" s="2"/>
      <c r="ZV41" s="52"/>
      <c r="ZW41" s="2"/>
      <c r="ZZ41" s="52"/>
      <c r="AAA41" s="2"/>
      <c r="AAD41" s="52"/>
      <c r="AAE41" s="2"/>
      <c r="AAH41" s="52"/>
      <c r="AAI41" s="2"/>
      <c r="AAL41" s="52"/>
      <c r="AAM41" s="2"/>
      <c r="AAP41" s="52"/>
      <c r="AAQ41" s="2"/>
      <c r="AAT41" s="52"/>
      <c r="AAU41" s="2"/>
      <c r="AAX41" s="52"/>
      <c r="AAY41" s="2"/>
      <c r="ABB41" s="52"/>
      <c r="ABC41" s="2"/>
      <c r="ABF41" s="52"/>
      <c r="ABG41" s="2"/>
      <c r="ABJ41" s="52"/>
      <c r="ABK41" s="2"/>
      <c r="ABN41" s="52"/>
      <c r="ABO41" s="2"/>
      <c r="ABR41" s="52"/>
      <c r="ABS41" s="2"/>
      <c r="ABV41" s="52"/>
      <c r="ABW41" s="2"/>
      <c r="ABZ41" s="52"/>
      <c r="ACA41" s="2"/>
      <c r="ACD41" s="52"/>
      <c r="ACE41" s="2"/>
      <c r="ACH41" s="52"/>
      <c r="ACI41" s="2"/>
      <c r="ACL41" s="52"/>
      <c r="ACM41" s="2"/>
      <c r="ACP41" s="52"/>
      <c r="ACQ41" s="2"/>
      <c r="ACT41" s="52"/>
      <c r="ACU41" s="2"/>
      <c r="ACX41" s="52"/>
      <c r="ACY41" s="2"/>
      <c r="ADB41" s="52"/>
      <c r="ADC41" s="2"/>
      <c r="ADF41" s="52"/>
      <c r="ADG41" s="2"/>
      <c r="ADJ41" s="52"/>
      <c r="ADK41" s="2"/>
      <c r="ADN41" s="52"/>
      <c r="ADO41" s="2"/>
      <c r="ADR41" s="52"/>
      <c r="ADS41" s="2"/>
      <c r="ADV41" s="52"/>
      <c r="ADW41" s="2"/>
      <c r="ADZ41" s="52"/>
      <c r="AEA41" s="2"/>
      <c r="AED41" s="52"/>
      <c r="AEE41" s="2"/>
      <c r="AEH41" s="52"/>
      <c r="AEI41" s="2"/>
      <c r="AEL41" s="52"/>
      <c r="AEM41" s="2"/>
      <c r="AEP41" s="52"/>
      <c r="AEQ41" s="2"/>
      <c r="AET41" s="52"/>
      <c r="AEU41" s="2"/>
      <c r="AEX41" s="52"/>
      <c r="AEY41" s="2"/>
      <c r="AFB41" s="52"/>
      <c r="AFC41" s="2"/>
      <c r="AFF41" s="52"/>
      <c r="AFG41" s="2"/>
      <c r="AFJ41" s="52"/>
      <c r="AFK41" s="2"/>
      <c r="AFN41" s="52"/>
      <c r="AFO41" s="2"/>
      <c r="AFR41" s="52"/>
      <c r="AFS41" s="2"/>
      <c r="AFV41" s="52"/>
      <c r="AFW41" s="2"/>
      <c r="AFZ41" s="52"/>
      <c r="AGA41" s="2"/>
      <c r="AGD41" s="52"/>
      <c r="AGE41" s="2"/>
      <c r="AGH41" s="52"/>
      <c r="AGI41" s="2"/>
      <c r="AGL41" s="52"/>
      <c r="AGM41" s="2"/>
      <c r="AGP41" s="52"/>
      <c r="AGQ41" s="2"/>
      <c r="AGT41" s="52"/>
      <c r="AGU41" s="2"/>
      <c r="AGX41" s="52"/>
      <c r="AGY41" s="2"/>
      <c r="AHB41" s="52"/>
      <c r="AHC41" s="2"/>
      <c r="AHF41" s="52"/>
      <c r="AHG41" s="2"/>
      <c r="AHJ41" s="52"/>
      <c r="AHK41" s="2"/>
      <c r="AHN41" s="52"/>
      <c r="AHO41" s="2"/>
      <c r="AHR41" s="52"/>
      <c r="AHS41" s="2"/>
      <c r="AHV41" s="52"/>
      <c r="AHW41" s="2"/>
      <c r="AHZ41" s="52"/>
      <c r="AIA41" s="2"/>
      <c r="AID41" s="52"/>
      <c r="AIE41" s="2"/>
      <c r="AIH41" s="52"/>
      <c r="AII41" s="2"/>
      <c r="AIL41" s="52"/>
      <c r="AIM41" s="2"/>
      <c r="AIP41" s="52"/>
      <c r="AIQ41" s="2"/>
      <c r="AIT41" s="52"/>
      <c r="AIU41" s="2"/>
      <c r="AIX41" s="52"/>
      <c r="AIY41" s="2"/>
      <c r="AJB41" s="52"/>
      <c r="AJC41" s="2"/>
      <c r="AJF41" s="52"/>
      <c r="AJG41" s="2"/>
      <c r="AJJ41" s="52"/>
      <c r="AJK41" s="2"/>
      <c r="AJN41" s="52"/>
      <c r="AJO41" s="2"/>
      <c r="AJR41" s="52"/>
      <c r="AJS41" s="2"/>
      <c r="AJV41" s="52"/>
      <c r="AJW41" s="2"/>
      <c r="AJZ41" s="52"/>
      <c r="AKA41" s="2"/>
      <c r="AKD41" s="52"/>
      <c r="AKE41" s="2"/>
      <c r="AKH41" s="52"/>
      <c r="AKI41" s="2"/>
      <c r="AKL41" s="52"/>
      <c r="AKM41" s="2"/>
      <c r="AKP41" s="52"/>
      <c r="AKQ41" s="2"/>
      <c r="AKT41" s="52"/>
      <c r="AKU41" s="2"/>
      <c r="AKX41" s="52"/>
      <c r="AKY41" s="2"/>
      <c r="ALB41" s="52"/>
      <c r="ALC41" s="2"/>
      <c r="ALF41" s="52"/>
      <c r="ALG41" s="2"/>
      <c r="ALJ41" s="52"/>
      <c r="ALK41" s="2"/>
      <c r="ALN41" s="52"/>
      <c r="ALO41" s="2"/>
      <c r="ALR41" s="52"/>
      <c r="ALS41" s="2"/>
      <c r="ALV41" s="52"/>
      <c r="ALW41" s="2"/>
      <c r="ALZ41" s="52"/>
      <c r="AMA41" s="2"/>
      <c r="AMD41" s="52"/>
      <c r="AME41" s="2"/>
      <c r="AMH41" s="52"/>
      <c r="AMI41" s="2"/>
      <c r="AML41" s="52"/>
      <c r="AMM41" s="2"/>
      <c r="AMP41" s="52"/>
      <c r="AMQ41" s="2"/>
      <c r="AMT41" s="52"/>
      <c r="AMU41" s="2"/>
      <c r="AMX41" s="52"/>
      <c r="AMY41" s="2"/>
      <c r="ANB41" s="52"/>
      <c r="ANC41" s="2"/>
      <c r="ANF41" s="52"/>
      <c r="ANG41" s="2"/>
      <c r="ANJ41" s="52"/>
      <c r="ANK41" s="2"/>
      <c r="ANN41" s="52"/>
      <c r="ANO41" s="2"/>
      <c r="ANR41" s="52"/>
      <c r="ANS41" s="2"/>
      <c r="ANV41" s="52"/>
      <c r="ANW41" s="2"/>
      <c r="ANZ41" s="52"/>
      <c r="AOA41" s="2"/>
      <c r="AOD41" s="52"/>
      <c r="AOE41" s="2"/>
      <c r="AOH41" s="52"/>
      <c r="AOI41" s="2"/>
      <c r="AOL41" s="52"/>
      <c r="AOM41" s="2"/>
      <c r="AOP41" s="52"/>
      <c r="AOQ41" s="2"/>
      <c r="AOT41" s="52"/>
      <c r="AOU41" s="2"/>
      <c r="AOX41" s="52"/>
      <c r="AOY41" s="2"/>
      <c r="APB41" s="52"/>
      <c r="APC41" s="2"/>
      <c r="APF41" s="52"/>
      <c r="APG41" s="2"/>
      <c r="APJ41" s="52"/>
      <c r="APK41" s="2"/>
      <c r="APN41" s="52"/>
      <c r="APO41" s="2"/>
      <c r="APR41" s="52"/>
      <c r="APS41" s="2"/>
      <c r="APV41" s="52"/>
      <c r="APW41" s="2"/>
      <c r="APZ41" s="52"/>
      <c r="AQA41" s="2"/>
      <c r="AQD41" s="52"/>
      <c r="AQE41" s="2"/>
      <c r="AQH41" s="52"/>
      <c r="AQI41" s="2"/>
      <c r="AQL41" s="52"/>
      <c r="AQM41" s="2"/>
      <c r="AQP41" s="52"/>
      <c r="AQQ41" s="2"/>
      <c r="AQT41" s="52"/>
      <c r="AQU41" s="2"/>
      <c r="AQX41" s="52"/>
      <c r="AQY41" s="2"/>
      <c r="ARB41" s="52"/>
      <c r="ARC41" s="2"/>
      <c r="ARF41" s="52"/>
      <c r="ARG41" s="2"/>
      <c r="ARJ41" s="52"/>
      <c r="ARK41" s="2"/>
      <c r="ARN41" s="52"/>
      <c r="ARO41" s="2"/>
      <c r="ARR41" s="52"/>
      <c r="ARS41" s="2"/>
      <c r="ARV41" s="52"/>
      <c r="ARW41" s="2"/>
      <c r="ARZ41" s="52"/>
      <c r="ASA41" s="2"/>
      <c r="ASD41" s="52"/>
      <c r="ASE41" s="2"/>
      <c r="ASH41" s="52"/>
      <c r="ASI41" s="2"/>
      <c r="ASL41" s="52"/>
      <c r="ASM41" s="2"/>
      <c r="ASP41" s="52"/>
      <c r="ASQ41" s="2"/>
      <c r="AST41" s="52"/>
      <c r="ASU41" s="2"/>
      <c r="ASX41" s="52"/>
      <c r="ASY41" s="2"/>
      <c r="ATB41" s="52"/>
      <c r="ATC41" s="2"/>
      <c r="ATF41" s="52"/>
      <c r="ATG41" s="2"/>
      <c r="ATJ41" s="52"/>
      <c r="ATK41" s="2"/>
      <c r="ATN41" s="52"/>
      <c r="ATO41" s="2"/>
      <c r="ATR41" s="52"/>
      <c r="ATS41" s="2"/>
      <c r="ATV41" s="52"/>
      <c r="ATW41" s="2"/>
      <c r="ATZ41" s="52"/>
      <c r="AUA41" s="2"/>
      <c r="AUD41" s="52"/>
      <c r="AUE41" s="2"/>
      <c r="AUH41" s="52"/>
      <c r="AUI41" s="2"/>
      <c r="AUL41" s="52"/>
      <c r="AUM41" s="2"/>
      <c r="AUP41" s="52"/>
      <c r="AUQ41" s="2"/>
      <c r="AUT41" s="52"/>
      <c r="AUU41" s="2"/>
      <c r="AUX41" s="52"/>
      <c r="AUY41" s="2"/>
      <c r="AVB41" s="52"/>
      <c r="AVC41" s="2"/>
      <c r="AVF41" s="52"/>
      <c r="AVG41" s="2"/>
      <c r="AVJ41" s="52"/>
      <c r="AVK41" s="2"/>
      <c r="AVN41" s="52"/>
      <c r="AVO41" s="2"/>
      <c r="AVR41" s="52"/>
      <c r="AVS41" s="2"/>
      <c r="AVV41" s="52"/>
      <c r="AVW41" s="2"/>
      <c r="AVZ41" s="52"/>
      <c r="AWA41" s="2"/>
      <c r="AWD41" s="52"/>
      <c r="AWE41" s="2"/>
      <c r="AWH41" s="52"/>
      <c r="AWI41" s="2"/>
      <c r="AWL41" s="52"/>
      <c r="AWM41" s="2"/>
      <c r="AWP41" s="52"/>
      <c r="AWQ41" s="2"/>
      <c r="AWT41" s="52"/>
      <c r="AWU41" s="2"/>
      <c r="AWX41" s="52"/>
      <c r="AWY41" s="2"/>
      <c r="AXB41" s="52"/>
      <c r="AXC41" s="2"/>
      <c r="AXF41" s="52"/>
      <c r="AXG41" s="2"/>
      <c r="AXJ41" s="52"/>
      <c r="AXK41" s="2"/>
      <c r="AXN41" s="52"/>
      <c r="AXO41" s="2"/>
      <c r="AXR41" s="52"/>
      <c r="AXS41" s="2"/>
      <c r="AXV41" s="52"/>
      <c r="AXW41" s="2"/>
      <c r="AXZ41" s="52"/>
      <c r="AYA41" s="2"/>
      <c r="AYD41" s="52"/>
      <c r="AYE41" s="2"/>
      <c r="AYH41" s="52"/>
      <c r="AYI41" s="2"/>
      <c r="AYL41" s="52"/>
      <c r="AYM41" s="2"/>
      <c r="AYP41" s="52"/>
      <c r="AYQ41" s="2"/>
      <c r="AYT41" s="52"/>
      <c r="AYU41" s="2"/>
      <c r="AYX41" s="52"/>
      <c r="AYY41" s="2"/>
      <c r="AZB41" s="52"/>
      <c r="AZC41" s="2"/>
      <c r="AZF41" s="52"/>
      <c r="AZG41" s="2"/>
      <c r="AZJ41" s="52"/>
      <c r="AZK41" s="2"/>
      <c r="AZN41" s="52"/>
      <c r="AZO41" s="2"/>
      <c r="AZR41" s="52"/>
      <c r="AZS41" s="2"/>
      <c r="AZV41" s="52"/>
      <c r="AZW41" s="2"/>
      <c r="AZZ41" s="52"/>
      <c r="BAA41" s="2"/>
      <c r="BAD41" s="52"/>
      <c r="BAE41" s="2"/>
      <c r="BAH41" s="52"/>
      <c r="BAI41" s="2"/>
      <c r="BAL41" s="52"/>
      <c r="BAM41" s="2"/>
      <c r="BAP41" s="52"/>
      <c r="BAQ41" s="2"/>
      <c r="BAT41" s="52"/>
      <c r="BAU41" s="2"/>
      <c r="BAX41" s="52"/>
      <c r="BAY41" s="2"/>
      <c r="BBB41" s="52"/>
      <c r="BBC41" s="2"/>
      <c r="BBF41" s="52"/>
      <c r="BBG41" s="2"/>
      <c r="BBJ41" s="52"/>
      <c r="BBK41" s="2"/>
      <c r="BBN41" s="52"/>
      <c r="BBO41" s="2"/>
      <c r="BBR41" s="52"/>
      <c r="BBS41" s="2"/>
      <c r="BBV41" s="52"/>
      <c r="BBW41" s="2"/>
      <c r="BBZ41" s="52"/>
      <c r="BCA41" s="2"/>
      <c r="BCD41" s="52"/>
      <c r="BCE41" s="2"/>
      <c r="BCH41" s="52"/>
      <c r="BCI41" s="2"/>
      <c r="BCL41" s="52"/>
      <c r="BCM41" s="2"/>
      <c r="BCP41" s="52"/>
      <c r="BCQ41" s="2"/>
      <c r="BCT41" s="52"/>
      <c r="BCU41" s="2"/>
      <c r="BCX41" s="52"/>
      <c r="BCY41" s="2"/>
      <c r="BDB41" s="52"/>
      <c r="BDC41" s="2"/>
      <c r="BDF41" s="52"/>
      <c r="BDG41" s="2"/>
      <c r="BDJ41" s="52"/>
      <c r="BDK41" s="2"/>
      <c r="BDN41" s="52"/>
      <c r="BDO41" s="2"/>
      <c r="BDR41" s="52"/>
      <c r="BDS41" s="2"/>
      <c r="BDV41" s="52"/>
      <c r="BDW41" s="2"/>
      <c r="BDZ41" s="52"/>
      <c r="BEA41" s="2"/>
      <c r="BED41" s="52"/>
      <c r="BEE41" s="2"/>
      <c r="BEH41" s="52"/>
      <c r="BEI41" s="2"/>
      <c r="BEL41" s="52"/>
      <c r="BEM41" s="2"/>
      <c r="BEP41" s="52"/>
      <c r="BEQ41" s="2"/>
      <c r="BET41" s="52"/>
      <c r="BEU41" s="2"/>
      <c r="BEX41" s="52"/>
      <c r="BEY41" s="2"/>
      <c r="BFB41" s="52"/>
      <c r="BFC41" s="2"/>
      <c r="BFF41" s="52"/>
      <c r="BFG41" s="2"/>
      <c r="BFJ41" s="52"/>
      <c r="BFK41" s="2"/>
      <c r="BFN41" s="52"/>
      <c r="BFO41" s="2"/>
      <c r="BFR41" s="52"/>
      <c r="BFS41" s="2"/>
      <c r="BFV41" s="52"/>
      <c r="BFW41" s="2"/>
      <c r="BFZ41" s="52"/>
      <c r="BGA41" s="2"/>
      <c r="BGD41" s="52"/>
      <c r="BGE41" s="2"/>
      <c r="BGH41" s="52"/>
      <c r="BGI41" s="2"/>
      <c r="BGL41" s="52"/>
      <c r="BGM41" s="2"/>
      <c r="BGP41" s="52"/>
      <c r="BGQ41" s="2"/>
      <c r="BGT41" s="52"/>
      <c r="BGU41" s="2"/>
      <c r="BGX41" s="52"/>
      <c r="BGY41" s="2"/>
      <c r="BHB41" s="52"/>
      <c r="BHC41" s="2"/>
      <c r="BHF41" s="52"/>
      <c r="BHG41" s="2"/>
      <c r="BHJ41" s="52"/>
      <c r="BHK41" s="2"/>
      <c r="BHN41" s="52"/>
      <c r="BHO41" s="2"/>
      <c r="BHR41" s="52"/>
      <c r="BHS41" s="2"/>
      <c r="BHV41" s="52"/>
      <c r="BHW41" s="2"/>
      <c r="BHZ41" s="52"/>
      <c r="BIA41" s="2"/>
      <c r="BID41" s="52"/>
      <c r="BIE41" s="2"/>
      <c r="BIH41" s="52"/>
      <c r="BII41" s="2"/>
      <c r="BIL41" s="52"/>
      <c r="BIM41" s="2"/>
      <c r="BIP41" s="52"/>
      <c r="BIQ41" s="2"/>
      <c r="BIT41" s="52"/>
      <c r="BIU41" s="2"/>
      <c r="BIX41" s="52"/>
      <c r="BIY41" s="2"/>
      <c r="BJB41" s="52"/>
      <c r="BJC41" s="2"/>
      <c r="BJF41" s="52"/>
      <c r="BJG41" s="2"/>
      <c r="BJJ41" s="52"/>
      <c r="BJK41" s="2"/>
      <c r="BJN41" s="52"/>
      <c r="BJO41" s="2"/>
      <c r="BJR41" s="52"/>
      <c r="BJS41" s="2"/>
      <c r="BJV41" s="52"/>
      <c r="BJW41" s="2"/>
      <c r="BJZ41" s="52"/>
      <c r="BKA41" s="2"/>
      <c r="BKD41" s="52"/>
      <c r="BKE41" s="2"/>
      <c r="BKH41" s="52"/>
      <c r="BKI41" s="2"/>
      <c r="BKL41" s="52"/>
      <c r="BKM41" s="2"/>
      <c r="BKP41" s="52"/>
      <c r="BKQ41" s="2"/>
      <c r="BKT41" s="52"/>
      <c r="BKU41" s="2"/>
      <c r="BKX41" s="52"/>
      <c r="BKY41" s="2"/>
      <c r="BLB41" s="52"/>
      <c r="BLC41" s="2"/>
      <c r="BLF41" s="52"/>
      <c r="BLG41" s="2"/>
      <c r="BLJ41" s="52"/>
      <c r="BLK41" s="2"/>
      <c r="BLN41" s="52"/>
      <c r="BLO41" s="2"/>
      <c r="BLR41" s="52"/>
      <c r="BLS41" s="2"/>
      <c r="BLV41" s="52"/>
      <c r="BLW41" s="2"/>
      <c r="BLZ41" s="52"/>
      <c r="BMA41" s="2"/>
      <c r="BMD41" s="52"/>
      <c r="BME41" s="2"/>
      <c r="BMH41" s="52"/>
      <c r="BMI41" s="2"/>
      <c r="BML41" s="52"/>
      <c r="BMM41" s="2"/>
      <c r="BMP41" s="52"/>
      <c r="BMQ41" s="2"/>
      <c r="BMT41" s="52"/>
      <c r="BMU41" s="2"/>
      <c r="BMX41" s="52"/>
      <c r="BMY41" s="2"/>
      <c r="BNB41" s="52"/>
      <c r="BNC41" s="2"/>
      <c r="BNF41" s="52"/>
      <c r="BNG41" s="2"/>
      <c r="BNJ41" s="52"/>
      <c r="BNK41" s="2"/>
      <c r="BNN41" s="52"/>
      <c r="BNO41" s="2"/>
      <c r="BNR41" s="52"/>
      <c r="BNS41" s="2"/>
      <c r="BNV41" s="52"/>
      <c r="BNW41" s="2"/>
      <c r="BNZ41" s="52"/>
      <c r="BOA41" s="2"/>
      <c r="BOD41" s="52"/>
      <c r="BOE41" s="2"/>
      <c r="BOH41" s="52"/>
      <c r="BOI41" s="2"/>
      <c r="BOL41" s="52"/>
      <c r="BOM41" s="2"/>
      <c r="BOP41" s="52"/>
      <c r="BOQ41" s="2"/>
      <c r="BOT41" s="52"/>
      <c r="BOU41" s="2"/>
      <c r="BOX41" s="52"/>
      <c r="BOY41" s="2"/>
      <c r="BPB41" s="52"/>
      <c r="BPC41" s="2"/>
      <c r="BPF41" s="52"/>
      <c r="BPG41" s="2"/>
      <c r="BPJ41" s="52"/>
      <c r="BPK41" s="2"/>
      <c r="BPN41" s="52"/>
      <c r="BPO41" s="2"/>
      <c r="BPR41" s="52"/>
      <c r="BPS41" s="2"/>
      <c r="BPV41" s="52"/>
      <c r="BPW41" s="2"/>
      <c r="BPZ41" s="52"/>
      <c r="BQA41" s="2"/>
      <c r="BQD41" s="52"/>
      <c r="BQE41" s="2"/>
      <c r="BQH41" s="52"/>
      <c r="BQI41" s="2"/>
      <c r="BQL41" s="52"/>
      <c r="BQM41" s="2"/>
      <c r="BQP41" s="52"/>
      <c r="BQQ41" s="2"/>
      <c r="BQT41" s="52"/>
      <c r="BQU41" s="2"/>
      <c r="BQX41" s="52"/>
      <c r="BQY41" s="2"/>
      <c r="BRB41" s="52"/>
      <c r="BRC41" s="2"/>
      <c r="BRF41" s="52"/>
      <c r="BRG41" s="2"/>
      <c r="BRJ41" s="52"/>
      <c r="BRK41" s="2"/>
      <c r="BRN41" s="52"/>
      <c r="BRO41" s="2"/>
      <c r="BRR41" s="52"/>
      <c r="BRS41" s="2"/>
      <c r="BRV41" s="52"/>
      <c r="BRW41" s="2"/>
      <c r="BRZ41" s="52"/>
      <c r="BSA41" s="2"/>
      <c r="BSD41" s="52"/>
      <c r="BSE41" s="2"/>
      <c r="BSH41" s="52"/>
      <c r="BSI41" s="2"/>
      <c r="BSL41" s="52"/>
      <c r="BSM41" s="2"/>
      <c r="BSP41" s="52"/>
      <c r="BSQ41" s="2"/>
      <c r="BST41" s="52"/>
      <c r="BSU41" s="2"/>
      <c r="BSX41" s="52"/>
      <c r="BSY41" s="2"/>
      <c r="BTB41" s="52"/>
      <c r="BTC41" s="2"/>
      <c r="BTF41" s="52"/>
      <c r="BTG41" s="2"/>
      <c r="BTJ41" s="52"/>
      <c r="BTK41" s="2"/>
      <c r="BTN41" s="52"/>
      <c r="BTO41" s="2"/>
      <c r="BTR41" s="52"/>
      <c r="BTS41" s="2"/>
      <c r="BTV41" s="52"/>
      <c r="BTW41" s="2"/>
      <c r="BTZ41" s="52"/>
      <c r="BUA41" s="2"/>
      <c r="BUD41" s="52"/>
      <c r="BUE41" s="2"/>
      <c r="BUH41" s="52"/>
      <c r="BUI41" s="2"/>
      <c r="BUL41" s="52"/>
      <c r="BUM41" s="2"/>
      <c r="BUP41" s="52"/>
      <c r="BUQ41" s="2"/>
      <c r="BUT41" s="52"/>
      <c r="BUU41" s="2"/>
      <c r="BUX41" s="52"/>
      <c r="BUY41" s="2"/>
      <c r="BVB41" s="52"/>
      <c r="BVC41" s="2"/>
      <c r="BVF41" s="52"/>
      <c r="BVG41" s="2"/>
      <c r="BVJ41" s="52"/>
      <c r="BVK41" s="2"/>
      <c r="BVN41" s="52"/>
      <c r="BVO41" s="2"/>
      <c r="BVR41" s="52"/>
      <c r="BVS41" s="2"/>
      <c r="BVV41" s="52"/>
      <c r="BVW41" s="2"/>
      <c r="BVZ41" s="52"/>
      <c r="BWA41" s="2"/>
      <c r="BWD41" s="52"/>
      <c r="BWE41" s="2"/>
      <c r="BWH41" s="52"/>
      <c r="BWI41" s="2"/>
      <c r="BWL41" s="52"/>
      <c r="BWM41" s="2"/>
      <c r="BWP41" s="52"/>
      <c r="BWQ41" s="2"/>
      <c r="BWT41" s="52"/>
      <c r="BWU41" s="2"/>
      <c r="BWX41" s="52"/>
      <c r="BWY41" s="2"/>
      <c r="BXB41" s="52"/>
      <c r="BXC41" s="2"/>
      <c r="BXF41" s="52"/>
      <c r="BXG41" s="2"/>
      <c r="BXJ41" s="52"/>
      <c r="BXK41" s="2"/>
      <c r="BXN41" s="52"/>
      <c r="BXO41" s="2"/>
      <c r="BXR41" s="52"/>
      <c r="BXS41" s="2"/>
      <c r="BXV41" s="52"/>
      <c r="BXW41" s="2"/>
      <c r="BXZ41" s="52"/>
      <c r="BYA41" s="2"/>
      <c r="BYD41" s="52"/>
      <c r="BYE41" s="2"/>
      <c r="BYH41" s="52"/>
      <c r="BYI41" s="2"/>
      <c r="BYL41" s="52"/>
      <c r="BYM41" s="2"/>
      <c r="BYP41" s="52"/>
      <c r="BYQ41" s="2"/>
      <c r="BYT41" s="52"/>
      <c r="BYU41" s="2"/>
      <c r="BYX41" s="52"/>
      <c r="BYY41" s="2"/>
      <c r="BZB41" s="52"/>
      <c r="BZC41" s="2"/>
      <c r="BZF41" s="52"/>
      <c r="BZG41" s="2"/>
      <c r="BZJ41" s="52"/>
      <c r="BZK41" s="2"/>
      <c r="BZN41" s="52"/>
      <c r="BZO41" s="2"/>
      <c r="BZR41" s="52"/>
      <c r="BZS41" s="2"/>
      <c r="BZV41" s="52"/>
      <c r="BZW41" s="2"/>
      <c r="BZZ41" s="52"/>
      <c r="CAA41" s="2"/>
      <c r="CAD41" s="52"/>
      <c r="CAE41" s="2"/>
      <c r="CAH41" s="52"/>
      <c r="CAI41" s="2"/>
      <c r="CAL41" s="52"/>
      <c r="CAM41" s="2"/>
      <c r="CAP41" s="52"/>
      <c r="CAQ41" s="2"/>
      <c r="CAT41" s="52"/>
      <c r="CAU41" s="2"/>
      <c r="CAX41" s="52"/>
      <c r="CAY41" s="2"/>
      <c r="CBB41" s="52"/>
      <c r="CBC41" s="2"/>
      <c r="CBF41" s="52"/>
      <c r="CBG41" s="2"/>
      <c r="CBJ41" s="52"/>
      <c r="CBK41" s="2"/>
      <c r="CBN41" s="52"/>
      <c r="CBO41" s="2"/>
      <c r="CBR41" s="52"/>
      <c r="CBS41" s="2"/>
      <c r="CBV41" s="52"/>
      <c r="CBW41" s="2"/>
      <c r="CBZ41" s="52"/>
      <c r="CCA41" s="2"/>
      <c r="CCD41" s="52"/>
      <c r="CCE41" s="2"/>
      <c r="CCH41" s="52"/>
      <c r="CCI41" s="2"/>
      <c r="CCL41" s="52"/>
      <c r="CCM41" s="2"/>
      <c r="CCP41" s="52"/>
      <c r="CCQ41" s="2"/>
      <c r="CCT41" s="52"/>
      <c r="CCU41" s="2"/>
      <c r="CCX41" s="52"/>
      <c r="CCY41" s="2"/>
      <c r="CDB41" s="52"/>
      <c r="CDC41" s="2"/>
      <c r="CDF41" s="52"/>
      <c r="CDG41" s="2"/>
      <c r="CDJ41" s="52"/>
      <c r="CDK41" s="2"/>
      <c r="CDN41" s="52"/>
      <c r="CDO41" s="2"/>
      <c r="CDR41" s="52"/>
      <c r="CDS41" s="2"/>
      <c r="CDV41" s="52"/>
      <c r="CDW41" s="2"/>
      <c r="CDZ41" s="52"/>
      <c r="CEA41" s="2"/>
      <c r="CED41" s="52"/>
      <c r="CEE41" s="2"/>
      <c r="CEH41" s="52"/>
      <c r="CEI41" s="2"/>
      <c r="CEL41" s="52"/>
      <c r="CEM41" s="2"/>
      <c r="CEP41" s="52"/>
      <c r="CEQ41" s="2"/>
      <c r="CET41" s="52"/>
      <c r="CEU41" s="2"/>
      <c r="CEX41" s="52"/>
      <c r="CEY41" s="2"/>
      <c r="CFB41" s="52"/>
      <c r="CFC41" s="2"/>
      <c r="CFF41" s="52"/>
      <c r="CFG41" s="2"/>
      <c r="CFJ41" s="52"/>
      <c r="CFK41" s="2"/>
      <c r="CFN41" s="52"/>
      <c r="CFO41" s="2"/>
      <c r="CFR41" s="52"/>
      <c r="CFS41" s="2"/>
      <c r="CFV41" s="52"/>
      <c r="CFW41" s="2"/>
      <c r="CFZ41" s="52"/>
      <c r="CGA41" s="2"/>
      <c r="CGD41" s="52"/>
      <c r="CGE41" s="2"/>
      <c r="CGH41" s="52"/>
      <c r="CGI41" s="2"/>
      <c r="CGL41" s="52"/>
      <c r="CGM41" s="2"/>
      <c r="CGP41" s="52"/>
      <c r="CGQ41" s="2"/>
      <c r="CGT41" s="52"/>
      <c r="CGU41" s="2"/>
      <c r="CGX41" s="52"/>
      <c r="CGY41" s="2"/>
      <c r="CHB41" s="52"/>
      <c r="CHC41" s="2"/>
      <c r="CHF41" s="52"/>
      <c r="CHG41" s="2"/>
      <c r="CHJ41" s="52"/>
      <c r="CHK41" s="2"/>
      <c r="CHN41" s="52"/>
      <c r="CHO41" s="2"/>
      <c r="CHR41" s="52"/>
      <c r="CHS41" s="2"/>
      <c r="CHV41" s="52"/>
      <c r="CHW41" s="2"/>
      <c r="CHZ41" s="52"/>
      <c r="CIA41" s="2"/>
      <c r="CID41" s="52"/>
      <c r="CIE41" s="2"/>
      <c r="CIH41" s="52"/>
      <c r="CII41" s="2"/>
      <c r="CIL41" s="52"/>
      <c r="CIM41" s="2"/>
      <c r="CIP41" s="52"/>
      <c r="CIQ41" s="2"/>
      <c r="CIT41" s="52"/>
      <c r="CIU41" s="2"/>
      <c r="CIX41" s="52"/>
      <c r="CIY41" s="2"/>
      <c r="CJB41" s="52"/>
      <c r="CJC41" s="2"/>
      <c r="CJF41" s="52"/>
      <c r="CJG41" s="2"/>
      <c r="CJJ41" s="52"/>
      <c r="CJK41" s="2"/>
      <c r="CJN41" s="52"/>
      <c r="CJO41" s="2"/>
      <c r="CJR41" s="52"/>
      <c r="CJS41" s="2"/>
      <c r="CJV41" s="52"/>
      <c r="CJW41" s="2"/>
      <c r="CJZ41" s="52"/>
      <c r="CKA41" s="2"/>
      <c r="CKD41" s="52"/>
      <c r="CKE41" s="2"/>
      <c r="CKH41" s="52"/>
      <c r="CKI41" s="2"/>
      <c r="CKL41" s="52"/>
      <c r="CKM41" s="2"/>
      <c r="CKP41" s="52"/>
      <c r="CKQ41" s="2"/>
      <c r="CKT41" s="52"/>
      <c r="CKU41" s="2"/>
      <c r="CKX41" s="52"/>
      <c r="CKY41" s="2"/>
      <c r="CLB41" s="52"/>
      <c r="CLC41" s="2"/>
      <c r="CLF41" s="52"/>
      <c r="CLG41" s="2"/>
      <c r="CLJ41" s="52"/>
      <c r="CLK41" s="2"/>
      <c r="CLN41" s="52"/>
      <c r="CLO41" s="2"/>
      <c r="CLR41" s="52"/>
      <c r="CLS41" s="2"/>
      <c r="CLV41" s="52"/>
      <c r="CLW41" s="2"/>
      <c r="CLZ41" s="52"/>
      <c r="CMA41" s="2"/>
      <c r="CMD41" s="52"/>
      <c r="CME41" s="2"/>
      <c r="CMH41" s="52"/>
      <c r="CMI41" s="2"/>
      <c r="CML41" s="52"/>
      <c r="CMM41" s="2"/>
      <c r="CMP41" s="52"/>
      <c r="CMQ41" s="2"/>
      <c r="CMT41" s="52"/>
      <c r="CMU41" s="2"/>
      <c r="CMX41" s="52"/>
      <c r="CMY41" s="2"/>
      <c r="CNB41" s="52"/>
      <c r="CNC41" s="2"/>
      <c r="CNF41" s="52"/>
      <c r="CNG41" s="2"/>
      <c r="CNJ41" s="52"/>
      <c r="CNK41" s="2"/>
      <c r="CNN41" s="52"/>
      <c r="CNO41" s="2"/>
      <c r="CNR41" s="52"/>
      <c r="CNS41" s="2"/>
      <c r="CNV41" s="52"/>
      <c r="CNW41" s="2"/>
      <c r="CNZ41" s="52"/>
      <c r="COA41" s="2"/>
      <c r="COD41" s="52"/>
      <c r="COE41" s="2"/>
      <c r="COH41" s="52"/>
      <c r="COI41" s="2"/>
      <c r="COL41" s="52"/>
      <c r="COM41" s="2"/>
      <c r="COP41" s="52"/>
      <c r="COQ41" s="2"/>
      <c r="COT41" s="52"/>
      <c r="COU41" s="2"/>
      <c r="COX41" s="52"/>
      <c r="COY41" s="2"/>
      <c r="CPB41" s="52"/>
      <c r="CPC41" s="2"/>
      <c r="CPF41" s="52"/>
      <c r="CPG41" s="2"/>
      <c r="CPJ41" s="52"/>
      <c r="CPK41" s="2"/>
      <c r="CPN41" s="52"/>
      <c r="CPO41" s="2"/>
      <c r="CPR41" s="52"/>
      <c r="CPS41" s="2"/>
      <c r="CPV41" s="52"/>
      <c r="CPW41" s="2"/>
      <c r="CPZ41" s="52"/>
      <c r="CQA41" s="2"/>
      <c r="CQD41" s="52"/>
      <c r="CQE41" s="2"/>
      <c r="CQH41" s="52"/>
      <c r="CQI41" s="2"/>
      <c r="CQL41" s="52"/>
      <c r="CQM41" s="2"/>
      <c r="CQP41" s="52"/>
      <c r="CQQ41" s="2"/>
      <c r="CQT41" s="52"/>
      <c r="CQU41" s="2"/>
      <c r="CQX41" s="52"/>
      <c r="CQY41" s="2"/>
      <c r="CRB41" s="52"/>
      <c r="CRC41" s="2"/>
      <c r="CRF41" s="52"/>
      <c r="CRG41" s="2"/>
      <c r="CRJ41" s="52"/>
      <c r="CRK41" s="2"/>
      <c r="CRN41" s="52"/>
      <c r="CRO41" s="2"/>
      <c r="CRR41" s="52"/>
      <c r="CRS41" s="2"/>
      <c r="CRV41" s="52"/>
      <c r="CRW41" s="2"/>
      <c r="CRZ41" s="52"/>
      <c r="CSA41" s="2"/>
      <c r="CSD41" s="52"/>
      <c r="CSE41" s="2"/>
      <c r="CSH41" s="52"/>
      <c r="CSI41" s="2"/>
      <c r="CSL41" s="52"/>
      <c r="CSM41" s="2"/>
      <c r="CSP41" s="52"/>
      <c r="CSQ41" s="2"/>
      <c r="CST41" s="52"/>
      <c r="CSU41" s="2"/>
      <c r="CSX41" s="52"/>
      <c r="CSY41" s="2"/>
      <c r="CTB41" s="52"/>
      <c r="CTC41" s="2"/>
      <c r="CTF41" s="52"/>
      <c r="CTG41" s="2"/>
      <c r="CTJ41" s="52"/>
      <c r="CTK41" s="2"/>
      <c r="CTN41" s="52"/>
      <c r="CTO41" s="2"/>
      <c r="CTR41" s="52"/>
      <c r="CTS41" s="2"/>
      <c r="CTV41" s="52"/>
      <c r="CTW41" s="2"/>
      <c r="CTZ41" s="52"/>
      <c r="CUA41" s="2"/>
      <c r="CUD41" s="52"/>
      <c r="CUE41" s="2"/>
      <c r="CUH41" s="52"/>
      <c r="CUI41" s="2"/>
      <c r="CUL41" s="52"/>
      <c r="CUM41" s="2"/>
      <c r="CUP41" s="52"/>
      <c r="CUQ41" s="2"/>
      <c r="CUT41" s="52"/>
      <c r="CUU41" s="2"/>
      <c r="CUX41" s="52"/>
      <c r="CUY41" s="2"/>
      <c r="CVB41" s="52"/>
      <c r="CVC41" s="2"/>
      <c r="CVF41" s="52"/>
      <c r="CVG41" s="2"/>
      <c r="CVJ41" s="52"/>
      <c r="CVK41" s="2"/>
      <c r="CVN41" s="52"/>
      <c r="CVO41" s="2"/>
      <c r="CVR41" s="52"/>
      <c r="CVS41" s="2"/>
      <c r="CVV41" s="52"/>
      <c r="CVW41" s="2"/>
      <c r="CVZ41" s="52"/>
      <c r="CWA41" s="2"/>
      <c r="CWD41" s="52"/>
      <c r="CWE41" s="2"/>
      <c r="CWH41" s="52"/>
      <c r="CWI41" s="2"/>
      <c r="CWL41" s="52"/>
      <c r="CWM41" s="2"/>
      <c r="CWP41" s="52"/>
      <c r="CWQ41" s="2"/>
      <c r="CWT41" s="52"/>
      <c r="CWU41" s="2"/>
      <c r="CWX41" s="52"/>
      <c r="CWY41" s="2"/>
      <c r="CXB41" s="52"/>
      <c r="CXC41" s="2"/>
      <c r="CXF41" s="52"/>
      <c r="CXG41" s="2"/>
      <c r="CXJ41" s="52"/>
      <c r="CXK41" s="2"/>
      <c r="CXN41" s="52"/>
      <c r="CXO41" s="2"/>
      <c r="CXR41" s="52"/>
      <c r="CXS41" s="2"/>
      <c r="CXV41" s="52"/>
      <c r="CXW41" s="2"/>
      <c r="CXZ41" s="52"/>
      <c r="CYA41" s="2"/>
      <c r="CYD41" s="52"/>
      <c r="CYE41" s="2"/>
      <c r="CYH41" s="52"/>
      <c r="CYI41" s="2"/>
      <c r="CYL41" s="52"/>
      <c r="CYM41" s="2"/>
      <c r="CYP41" s="52"/>
      <c r="CYQ41" s="2"/>
      <c r="CYT41" s="52"/>
      <c r="CYU41" s="2"/>
      <c r="CYX41" s="52"/>
      <c r="CYY41" s="2"/>
      <c r="CZB41" s="52"/>
      <c r="CZC41" s="2"/>
      <c r="CZF41" s="52"/>
      <c r="CZG41" s="2"/>
      <c r="CZJ41" s="52"/>
      <c r="CZK41" s="2"/>
      <c r="CZN41" s="52"/>
      <c r="CZO41" s="2"/>
      <c r="CZR41" s="52"/>
      <c r="CZS41" s="2"/>
      <c r="CZV41" s="52"/>
      <c r="CZW41" s="2"/>
      <c r="CZZ41" s="52"/>
      <c r="DAA41" s="2"/>
      <c r="DAD41" s="52"/>
      <c r="DAE41" s="2"/>
      <c r="DAH41" s="52"/>
      <c r="DAI41" s="2"/>
      <c r="DAL41" s="52"/>
      <c r="DAM41" s="2"/>
      <c r="DAP41" s="52"/>
      <c r="DAQ41" s="2"/>
      <c r="DAT41" s="52"/>
      <c r="DAU41" s="2"/>
      <c r="DAX41" s="52"/>
      <c r="DAY41" s="2"/>
      <c r="DBB41" s="52"/>
      <c r="DBC41" s="2"/>
      <c r="DBF41" s="52"/>
      <c r="DBG41" s="2"/>
      <c r="DBJ41" s="52"/>
      <c r="DBK41" s="2"/>
      <c r="DBN41" s="52"/>
      <c r="DBO41" s="2"/>
      <c r="DBR41" s="52"/>
      <c r="DBS41" s="2"/>
      <c r="DBV41" s="52"/>
      <c r="DBW41" s="2"/>
      <c r="DBZ41" s="52"/>
      <c r="DCA41" s="2"/>
      <c r="DCD41" s="52"/>
      <c r="DCE41" s="2"/>
      <c r="DCH41" s="52"/>
      <c r="DCI41" s="2"/>
      <c r="DCL41" s="52"/>
      <c r="DCM41" s="2"/>
      <c r="DCP41" s="52"/>
      <c r="DCQ41" s="2"/>
      <c r="DCT41" s="52"/>
      <c r="DCU41" s="2"/>
      <c r="DCX41" s="52"/>
      <c r="DCY41" s="2"/>
      <c r="DDB41" s="52"/>
      <c r="DDC41" s="2"/>
      <c r="DDF41" s="52"/>
      <c r="DDG41" s="2"/>
      <c r="DDJ41" s="52"/>
      <c r="DDK41" s="2"/>
      <c r="DDN41" s="52"/>
      <c r="DDO41" s="2"/>
      <c r="DDR41" s="52"/>
      <c r="DDS41" s="2"/>
      <c r="DDV41" s="52"/>
      <c r="DDW41" s="2"/>
      <c r="DDZ41" s="52"/>
      <c r="DEA41" s="2"/>
      <c r="DED41" s="52"/>
      <c r="DEE41" s="2"/>
      <c r="DEH41" s="52"/>
      <c r="DEI41" s="2"/>
      <c r="DEL41" s="52"/>
      <c r="DEM41" s="2"/>
      <c r="DEP41" s="52"/>
      <c r="DEQ41" s="2"/>
      <c r="DET41" s="52"/>
      <c r="DEU41" s="2"/>
      <c r="DEX41" s="52"/>
      <c r="DEY41" s="2"/>
      <c r="DFB41" s="52"/>
      <c r="DFC41" s="2"/>
      <c r="DFF41" s="52"/>
      <c r="DFG41" s="2"/>
      <c r="DFJ41" s="52"/>
      <c r="DFK41" s="2"/>
      <c r="DFN41" s="52"/>
      <c r="DFO41" s="2"/>
      <c r="DFR41" s="52"/>
      <c r="DFS41" s="2"/>
      <c r="DFV41" s="52"/>
      <c r="DFW41" s="2"/>
      <c r="DFZ41" s="52"/>
      <c r="DGA41" s="2"/>
      <c r="DGD41" s="52"/>
      <c r="DGE41" s="2"/>
      <c r="DGH41" s="52"/>
      <c r="DGI41" s="2"/>
      <c r="DGL41" s="52"/>
      <c r="DGM41" s="2"/>
      <c r="DGP41" s="52"/>
      <c r="DGQ41" s="2"/>
      <c r="DGT41" s="52"/>
      <c r="DGU41" s="2"/>
      <c r="DGX41" s="52"/>
      <c r="DGY41" s="2"/>
      <c r="DHB41" s="52"/>
      <c r="DHC41" s="2"/>
      <c r="DHF41" s="52"/>
      <c r="DHG41" s="2"/>
      <c r="DHJ41" s="52"/>
      <c r="DHK41" s="2"/>
      <c r="DHN41" s="52"/>
      <c r="DHO41" s="2"/>
      <c r="DHR41" s="52"/>
      <c r="DHS41" s="2"/>
      <c r="DHV41" s="52"/>
      <c r="DHW41" s="2"/>
      <c r="DHZ41" s="52"/>
      <c r="DIA41" s="2"/>
      <c r="DID41" s="52"/>
      <c r="DIE41" s="2"/>
      <c r="DIH41" s="52"/>
      <c r="DII41" s="2"/>
      <c r="DIL41" s="52"/>
      <c r="DIM41" s="2"/>
      <c r="DIP41" s="52"/>
      <c r="DIQ41" s="2"/>
      <c r="DIT41" s="52"/>
      <c r="DIU41" s="2"/>
      <c r="DIX41" s="52"/>
      <c r="DIY41" s="2"/>
      <c r="DJB41" s="52"/>
      <c r="DJC41" s="2"/>
      <c r="DJF41" s="52"/>
      <c r="DJG41" s="2"/>
      <c r="DJJ41" s="52"/>
      <c r="DJK41" s="2"/>
      <c r="DJN41" s="52"/>
      <c r="DJO41" s="2"/>
      <c r="DJR41" s="52"/>
      <c r="DJS41" s="2"/>
      <c r="DJV41" s="52"/>
      <c r="DJW41" s="2"/>
      <c r="DJZ41" s="52"/>
      <c r="DKA41" s="2"/>
      <c r="DKD41" s="52"/>
      <c r="DKE41" s="2"/>
      <c r="DKH41" s="52"/>
      <c r="DKI41" s="2"/>
      <c r="DKL41" s="52"/>
      <c r="DKM41" s="2"/>
      <c r="DKP41" s="52"/>
      <c r="DKQ41" s="2"/>
      <c r="DKT41" s="52"/>
      <c r="DKU41" s="2"/>
      <c r="DKX41" s="52"/>
      <c r="DKY41" s="2"/>
      <c r="DLB41" s="52"/>
      <c r="DLC41" s="2"/>
      <c r="DLF41" s="52"/>
      <c r="DLG41" s="2"/>
      <c r="DLJ41" s="52"/>
      <c r="DLK41" s="2"/>
      <c r="DLN41" s="52"/>
      <c r="DLO41" s="2"/>
      <c r="DLR41" s="52"/>
      <c r="DLS41" s="2"/>
      <c r="DLV41" s="52"/>
      <c r="DLW41" s="2"/>
      <c r="DLZ41" s="52"/>
      <c r="DMA41" s="2"/>
      <c r="DMD41" s="52"/>
      <c r="DME41" s="2"/>
      <c r="DMH41" s="52"/>
      <c r="DMI41" s="2"/>
      <c r="DML41" s="52"/>
      <c r="DMM41" s="2"/>
      <c r="DMP41" s="52"/>
      <c r="DMQ41" s="2"/>
      <c r="DMT41" s="52"/>
      <c r="DMU41" s="2"/>
      <c r="DMX41" s="52"/>
      <c r="DMY41" s="2"/>
      <c r="DNB41" s="52"/>
      <c r="DNC41" s="2"/>
      <c r="DNF41" s="52"/>
      <c r="DNG41" s="2"/>
      <c r="DNJ41" s="52"/>
      <c r="DNK41" s="2"/>
      <c r="DNN41" s="52"/>
      <c r="DNO41" s="2"/>
      <c r="DNR41" s="52"/>
      <c r="DNS41" s="2"/>
      <c r="DNV41" s="52"/>
      <c r="DNW41" s="2"/>
      <c r="DNZ41" s="52"/>
      <c r="DOA41" s="2"/>
      <c r="DOD41" s="52"/>
      <c r="DOE41" s="2"/>
      <c r="DOH41" s="52"/>
      <c r="DOI41" s="2"/>
      <c r="DOL41" s="52"/>
      <c r="DOM41" s="2"/>
      <c r="DOP41" s="52"/>
      <c r="DOQ41" s="2"/>
      <c r="DOT41" s="52"/>
      <c r="DOU41" s="2"/>
      <c r="DOX41" s="52"/>
      <c r="DOY41" s="2"/>
      <c r="DPB41" s="52"/>
      <c r="DPC41" s="2"/>
      <c r="DPF41" s="52"/>
      <c r="DPG41" s="2"/>
      <c r="DPJ41" s="52"/>
      <c r="DPK41" s="2"/>
      <c r="DPN41" s="52"/>
      <c r="DPO41" s="2"/>
      <c r="DPR41" s="52"/>
      <c r="DPS41" s="2"/>
      <c r="DPV41" s="52"/>
      <c r="DPW41" s="2"/>
      <c r="DPZ41" s="52"/>
      <c r="DQA41" s="2"/>
      <c r="DQD41" s="52"/>
      <c r="DQE41" s="2"/>
      <c r="DQH41" s="52"/>
      <c r="DQI41" s="2"/>
      <c r="DQL41" s="52"/>
      <c r="DQM41" s="2"/>
      <c r="DQP41" s="52"/>
      <c r="DQQ41" s="2"/>
      <c r="DQT41" s="52"/>
      <c r="DQU41" s="2"/>
      <c r="DQX41" s="52"/>
      <c r="DQY41" s="2"/>
      <c r="DRB41" s="52"/>
      <c r="DRC41" s="2"/>
      <c r="DRF41" s="52"/>
      <c r="DRG41" s="2"/>
      <c r="DRJ41" s="52"/>
      <c r="DRK41" s="2"/>
      <c r="DRN41" s="52"/>
      <c r="DRO41" s="2"/>
      <c r="DRR41" s="52"/>
      <c r="DRS41" s="2"/>
      <c r="DRV41" s="52"/>
      <c r="DRW41" s="2"/>
      <c r="DRZ41" s="52"/>
      <c r="DSA41" s="2"/>
      <c r="DSD41" s="52"/>
      <c r="DSE41" s="2"/>
      <c r="DSH41" s="52"/>
      <c r="DSI41" s="2"/>
      <c r="DSL41" s="52"/>
      <c r="DSM41" s="2"/>
      <c r="DSP41" s="52"/>
      <c r="DSQ41" s="2"/>
      <c r="DST41" s="52"/>
      <c r="DSU41" s="2"/>
      <c r="DSX41" s="52"/>
      <c r="DSY41" s="2"/>
      <c r="DTB41" s="52"/>
      <c r="DTC41" s="2"/>
      <c r="DTF41" s="52"/>
      <c r="DTG41" s="2"/>
      <c r="DTJ41" s="52"/>
      <c r="DTK41" s="2"/>
      <c r="DTN41" s="52"/>
      <c r="DTO41" s="2"/>
      <c r="DTR41" s="52"/>
      <c r="DTS41" s="2"/>
      <c r="DTV41" s="52"/>
      <c r="DTW41" s="2"/>
      <c r="DTZ41" s="52"/>
      <c r="DUA41" s="2"/>
      <c r="DUD41" s="52"/>
      <c r="DUE41" s="2"/>
      <c r="DUH41" s="52"/>
      <c r="DUI41" s="2"/>
      <c r="DUL41" s="52"/>
      <c r="DUM41" s="2"/>
      <c r="DUP41" s="52"/>
      <c r="DUQ41" s="2"/>
      <c r="DUT41" s="52"/>
      <c r="DUU41" s="2"/>
      <c r="DUX41" s="52"/>
      <c r="DUY41" s="2"/>
      <c r="DVB41" s="52"/>
      <c r="DVC41" s="2"/>
      <c r="DVF41" s="52"/>
      <c r="DVG41" s="2"/>
      <c r="DVJ41" s="52"/>
      <c r="DVK41" s="2"/>
      <c r="DVN41" s="52"/>
      <c r="DVO41" s="2"/>
      <c r="DVR41" s="52"/>
      <c r="DVS41" s="2"/>
      <c r="DVV41" s="52"/>
      <c r="DVW41" s="2"/>
      <c r="DVZ41" s="52"/>
      <c r="DWA41" s="2"/>
      <c r="DWD41" s="52"/>
      <c r="DWE41" s="2"/>
      <c r="DWH41" s="52"/>
      <c r="DWI41" s="2"/>
      <c r="DWL41" s="52"/>
      <c r="DWM41" s="2"/>
      <c r="DWP41" s="52"/>
      <c r="DWQ41" s="2"/>
      <c r="DWT41" s="52"/>
      <c r="DWU41" s="2"/>
      <c r="DWX41" s="52"/>
      <c r="DWY41" s="2"/>
      <c r="DXB41" s="52"/>
      <c r="DXC41" s="2"/>
      <c r="DXF41" s="52"/>
      <c r="DXG41" s="2"/>
      <c r="DXJ41" s="52"/>
      <c r="DXK41" s="2"/>
      <c r="DXN41" s="52"/>
      <c r="DXO41" s="2"/>
      <c r="DXR41" s="52"/>
      <c r="DXS41" s="2"/>
      <c r="DXV41" s="52"/>
      <c r="DXW41" s="2"/>
      <c r="DXZ41" s="52"/>
      <c r="DYA41" s="2"/>
      <c r="DYD41" s="52"/>
      <c r="DYE41" s="2"/>
      <c r="DYH41" s="52"/>
      <c r="DYI41" s="2"/>
      <c r="DYL41" s="52"/>
      <c r="DYM41" s="2"/>
      <c r="DYP41" s="52"/>
      <c r="DYQ41" s="2"/>
      <c r="DYT41" s="52"/>
      <c r="DYU41" s="2"/>
      <c r="DYX41" s="52"/>
      <c r="DYY41" s="2"/>
      <c r="DZB41" s="52"/>
      <c r="DZC41" s="2"/>
      <c r="DZF41" s="52"/>
      <c r="DZG41" s="2"/>
      <c r="DZJ41" s="52"/>
      <c r="DZK41" s="2"/>
      <c r="DZN41" s="52"/>
      <c r="DZO41" s="2"/>
      <c r="DZR41" s="52"/>
      <c r="DZS41" s="2"/>
      <c r="DZV41" s="52"/>
      <c r="DZW41" s="2"/>
      <c r="DZZ41" s="52"/>
      <c r="EAA41" s="2"/>
      <c r="EAD41" s="52"/>
      <c r="EAE41" s="2"/>
      <c r="EAH41" s="52"/>
      <c r="EAI41" s="2"/>
      <c r="EAL41" s="52"/>
      <c r="EAM41" s="2"/>
      <c r="EAP41" s="52"/>
      <c r="EAQ41" s="2"/>
      <c r="EAT41" s="52"/>
      <c r="EAU41" s="2"/>
      <c r="EAX41" s="52"/>
      <c r="EAY41" s="2"/>
      <c r="EBB41" s="52"/>
      <c r="EBC41" s="2"/>
      <c r="EBF41" s="52"/>
      <c r="EBG41" s="2"/>
      <c r="EBJ41" s="52"/>
      <c r="EBK41" s="2"/>
      <c r="EBN41" s="52"/>
      <c r="EBO41" s="2"/>
      <c r="EBR41" s="52"/>
      <c r="EBS41" s="2"/>
      <c r="EBV41" s="52"/>
      <c r="EBW41" s="2"/>
      <c r="EBZ41" s="52"/>
      <c r="ECA41" s="2"/>
      <c r="ECD41" s="52"/>
      <c r="ECE41" s="2"/>
      <c r="ECH41" s="52"/>
      <c r="ECI41" s="2"/>
      <c r="ECL41" s="52"/>
      <c r="ECM41" s="2"/>
      <c r="ECP41" s="52"/>
      <c r="ECQ41" s="2"/>
      <c r="ECT41" s="52"/>
      <c r="ECU41" s="2"/>
      <c r="ECX41" s="52"/>
      <c r="ECY41" s="2"/>
      <c r="EDB41" s="52"/>
      <c r="EDC41" s="2"/>
      <c r="EDF41" s="52"/>
      <c r="EDG41" s="2"/>
      <c r="EDJ41" s="52"/>
      <c r="EDK41" s="2"/>
      <c r="EDN41" s="52"/>
      <c r="EDO41" s="2"/>
      <c r="EDR41" s="52"/>
      <c r="EDS41" s="2"/>
      <c r="EDV41" s="52"/>
      <c r="EDW41" s="2"/>
      <c r="EDZ41" s="52"/>
      <c r="EEA41" s="2"/>
      <c r="EED41" s="52"/>
      <c r="EEE41" s="2"/>
      <c r="EEH41" s="52"/>
      <c r="EEI41" s="2"/>
      <c r="EEL41" s="52"/>
      <c r="EEM41" s="2"/>
      <c r="EEP41" s="52"/>
      <c r="EEQ41" s="2"/>
      <c r="EET41" s="52"/>
      <c r="EEU41" s="2"/>
      <c r="EEX41" s="52"/>
      <c r="EEY41" s="2"/>
      <c r="EFB41" s="52"/>
      <c r="EFC41" s="2"/>
      <c r="EFF41" s="52"/>
      <c r="EFG41" s="2"/>
      <c r="EFJ41" s="52"/>
      <c r="EFK41" s="2"/>
      <c r="EFN41" s="52"/>
      <c r="EFO41" s="2"/>
      <c r="EFR41" s="52"/>
      <c r="EFS41" s="2"/>
      <c r="EFV41" s="52"/>
      <c r="EFW41" s="2"/>
      <c r="EFZ41" s="52"/>
      <c r="EGA41" s="2"/>
      <c r="EGD41" s="52"/>
      <c r="EGE41" s="2"/>
      <c r="EGH41" s="52"/>
      <c r="EGI41" s="2"/>
      <c r="EGL41" s="52"/>
      <c r="EGM41" s="2"/>
      <c r="EGP41" s="52"/>
      <c r="EGQ41" s="2"/>
      <c r="EGT41" s="52"/>
      <c r="EGU41" s="2"/>
      <c r="EGX41" s="52"/>
      <c r="EGY41" s="2"/>
      <c r="EHB41" s="52"/>
      <c r="EHC41" s="2"/>
      <c r="EHF41" s="52"/>
      <c r="EHG41" s="2"/>
      <c r="EHJ41" s="52"/>
      <c r="EHK41" s="2"/>
      <c r="EHN41" s="52"/>
      <c r="EHO41" s="2"/>
      <c r="EHR41" s="52"/>
      <c r="EHS41" s="2"/>
      <c r="EHV41" s="52"/>
      <c r="EHW41" s="2"/>
      <c r="EHZ41" s="52"/>
      <c r="EIA41" s="2"/>
      <c r="EID41" s="52"/>
      <c r="EIE41" s="2"/>
      <c r="EIH41" s="52"/>
      <c r="EII41" s="2"/>
      <c r="EIL41" s="52"/>
      <c r="EIM41" s="2"/>
      <c r="EIP41" s="52"/>
      <c r="EIQ41" s="2"/>
      <c r="EIT41" s="52"/>
      <c r="EIU41" s="2"/>
      <c r="EIX41" s="52"/>
      <c r="EIY41" s="2"/>
      <c r="EJB41" s="52"/>
      <c r="EJC41" s="2"/>
      <c r="EJF41" s="52"/>
      <c r="EJG41" s="2"/>
      <c r="EJJ41" s="52"/>
      <c r="EJK41" s="2"/>
      <c r="EJN41" s="52"/>
      <c r="EJO41" s="2"/>
      <c r="EJR41" s="52"/>
      <c r="EJS41" s="2"/>
      <c r="EJV41" s="52"/>
      <c r="EJW41" s="2"/>
      <c r="EJZ41" s="52"/>
      <c r="EKA41" s="2"/>
      <c r="EKD41" s="52"/>
      <c r="EKE41" s="2"/>
      <c r="EKH41" s="52"/>
      <c r="EKI41" s="2"/>
      <c r="EKL41" s="52"/>
      <c r="EKM41" s="2"/>
      <c r="EKP41" s="52"/>
      <c r="EKQ41" s="2"/>
      <c r="EKT41" s="52"/>
      <c r="EKU41" s="2"/>
      <c r="EKX41" s="52"/>
      <c r="EKY41" s="2"/>
      <c r="ELB41" s="52"/>
      <c r="ELC41" s="2"/>
      <c r="ELF41" s="52"/>
      <c r="ELG41" s="2"/>
      <c r="ELJ41" s="52"/>
      <c r="ELK41" s="2"/>
      <c r="ELN41" s="52"/>
      <c r="ELO41" s="2"/>
      <c r="ELR41" s="52"/>
      <c r="ELS41" s="2"/>
      <c r="ELV41" s="52"/>
      <c r="ELW41" s="2"/>
      <c r="ELZ41" s="52"/>
      <c r="EMA41" s="2"/>
      <c r="EMD41" s="52"/>
      <c r="EME41" s="2"/>
      <c r="EMH41" s="52"/>
      <c r="EMI41" s="2"/>
      <c r="EML41" s="52"/>
      <c r="EMM41" s="2"/>
      <c r="EMP41" s="52"/>
      <c r="EMQ41" s="2"/>
      <c r="EMT41" s="52"/>
      <c r="EMU41" s="2"/>
      <c r="EMX41" s="52"/>
      <c r="EMY41" s="2"/>
      <c r="ENB41" s="52"/>
      <c r="ENC41" s="2"/>
      <c r="ENF41" s="52"/>
      <c r="ENG41" s="2"/>
      <c r="ENJ41" s="52"/>
      <c r="ENK41" s="2"/>
      <c r="ENN41" s="52"/>
      <c r="ENO41" s="2"/>
      <c r="ENR41" s="52"/>
      <c r="ENS41" s="2"/>
      <c r="ENV41" s="52"/>
      <c r="ENW41" s="2"/>
      <c r="ENZ41" s="52"/>
      <c r="EOA41" s="2"/>
      <c r="EOD41" s="52"/>
      <c r="EOE41" s="2"/>
      <c r="EOH41" s="52"/>
      <c r="EOI41" s="2"/>
      <c r="EOL41" s="52"/>
      <c r="EOM41" s="2"/>
      <c r="EOP41" s="52"/>
      <c r="EOQ41" s="2"/>
      <c r="EOT41" s="52"/>
      <c r="EOU41" s="2"/>
      <c r="EOX41" s="52"/>
      <c r="EOY41" s="2"/>
      <c r="EPB41" s="52"/>
      <c r="EPC41" s="2"/>
      <c r="EPF41" s="52"/>
      <c r="EPG41" s="2"/>
      <c r="EPJ41" s="52"/>
      <c r="EPK41" s="2"/>
      <c r="EPN41" s="52"/>
      <c r="EPO41" s="2"/>
      <c r="EPR41" s="52"/>
      <c r="EPS41" s="2"/>
      <c r="EPV41" s="52"/>
      <c r="EPW41" s="2"/>
      <c r="EPZ41" s="52"/>
      <c r="EQA41" s="2"/>
      <c r="EQD41" s="52"/>
      <c r="EQE41" s="2"/>
      <c r="EQH41" s="52"/>
      <c r="EQI41" s="2"/>
      <c r="EQL41" s="52"/>
      <c r="EQM41" s="2"/>
      <c r="EQP41" s="52"/>
      <c r="EQQ41" s="2"/>
      <c r="EQT41" s="52"/>
      <c r="EQU41" s="2"/>
      <c r="EQX41" s="52"/>
      <c r="EQY41" s="2"/>
      <c r="ERB41" s="52"/>
      <c r="ERC41" s="2"/>
      <c r="ERF41" s="52"/>
      <c r="ERG41" s="2"/>
      <c r="ERJ41" s="52"/>
      <c r="ERK41" s="2"/>
      <c r="ERN41" s="52"/>
      <c r="ERO41" s="2"/>
      <c r="ERR41" s="52"/>
      <c r="ERS41" s="2"/>
      <c r="ERV41" s="52"/>
      <c r="ERW41" s="2"/>
      <c r="ERZ41" s="52"/>
      <c r="ESA41" s="2"/>
      <c r="ESD41" s="52"/>
      <c r="ESE41" s="2"/>
      <c r="ESH41" s="52"/>
      <c r="ESI41" s="2"/>
      <c r="ESL41" s="52"/>
      <c r="ESM41" s="2"/>
      <c r="ESP41" s="52"/>
      <c r="ESQ41" s="2"/>
      <c r="EST41" s="52"/>
      <c r="ESU41" s="2"/>
      <c r="ESX41" s="52"/>
      <c r="ESY41" s="2"/>
      <c r="ETB41" s="52"/>
      <c r="ETC41" s="2"/>
      <c r="ETF41" s="52"/>
      <c r="ETG41" s="2"/>
      <c r="ETJ41" s="52"/>
      <c r="ETK41" s="2"/>
      <c r="ETN41" s="52"/>
      <c r="ETO41" s="2"/>
      <c r="ETR41" s="52"/>
      <c r="ETS41" s="2"/>
      <c r="ETV41" s="52"/>
      <c r="ETW41" s="2"/>
      <c r="ETZ41" s="52"/>
      <c r="EUA41" s="2"/>
      <c r="EUD41" s="52"/>
      <c r="EUE41" s="2"/>
      <c r="EUH41" s="52"/>
      <c r="EUI41" s="2"/>
      <c r="EUL41" s="52"/>
      <c r="EUM41" s="2"/>
      <c r="EUP41" s="52"/>
      <c r="EUQ41" s="2"/>
      <c r="EUT41" s="52"/>
      <c r="EUU41" s="2"/>
      <c r="EUX41" s="52"/>
      <c r="EUY41" s="2"/>
      <c r="EVB41" s="52"/>
      <c r="EVC41" s="2"/>
      <c r="EVF41" s="52"/>
      <c r="EVG41" s="2"/>
      <c r="EVJ41" s="52"/>
      <c r="EVK41" s="2"/>
      <c r="EVN41" s="52"/>
      <c r="EVO41" s="2"/>
      <c r="EVR41" s="52"/>
      <c r="EVS41" s="2"/>
      <c r="EVV41" s="52"/>
      <c r="EVW41" s="2"/>
      <c r="EVZ41" s="52"/>
      <c r="EWA41" s="2"/>
      <c r="EWD41" s="52"/>
      <c r="EWE41" s="2"/>
      <c r="EWH41" s="52"/>
      <c r="EWI41" s="2"/>
      <c r="EWL41" s="52"/>
      <c r="EWM41" s="2"/>
      <c r="EWP41" s="52"/>
      <c r="EWQ41" s="2"/>
      <c r="EWT41" s="52"/>
      <c r="EWU41" s="2"/>
      <c r="EWX41" s="52"/>
      <c r="EWY41" s="2"/>
      <c r="EXB41" s="52"/>
      <c r="EXC41" s="2"/>
      <c r="EXF41" s="52"/>
      <c r="EXG41" s="2"/>
      <c r="EXJ41" s="52"/>
      <c r="EXK41" s="2"/>
      <c r="EXN41" s="52"/>
      <c r="EXO41" s="2"/>
      <c r="EXR41" s="52"/>
      <c r="EXS41" s="2"/>
      <c r="EXV41" s="52"/>
      <c r="EXW41" s="2"/>
      <c r="EXZ41" s="52"/>
      <c r="EYA41" s="2"/>
      <c r="EYD41" s="52"/>
      <c r="EYE41" s="2"/>
      <c r="EYH41" s="52"/>
      <c r="EYI41" s="2"/>
      <c r="EYL41" s="52"/>
      <c r="EYM41" s="2"/>
      <c r="EYP41" s="52"/>
      <c r="EYQ41" s="2"/>
      <c r="EYT41" s="52"/>
      <c r="EYU41" s="2"/>
      <c r="EYX41" s="52"/>
      <c r="EYY41" s="2"/>
      <c r="EZB41" s="52"/>
      <c r="EZC41" s="2"/>
      <c r="EZF41" s="52"/>
      <c r="EZG41" s="2"/>
      <c r="EZJ41" s="52"/>
      <c r="EZK41" s="2"/>
      <c r="EZN41" s="52"/>
      <c r="EZO41" s="2"/>
      <c r="EZR41" s="52"/>
      <c r="EZS41" s="2"/>
      <c r="EZV41" s="52"/>
      <c r="EZW41" s="2"/>
      <c r="EZZ41" s="52"/>
      <c r="FAA41" s="2"/>
      <c r="FAD41" s="52"/>
      <c r="FAE41" s="2"/>
      <c r="FAH41" s="52"/>
      <c r="FAI41" s="2"/>
      <c r="FAL41" s="52"/>
      <c r="FAM41" s="2"/>
      <c r="FAP41" s="52"/>
      <c r="FAQ41" s="2"/>
      <c r="FAT41" s="52"/>
      <c r="FAU41" s="2"/>
      <c r="FAX41" s="52"/>
      <c r="FAY41" s="2"/>
      <c r="FBB41" s="52"/>
      <c r="FBC41" s="2"/>
      <c r="FBF41" s="52"/>
      <c r="FBG41" s="2"/>
      <c r="FBJ41" s="52"/>
      <c r="FBK41" s="2"/>
      <c r="FBN41" s="52"/>
      <c r="FBO41" s="2"/>
      <c r="FBR41" s="52"/>
      <c r="FBS41" s="2"/>
      <c r="FBV41" s="52"/>
      <c r="FBW41" s="2"/>
      <c r="FBZ41" s="52"/>
      <c r="FCA41" s="2"/>
      <c r="FCD41" s="52"/>
      <c r="FCE41" s="2"/>
      <c r="FCH41" s="52"/>
      <c r="FCI41" s="2"/>
      <c r="FCL41" s="52"/>
      <c r="FCM41" s="2"/>
      <c r="FCP41" s="52"/>
      <c r="FCQ41" s="2"/>
      <c r="FCT41" s="52"/>
      <c r="FCU41" s="2"/>
      <c r="FCX41" s="52"/>
      <c r="FCY41" s="2"/>
      <c r="FDB41" s="52"/>
      <c r="FDC41" s="2"/>
      <c r="FDF41" s="52"/>
      <c r="FDG41" s="2"/>
      <c r="FDJ41" s="52"/>
      <c r="FDK41" s="2"/>
      <c r="FDN41" s="52"/>
      <c r="FDO41" s="2"/>
      <c r="FDR41" s="52"/>
      <c r="FDS41" s="2"/>
      <c r="FDV41" s="52"/>
      <c r="FDW41" s="2"/>
      <c r="FDZ41" s="52"/>
      <c r="FEA41" s="2"/>
      <c r="FED41" s="52"/>
      <c r="FEE41" s="2"/>
      <c r="FEH41" s="52"/>
      <c r="FEI41" s="2"/>
      <c r="FEL41" s="52"/>
      <c r="FEM41" s="2"/>
      <c r="FEP41" s="52"/>
      <c r="FEQ41" s="2"/>
      <c r="FET41" s="52"/>
      <c r="FEU41" s="2"/>
      <c r="FEX41" s="52"/>
      <c r="FEY41" s="2"/>
      <c r="FFB41" s="52"/>
      <c r="FFC41" s="2"/>
      <c r="FFF41" s="52"/>
      <c r="FFG41" s="2"/>
      <c r="FFJ41" s="52"/>
      <c r="FFK41" s="2"/>
      <c r="FFN41" s="52"/>
      <c r="FFO41" s="2"/>
      <c r="FFR41" s="52"/>
      <c r="FFS41" s="2"/>
      <c r="FFV41" s="52"/>
      <c r="FFW41" s="2"/>
      <c r="FFZ41" s="52"/>
      <c r="FGA41" s="2"/>
      <c r="FGD41" s="52"/>
      <c r="FGE41" s="2"/>
      <c r="FGH41" s="52"/>
      <c r="FGI41" s="2"/>
      <c r="FGL41" s="52"/>
      <c r="FGM41" s="2"/>
      <c r="FGP41" s="52"/>
      <c r="FGQ41" s="2"/>
      <c r="FGT41" s="52"/>
      <c r="FGU41" s="2"/>
      <c r="FGX41" s="52"/>
      <c r="FGY41" s="2"/>
      <c r="FHB41" s="52"/>
      <c r="FHC41" s="2"/>
      <c r="FHF41" s="52"/>
      <c r="FHG41" s="2"/>
      <c r="FHJ41" s="52"/>
      <c r="FHK41" s="2"/>
      <c r="FHN41" s="52"/>
      <c r="FHO41" s="2"/>
      <c r="FHR41" s="52"/>
      <c r="FHS41" s="2"/>
      <c r="FHV41" s="52"/>
      <c r="FHW41" s="2"/>
      <c r="FHZ41" s="52"/>
      <c r="FIA41" s="2"/>
      <c r="FID41" s="52"/>
      <c r="FIE41" s="2"/>
      <c r="FIH41" s="52"/>
      <c r="FII41" s="2"/>
      <c r="FIL41" s="52"/>
      <c r="FIM41" s="2"/>
      <c r="FIP41" s="52"/>
      <c r="FIQ41" s="2"/>
      <c r="FIT41" s="52"/>
      <c r="FIU41" s="2"/>
      <c r="FIX41" s="52"/>
      <c r="FIY41" s="2"/>
      <c r="FJB41" s="52"/>
      <c r="FJC41" s="2"/>
      <c r="FJF41" s="52"/>
      <c r="FJG41" s="2"/>
      <c r="FJJ41" s="52"/>
      <c r="FJK41" s="2"/>
      <c r="FJN41" s="52"/>
      <c r="FJO41" s="2"/>
      <c r="FJR41" s="52"/>
      <c r="FJS41" s="2"/>
      <c r="FJV41" s="52"/>
      <c r="FJW41" s="2"/>
      <c r="FJZ41" s="52"/>
      <c r="FKA41" s="2"/>
      <c r="FKD41" s="52"/>
      <c r="FKE41" s="2"/>
      <c r="FKH41" s="52"/>
      <c r="FKI41" s="2"/>
      <c r="FKL41" s="52"/>
      <c r="FKM41" s="2"/>
      <c r="FKP41" s="52"/>
      <c r="FKQ41" s="2"/>
      <c r="FKT41" s="52"/>
      <c r="FKU41" s="2"/>
      <c r="FKX41" s="52"/>
      <c r="FKY41" s="2"/>
      <c r="FLB41" s="52"/>
      <c r="FLC41" s="2"/>
      <c r="FLF41" s="52"/>
      <c r="FLG41" s="2"/>
      <c r="FLJ41" s="52"/>
      <c r="FLK41" s="2"/>
      <c r="FLN41" s="52"/>
      <c r="FLO41" s="2"/>
      <c r="FLR41" s="52"/>
      <c r="FLS41" s="2"/>
      <c r="FLV41" s="52"/>
      <c r="FLW41" s="2"/>
      <c r="FLZ41" s="52"/>
      <c r="FMA41" s="2"/>
      <c r="FMD41" s="52"/>
      <c r="FME41" s="2"/>
      <c r="FMH41" s="52"/>
      <c r="FMI41" s="2"/>
      <c r="FML41" s="52"/>
      <c r="FMM41" s="2"/>
      <c r="FMP41" s="52"/>
      <c r="FMQ41" s="2"/>
      <c r="FMT41" s="52"/>
      <c r="FMU41" s="2"/>
      <c r="FMX41" s="52"/>
      <c r="FMY41" s="2"/>
      <c r="FNB41" s="52"/>
      <c r="FNC41" s="2"/>
      <c r="FNF41" s="52"/>
      <c r="FNG41" s="2"/>
      <c r="FNJ41" s="52"/>
      <c r="FNK41" s="2"/>
      <c r="FNN41" s="52"/>
      <c r="FNO41" s="2"/>
      <c r="FNR41" s="52"/>
      <c r="FNS41" s="2"/>
      <c r="FNV41" s="52"/>
      <c r="FNW41" s="2"/>
      <c r="FNZ41" s="52"/>
      <c r="FOA41" s="2"/>
      <c r="FOD41" s="52"/>
      <c r="FOE41" s="2"/>
      <c r="FOH41" s="52"/>
      <c r="FOI41" s="2"/>
      <c r="FOL41" s="52"/>
      <c r="FOM41" s="2"/>
      <c r="FOP41" s="52"/>
      <c r="FOQ41" s="2"/>
      <c r="FOT41" s="52"/>
      <c r="FOU41" s="2"/>
      <c r="FOX41" s="52"/>
      <c r="FOY41" s="2"/>
      <c r="FPB41" s="52"/>
      <c r="FPC41" s="2"/>
      <c r="FPF41" s="52"/>
      <c r="FPG41" s="2"/>
      <c r="FPJ41" s="52"/>
      <c r="FPK41" s="2"/>
      <c r="FPN41" s="52"/>
      <c r="FPO41" s="2"/>
      <c r="FPR41" s="52"/>
      <c r="FPS41" s="2"/>
      <c r="FPV41" s="52"/>
      <c r="FPW41" s="2"/>
      <c r="FPZ41" s="52"/>
      <c r="FQA41" s="2"/>
      <c r="FQD41" s="52"/>
      <c r="FQE41" s="2"/>
      <c r="FQH41" s="52"/>
      <c r="FQI41" s="2"/>
      <c r="FQL41" s="52"/>
      <c r="FQM41" s="2"/>
      <c r="FQP41" s="52"/>
      <c r="FQQ41" s="2"/>
      <c r="FQT41" s="52"/>
      <c r="FQU41" s="2"/>
      <c r="FQX41" s="52"/>
      <c r="FQY41" s="2"/>
      <c r="FRB41" s="52"/>
      <c r="FRC41" s="2"/>
      <c r="FRF41" s="52"/>
      <c r="FRG41" s="2"/>
      <c r="FRJ41" s="52"/>
      <c r="FRK41" s="2"/>
      <c r="FRN41" s="52"/>
      <c r="FRO41" s="2"/>
      <c r="FRR41" s="52"/>
      <c r="FRS41" s="2"/>
      <c r="FRV41" s="52"/>
      <c r="FRW41" s="2"/>
      <c r="FRZ41" s="52"/>
      <c r="FSA41" s="2"/>
      <c r="FSD41" s="52"/>
      <c r="FSE41" s="2"/>
      <c r="FSH41" s="52"/>
      <c r="FSI41" s="2"/>
      <c r="FSL41" s="52"/>
      <c r="FSM41" s="2"/>
      <c r="FSP41" s="52"/>
      <c r="FSQ41" s="2"/>
      <c r="FST41" s="52"/>
      <c r="FSU41" s="2"/>
      <c r="FSX41" s="52"/>
      <c r="FSY41" s="2"/>
      <c r="FTB41" s="52"/>
      <c r="FTC41" s="2"/>
      <c r="FTF41" s="52"/>
      <c r="FTG41" s="2"/>
      <c r="FTJ41" s="52"/>
      <c r="FTK41" s="2"/>
      <c r="FTN41" s="52"/>
      <c r="FTO41" s="2"/>
      <c r="FTR41" s="52"/>
      <c r="FTS41" s="2"/>
      <c r="FTV41" s="52"/>
      <c r="FTW41" s="2"/>
      <c r="FTZ41" s="52"/>
      <c r="FUA41" s="2"/>
      <c r="FUD41" s="52"/>
      <c r="FUE41" s="2"/>
      <c r="FUH41" s="52"/>
      <c r="FUI41" s="2"/>
      <c r="FUL41" s="52"/>
      <c r="FUM41" s="2"/>
      <c r="FUP41" s="52"/>
      <c r="FUQ41" s="2"/>
      <c r="FUT41" s="52"/>
      <c r="FUU41" s="2"/>
      <c r="FUX41" s="52"/>
      <c r="FUY41" s="2"/>
      <c r="FVB41" s="52"/>
      <c r="FVC41" s="2"/>
      <c r="FVF41" s="52"/>
      <c r="FVG41" s="2"/>
      <c r="FVJ41" s="52"/>
      <c r="FVK41" s="2"/>
      <c r="FVN41" s="52"/>
      <c r="FVO41" s="2"/>
      <c r="FVR41" s="52"/>
      <c r="FVS41" s="2"/>
      <c r="FVV41" s="52"/>
      <c r="FVW41" s="2"/>
      <c r="FVZ41" s="52"/>
      <c r="FWA41" s="2"/>
      <c r="FWD41" s="52"/>
      <c r="FWE41" s="2"/>
      <c r="FWH41" s="52"/>
      <c r="FWI41" s="2"/>
      <c r="FWL41" s="52"/>
      <c r="FWM41" s="2"/>
      <c r="FWP41" s="52"/>
      <c r="FWQ41" s="2"/>
      <c r="FWT41" s="52"/>
      <c r="FWU41" s="2"/>
      <c r="FWX41" s="52"/>
      <c r="FWY41" s="2"/>
      <c r="FXB41" s="52"/>
      <c r="FXC41" s="2"/>
      <c r="FXF41" s="52"/>
      <c r="FXG41" s="2"/>
      <c r="FXJ41" s="52"/>
      <c r="FXK41" s="2"/>
      <c r="FXN41" s="52"/>
      <c r="FXO41" s="2"/>
      <c r="FXR41" s="52"/>
      <c r="FXS41" s="2"/>
      <c r="FXV41" s="52"/>
      <c r="FXW41" s="2"/>
      <c r="FXZ41" s="52"/>
      <c r="FYA41" s="2"/>
      <c r="FYD41" s="52"/>
      <c r="FYE41" s="2"/>
      <c r="FYH41" s="52"/>
      <c r="FYI41" s="2"/>
      <c r="FYL41" s="52"/>
      <c r="FYM41" s="2"/>
      <c r="FYP41" s="52"/>
      <c r="FYQ41" s="2"/>
      <c r="FYT41" s="52"/>
      <c r="FYU41" s="2"/>
      <c r="FYX41" s="52"/>
      <c r="FYY41" s="2"/>
      <c r="FZB41" s="52"/>
      <c r="FZC41" s="2"/>
      <c r="FZF41" s="52"/>
      <c r="FZG41" s="2"/>
      <c r="FZJ41" s="52"/>
      <c r="FZK41" s="2"/>
      <c r="FZN41" s="52"/>
      <c r="FZO41" s="2"/>
      <c r="FZR41" s="52"/>
      <c r="FZS41" s="2"/>
      <c r="FZV41" s="52"/>
      <c r="FZW41" s="2"/>
      <c r="FZZ41" s="52"/>
      <c r="GAA41" s="2"/>
      <c r="GAD41" s="52"/>
      <c r="GAE41" s="2"/>
      <c r="GAH41" s="52"/>
      <c r="GAI41" s="2"/>
      <c r="GAL41" s="52"/>
      <c r="GAM41" s="2"/>
      <c r="GAP41" s="52"/>
      <c r="GAQ41" s="2"/>
      <c r="GAT41" s="52"/>
      <c r="GAU41" s="2"/>
      <c r="GAX41" s="52"/>
      <c r="GAY41" s="2"/>
      <c r="GBB41" s="52"/>
      <c r="GBC41" s="2"/>
      <c r="GBF41" s="52"/>
      <c r="GBG41" s="2"/>
      <c r="GBJ41" s="52"/>
      <c r="GBK41" s="2"/>
      <c r="GBN41" s="52"/>
      <c r="GBO41" s="2"/>
      <c r="GBR41" s="52"/>
      <c r="GBS41" s="2"/>
      <c r="GBV41" s="52"/>
      <c r="GBW41" s="2"/>
      <c r="GBZ41" s="52"/>
      <c r="GCA41" s="2"/>
      <c r="GCD41" s="52"/>
      <c r="GCE41" s="2"/>
      <c r="GCH41" s="52"/>
      <c r="GCI41" s="2"/>
      <c r="GCL41" s="52"/>
      <c r="GCM41" s="2"/>
      <c r="GCP41" s="52"/>
      <c r="GCQ41" s="2"/>
      <c r="GCT41" s="52"/>
      <c r="GCU41" s="2"/>
      <c r="GCX41" s="52"/>
      <c r="GCY41" s="2"/>
      <c r="GDB41" s="52"/>
      <c r="GDC41" s="2"/>
      <c r="GDF41" s="52"/>
      <c r="GDG41" s="2"/>
      <c r="GDJ41" s="52"/>
      <c r="GDK41" s="2"/>
      <c r="GDN41" s="52"/>
      <c r="GDO41" s="2"/>
      <c r="GDR41" s="52"/>
      <c r="GDS41" s="2"/>
      <c r="GDV41" s="52"/>
      <c r="GDW41" s="2"/>
      <c r="GDZ41" s="52"/>
      <c r="GEA41" s="2"/>
      <c r="GED41" s="52"/>
      <c r="GEE41" s="2"/>
      <c r="GEH41" s="52"/>
      <c r="GEI41" s="2"/>
      <c r="GEL41" s="52"/>
      <c r="GEM41" s="2"/>
      <c r="GEP41" s="52"/>
      <c r="GEQ41" s="2"/>
      <c r="GET41" s="52"/>
      <c r="GEU41" s="2"/>
      <c r="GEX41" s="52"/>
      <c r="GEY41" s="2"/>
      <c r="GFB41" s="52"/>
      <c r="GFC41" s="2"/>
      <c r="GFF41" s="52"/>
      <c r="GFG41" s="2"/>
      <c r="GFJ41" s="52"/>
      <c r="GFK41" s="2"/>
      <c r="GFN41" s="52"/>
      <c r="GFO41" s="2"/>
      <c r="GFR41" s="52"/>
      <c r="GFS41" s="2"/>
      <c r="GFV41" s="52"/>
      <c r="GFW41" s="2"/>
      <c r="GFZ41" s="52"/>
      <c r="GGA41" s="2"/>
      <c r="GGD41" s="52"/>
      <c r="GGE41" s="2"/>
      <c r="GGH41" s="52"/>
      <c r="GGI41" s="2"/>
      <c r="GGL41" s="52"/>
      <c r="GGM41" s="2"/>
      <c r="GGP41" s="52"/>
      <c r="GGQ41" s="2"/>
      <c r="GGT41" s="52"/>
      <c r="GGU41" s="2"/>
      <c r="GGX41" s="52"/>
      <c r="GGY41" s="2"/>
      <c r="GHB41" s="52"/>
      <c r="GHC41" s="2"/>
      <c r="GHF41" s="52"/>
      <c r="GHG41" s="2"/>
      <c r="GHJ41" s="52"/>
      <c r="GHK41" s="2"/>
      <c r="GHN41" s="52"/>
      <c r="GHO41" s="2"/>
      <c r="GHR41" s="52"/>
      <c r="GHS41" s="2"/>
      <c r="GHV41" s="52"/>
      <c r="GHW41" s="2"/>
      <c r="GHZ41" s="52"/>
      <c r="GIA41" s="2"/>
      <c r="GID41" s="52"/>
      <c r="GIE41" s="2"/>
      <c r="GIH41" s="52"/>
      <c r="GII41" s="2"/>
      <c r="GIL41" s="52"/>
      <c r="GIM41" s="2"/>
      <c r="GIP41" s="52"/>
      <c r="GIQ41" s="2"/>
      <c r="GIT41" s="52"/>
      <c r="GIU41" s="2"/>
      <c r="GIX41" s="52"/>
      <c r="GIY41" s="2"/>
      <c r="GJB41" s="52"/>
      <c r="GJC41" s="2"/>
      <c r="GJF41" s="52"/>
      <c r="GJG41" s="2"/>
      <c r="GJJ41" s="52"/>
      <c r="GJK41" s="2"/>
      <c r="GJN41" s="52"/>
      <c r="GJO41" s="2"/>
      <c r="GJR41" s="52"/>
      <c r="GJS41" s="2"/>
      <c r="GJV41" s="52"/>
      <c r="GJW41" s="2"/>
      <c r="GJZ41" s="52"/>
      <c r="GKA41" s="2"/>
      <c r="GKD41" s="52"/>
      <c r="GKE41" s="2"/>
      <c r="GKH41" s="52"/>
      <c r="GKI41" s="2"/>
      <c r="GKL41" s="52"/>
      <c r="GKM41" s="2"/>
      <c r="GKP41" s="52"/>
      <c r="GKQ41" s="2"/>
      <c r="GKT41" s="52"/>
      <c r="GKU41" s="2"/>
      <c r="GKX41" s="52"/>
      <c r="GKY41" s="2"/>
      <c r="GLB41" s="52"/>
      <c r="GLC41" s="2"/>
      <c r="GLF41" s="52"/>
      <c r="GLG41" s="2"/>
      <c r="GLJ41" s="52"/>
      <c r="GLK41" s="2"/>
      <c r="GLN41" s="52"/>
      <c r="GLO41" s="2"/>
      <c r="GLR41" s="52"/>
      <c r="GLS41" s="2"/>
      <c r="GLV41" s="52"/>
      <c r="GLW41" s="2"/>
      <c r="GLZ41" s="52"/>
      <c r="GMA41" s="2"/>
      <c r="GMD41" s="52"/>
      <c r="GME41" s="2"/>
      <c r="GMH41" s="52"/>
      <c r="GMI41" s="2"/>
      <c r="GML41" s="52"/>
      <c r="GMM41" s="2"/>
      <c r="GMP41" s="52"/>
      <c r="GMQ41" s="2"/>
      <c r="GMT41" s="52"/>
      <c r="GMU41" s="2"/>
      <c r="GMX41" s="52"/>
      <c r="GMY41" s="2"/>
      <c r="GNB41" s="52"/>
      <c r="GNC41" s="2"/>
      <c r="GNF41" s="52"/>
      <c r="GNG41" s="2"/>
      <c r="GNJ41" s="52"/>
      <c r="GNK41" s="2"/>
      <c r="GNN41" s="52"/>
      <c r="GNO41" s="2"/>
      <c r="GNR41" s="52"/>
      <c r="GNS41" s="2"/>
      <c r="GNV41" s="52"/>
      <c r="GNW41" s="2"/>
      <c r="GNZ41" s="52"/>
      <c r="GOA41" s="2"/>
      <c r="GOD41" s="52"/>
      <c r="GOE41" s="2"/>
      <c r="GOH41" s="52"/>
      <c r="GOI41" s="2"/>
      <c r="GOL41" s="52"/>
      <c r="GOM41" s="2"/>
      <c r="GOP41" s="52"/>
      <c r="GOQ41" s="2"/>
      <c r="GOT41" s="52"/>
      <c r="GOU41" s="2"/>
      <c r="GOX41" s="52"/>
      <c r="GOY41" s="2"/>
      <c r="GPB41" s="52"/>
      <c r="GPC41" s="2"/>
      <c r="GPF41" s="52"/>
      <c r="GPG41" s="2"/>
      <c r="GPJ41" s="52"/>
      <c r="GPK41" s="2"/>
      <c r="GPN41" s="52"/>
      <c r="GPO41" s="2"/>
      <c r="GPR41" s="52"/>
      <c r="GPS41" s="2"/>
      <c r="GPV41" s="52"/>
      <c r="GPW41" s="2"/>
      <c r="GPZ41" s="52"/>
      <c r="GQA41" s="2"/>
      <c r="GQD41" s="52"/>
      <c r="GQE41" s="2"/>
      <c r="GQH41" s="52"/>
      <c r="GQI41" s="2"/>
      <c r="GQL41" s="52"/>
      <c r="GQM41" s="2"/>
      <c r="GQP41" s="52"/>
      <c r="GQQ41" s="2"/>
      <c r="GQT41" s="52"/>
      <c r="GQU41" s="2"/>
      <c r="GQX41" s="52"/>
      <c r="GQY41" s="2"/>
      <c r="GRB41" s="52"/>
      <c r="GRC41" s="2"/>
      <c r="GRF41" s="52"/>
      <c r="GRG41" s="2"/>
      <c r="GRJ41" s="52"/>
      <c r="GRK41" s="2"/>
      <c r="GRN41" s="52"/>
      <c r="GRO41" s="2"/>
      <c r="GRR41" s="52"/>
      <c r="GRS41" s="2"/>
      <c r="GRV41" s="52"/>
      <c r="GRW41" s="2"/>
      <c r="GRZ41" s="52"/>
      <c r="GSA41" s="2"/>
      <c r="GSD41" s="52"/>
      <c r="GSE41" s="2"/>
      <c r="GSH41" s="52"/>
      <c r="GSI41" s="2"/>
      <c r="GSL41" s="52"/>
      <c r="GSM41" s="2"/>
      <c r="GSP41" s="52"/>
      <c r="GSQ41" s="2"/>
      <c r="GST41" s="52"/>
      <c r="GSU41" s="2"/>
      <c r="GSX41" s="52"/>
      <c r="GSY41" s="2"/>
      <c r="GTB41" s="52"/>
      <c r="GTC41" s="2"/>
      <c r="GTF41" s="52"/>
      <c r="GTG41" s="2"/>
      <c r="GTJ41" s="52"/>
      <c r="GTK41" s="2"/>
      <c r="GTN41" s="52"/>
      <c r="GTO41" s="2"/>
      <c r="GTR41" s="52"/>
      <c r="GTS41" s="2"/>
      <c r="GTV41" s="52"/>
      <c r="GTW41" s="2"/>
      <c r="GTZ41" s="52"/>
      <c r="GUA41" s="2"/>
      <c r="GUD41" s="52"/>
      <c r="GUE41" s="2"/>
      <c r="GUH41" s="52"/>
      <c r="GUI41" s="2"/>
      <c r="GUL41" s="52"/>
      <c r="GUM41" s="2"/>
      <c r="GUP41" s="52"/>
      <c r="GUQ41" s="2"/>
      <c r="GUT41" s="52"/>
      <c r="GUU41" s="2"/>
      <c r="GUX41" s="52"/>
      <c r="GUY41" s="2"/>
      <c r="GVB41" s="52"/>
      <c r="GVC41" s="2"/>
      <c r="GVF41" s="52"/>
      <c r="GVG41" s="2"/>
      <c r="GVJ41" s="52"/>
      <c r="GVK41" s="2"/>
      <c r="GVN41" s="52"/>
      <c r="GVO41" s="2"/>
      <c r="GVR41" s="52"/>
      <c r="GVS41" s="2"/>
      <c r="GVV41" s="52"/>
      <c r="GVW41" s="2"/>
      <c r="GVZ41" s="52"/>
      <c r="GWA41" s="2"/>
      <c r="GWD41" s="52"/>
      <c r="GWE41" s="2"/>
      <c r="GWH41" s="52"/>
      <c r="GWI41" s="2"/>
      <c r="GWL41" s="52"/>
      <c r="GWM41" s="2"/>
      <c r="GWP41" s="52"/>
      <c r="GWQ41" s="2"/>
      <c r="GWT41" s="52"/>
      <c r="GWU41" s="2"/>
      <c r="GWX41" s="52"/>
      <c r="GWY41" s="2"/>
      <c r="GXB41" s="52"/>
      <c r="GXC41" s="2"/>
      <c r="GXF41" s="52"/>
      <c r="GXG41" s="2"/>
      <c r="GXJ41" s="52"/>
      <c r="GXK41" s="2"/>
      <c r="GXN41" s="52"/>
      <c r="GXO41" s="2"/>
      <c r="GXR41" s="52"/>
      <c r="GXS41" s="2"/>
      <c r="GXV41" s="52"/>
      <c r="GXW41" s="2"/>
      <c r="GXZ41" s="52"/>
      <c r="GYA41" s="2"/>
      <c r="GYD41" s="52"/>
      <c r="GYE41" s="2"/>
      <c r="GYH41" s="52"/>
      <c r="GYI41" s="2"/>
      <c r="GYL41" s="52"/>
      <c r="GYM41" s="2"/>
      <c r="GYP41" s="52"/>
      <c r="GYQ41" s="2"/>
      <c r="GYT41" s="52"/>
      <c r="GYU41" s="2"/>
      <c r="GYX41" s="52"/>
      <c r="GYY41" s="2"/>
      <c r="GZB41" s="52"/>
      <c r="GZC41" s="2"/>
      <c r="GZF41" s="52"/>
      <c r="GZG41" s="2"/>
      <c r="GZJ41" s="52"/>
      <c r="GZK41" s="2"/>
      <c r="GZN41" s="52"/>
      <c r="GZO41" s="2"/>
      <c r="GZR41" s="52"/>
      <c r="GZS41" s="2"/>
      <c r="GZV41" s="52"/>
      <c r="GZW41" s="2"/>
      <c r="GZZ41" s="52"/>
      <c r="HAA41" s="2"/>
      <c r="HAD41" s="52"/>
      <c r="HAE41" s="2"/>
      <c r="HAH41" s="52"/>
      <c r="HAI41" s="2"/>
      <c r="HAL41" s="52"/>
      <c r="HAM41" s="2"/>
      <c r="HAP41" s="52"/>
      <c r="HAQ41" s="2"/>
      <c r="HAT41" s="52"/>
      <c r="HAU41" s="2"/>
      <c r="HAX41" s="52"/>
      <c r="HAY41" s="2"/>
      <c r="HBB41" s="52"/>
      <c r="HBC41" s="2"/>
      <c r="HBF41" s="52"/>
      <c r="HBG41" s="2"/>
      <c r="HBJ41" s="52"/>
      <c r="HBK41" s="2"/>
      <c r="HBN41" s="52"/>
      <c r="HBO41" s="2"/>
      <c r="HBR41" s="52"/>
      <c r="HBS41" s="2"/>
      <c r="HBV41" s="52"/>
      <c r="HBW41" s="2"/>
      <c r="HBZ41" s="52"/>
      <c r="HCA41" s="2"/>
      <c r="HCD41" s="52"/>
      <c r="HCE41" s="2"/>
      <c r="HCH41" s="52"/>
      <c r="HCI41" s="2"/>
      <c r="HCL41" s="52"/>
      <c r="HCM41" s="2"/>
      <c r="HCP41" s="52"/>
      <c r="HCQ41" s="2"/>
      <c r="HCT41" s="52"/>
      <c r="HCU41" s="2"/>
      <c r="HCX41" s="52"/>
      <c r="HCY41" s="2"/>
      <c r="HDB41" s="52"/>
      <c r="HDC41" s="2"/>
      <c r="HDF41" s="52"/>
      <c r="HDG41" s="2"/>
      <c r="HDJ41" s="52"/>
      <c r="HDK41" s="2"/>
      <c r="HDN41" s="52"/>
      <c r="HDO41" s="2"/>
      <c r="HDR41" s="52"/>
      <c r="HDS41" s="2"/>
      <c r="HDV41" s="52"/>
      <c r="HDW41" s="2"/>
      <c r="HDZ41" s="52"/>
      <c r="HEA41" s="2"/>
      <c r="HED41" s="52"/>
      <c r="HEE41" s="2"/>
      <c r="HEH41" s="52"/>
      <c r="HEI41" s="2"/>
      <c r="HEL41" s="52"/>
      <c r="HEM41" s="2"/>
      <c r="HEP41" s="52"/>
      <c r="HEQ41" s="2"/>
      <c r="HET41" s="52"/>
      <c r="HEU41" s="2"/>
      <c r="HEX41" s="52"/>
      <c r="HEY41" s="2"/>
      <c r="HFB41" s="52"/>
      <c r="HFC41" s="2"/>
      <c r="HFF41" s="52"/>
      <c r="HFG41" s="2"/>
      <c r="HFJ41" s="52"/>
      <c r="HFK41" s="2"/>
      <c r="HFN41" s="52"/>
      <c r="HFO41" s="2"/>
      <c r="HFR41" s="52"/>
      <c r="HFS41" s="2"/>
      <c r="HFV41" s="52"/>
      <c r="HFW41" s="2"/>
      <c r="HFZ41" s="52"/>
      <c r="HGA41" s="2"/>
      <c r="HGD41" s="52"/>
      <c r="HGE41" s="2"/>
      <c r="HGH41" s="52"/>
      <c r="HGI41" s="2"/>
      <c r="HGL41" s="52"/>
      <c r="HGM41" s="2"/>
      <c r="HGP41" s="52"/>
      <c r="HGQ41" s="2"/>
      <c r="HGT41" s="52"/>
      <c r="HGU41" s="2"/>
      <c r="HGX41" s="52"/>
      <c r="HGY41" s="2"/>
      <c r="HHB41" s="52"/>
      <c r="HHC41" s="2"/>
      <c r="HHF41" s="52"/>
      <c r="HHG41" s="2"/>
      <c r="HHJ41" s="52"/>
      <c r="HHK41" s="2"/>
      <c r="HHN41" s="52"/>
      <c r="HHO41" s="2"/>
      <c r="HHR41" s="52"/>
      <c r="HHS41" s="2"/>
      <c r="HHV41" s="52"/>
      <c r="HHW41" s="2"/>
      <c r="HHZ41" s="52"/>
      <c r="HIA41" s="2"/>
      <c r="HID41" s="52"/>
      <c r="HIE41" s="2"/>
      <c r="HIH41" s="52"/>
      <c r="HII41" s="2"/>
      <c r="HIL41" s="52"/>
      <c r="HIM41" s="2"/>
      <c r="HIP41" s="52"/>
      <c r="HIQ41" s="2"/>
      <c r="HIT41" s="52"/>
      <c r="HIU41" s="2"/>
      <c r="HIX41" s="52"/>
      <c r="HIY41" s="2"/>
      <c r="HJB41" s="52"/>
      <c r="HJC41" s="2"/>
      <c r="HJF41" s="52"/>
      <c r="HJG41" s="2"/>
      <c r="HJJ41" s="52"/>
      <c r="HJK41" s="2"/>
      <c r="HJN41" s="52"/>
      <c r="HJO41" s="2"/>
      <c r="HJR41" s="52"/>
      <c r="HJS41" s="2"/>
      <c r="HJV41" s="52"/>
      <c r="HJW41" s="2"/>
      <c r="HJZ41" s="52"/>
      <c r="HKA41" s="2"/>
      <c r="HKD41" s="52"/>
      <c r="HKE41" s="2"/>
      <c r="HKH41" s="52"/>
      <c r="HKI41" s="2"/>
      <c r="HKL41" s="52"/>
      <c r="HKM41" s="2"/>
      <c r="HKP41" s="52"/>
      <c r="HKQ41" s="2"/>
      <c r="HKT41" s="52"/>
      <c r="HKU41" s="2"/>
      <c r="HKX41" s="52"/>
      <c r="HKY41" s="2"/>
      <c r="HLB41" s="52"/>
      <c r="HLC41" s="2"/>
      <c r="HLF41" s="52"/>
      <c r="HLG41" s="2"/>
      <c r="HLJ41" s="52"/>
      <c r="HLK41" s="2"/>
      <c r="HLN41" s="52"/>
      <c r="HLO41" s="2"/>
      <c r="HLR41" s="52"/>
      <c r="HLS41" s="2"/>
      <c r="HLV41" s="52"/>
      <c r="HLW41" s="2"/>
      <c r="HLZ41" s="52"/>
      <c r="HMA41" s="2"/>
      <c r="HMD41" s="52"/>
      <c r="HME41" s="2"/>
      <c r="HMH41" s="52"/>
      <c r="HMI41" s="2"/>
      <c r="HML41" s="52"/>
      <c r="HMM41" s="2"/>
      <c r="HMP41" s="52"/>
      <c r="HMQ41" s="2"/>
      <c r="HMT41" s="52"/>
      <c r="HMU41" s="2"/>
      <c r="HMX41" s="52"/>
      <c r="HMY41" s="2"/>
      <c r="HNB41" s="52"/>
      <c r="HNC41" s="2"/>
      <c r="HNF41" s="52"/>
      <c r="HNG41" s="2"/>
      <c r="HNJ41" s="52"/>
      <c r="HNK41" s="2"/>
      <c r="HNN41" s="52"/>
      <c r="HNO41" s="2"/>
      <c r="HNR41" s="52"/>
      <c r="HNS41" s="2"/>
      <c r="HNV41" s="52"/>
      <c r="HNW41" s="2"/>
      <c r="HNZ41" s="52"/>
      <c r="HOA41" s="2"/>
      <c r="HOD41" s="52"/>
      <c r="HOE41" s="2"/>
      <c r="HOH41" s="52"/>
      <c r="HOI41" s="2"/>
      <c r="HOL41" s="52"/>
      <c r="HOM41" s="2"/>
      <c r="HOP41" s="52"/>
      <c r="HOQ41" s="2"/>
      <c r="HOT41" s="52"/>
      <c r="HOU41" s="2"/>
      <c r="HOX41" s="52"/>
      <c r="HOY41" s="2"/>
      <c r="HPB41" s="52"/>
      <c r="HPC41" s="2"/>
      <c r="HPF41" s="52"/>
      <c r="HPG41" s="2"/>
      <c r="HPJ41" s="52"/>
      <c r="HPK41" s="2"/>
      <c r="HPN41" s="52"/>
      <c r="HPO41" s="2"/>
      <c r="HPR41" s="52"/>
      <c r="HPS41" s="2"/>
      <c r="HPV41" s="52"/>
      <c r="HPW41" s="2"/>
      <c r="HPZ41" s="52"/>
      <c r="HQA41" s="2"/>
      <c r="HQD41" s="52"/>
      <c r="HQE41" s="2"/>
      <c r="HQH41" s="52"/>
      <c r="HQI41" s="2"/>
      <c r="HQL41" s="52"/>
      <c r="HQM41" s="2"/>
      <c r="HQP41" s="52"/>
      <c r="HQQ41" s="2"/>
      <c r="HQT41" s="52"/>
      <c r="HQU41" s="2"/>
      <c r="HQX41" s="52"/>
      <c r="HQY41" s="2"/>
      <c r="HRB41" s="52"/>
      <c r="HRC41" s="2"/>
      <c r="HRF41" s="52"/>
      <c r="HRG41" s="2"/>
      <c r="HRJ41" s="52"/>
      <c r="HRK41" s="2"/>
      <c r="HRN41" s="52"/>
      <c r="HRO41" s="2"/>
      <c r="HRR41" s="52"/>
      <c r="HRS41" s="2"/>
      <c r="HRV41" s="52"/>
      <c r="HRW41" s="2"/>
      <c r="HRZ41" s="52"/>
      <c r="HSA41" s="2"/>
      <c r="HSD41" s="52"/>
      <c r="HSE41" s="2"/>
      <c r="HSH41" s="52"/>
      <c r="HSI41" s="2"/>
      <c r="HSL41" s="52"/>
      <c r="HSM41" s="2"/>
      <c r="HSP41" s="52"/>
      <c r="HSQ41" s="2"/>
      <c r="HST41" s="52"/>
      <c r="HSU41" s="2"/>
      <c r="HSX41" s="52"/>
      <c r="HSY41" s="2"/>
      <c r="HTB41" s="52"/>
      <c r="HTC41" s="2"/>
      <c r="HTF41" s="52"/>
      <c r="HTG41" s="2"/>
      <c r="HTJ41" s="52"/>
      <c r="HTK41" s="2"/>
      <c r="HTN41" s="52"/>
      <c r="HTO41" s="2"/>
      <c r="HTR41" s="52"/>
      <c r="HTS41" s="2"/>
      <c r="HTV41" s="52"/>
      <c r="HTW41" s="2"/>
      <c r="HTZ41" s="52"/>
      <c r="HUA41" s="2"/>
      <c r="HUD41" s="52"/>
      <c r="HUE41" s="2"/>
      <c r="HUH41" s="52"/>
      <c r="HUI41" s="2"/>
      <c r="HUL41" s="52"/>
      <c r="HUM41" s="2"/>
      <c r="HUP41" s="52"/>
      <c r="HUQ41" s="2"/>
      <c r="HUT41" s="52"/>
      <c r="HUU41" s="2"/>
      <c r="HUX41" s="52"/>
      <c r="HUY41" s="2"/>
      <c r="HVB41" s="52"/>
      <c r="HVC41" s="2"/>
      <c r="HVF41" s="52"/>
      <c r="HVG41" s="2"/>
      <c r="HVJ41" s="52"/>
      <c r="HVK41" s="2"/>
      <c r="HVN41" s="52"/>
      <c r="HVO41" s="2"/>
      <c r="HVR41" s="52"/>
      <c r="HVS41" s="2"/>
      <c r="HVV41" s="52"/>
      <c r="HVW41" s="2"/>
      <c r="HVZ41" s="52"/>
      <c r="HWA41" s="2"/>
      <c r="HWD41" s="52"/>
      <c r="HWE41" s="2"/>
      <c r="HWH41" s="52"/>
      <c r="HWI41" s="2"/>
      <c r="HWL41" s="52"/>
      <c r="HWM41" s="2"/>
      <c r="HWP41" s="52"/>
      <c r="HWQ41" s="2"/>
      <c r="HWT41" s="52"/>
      <c r="HWU41" s="2"/>
      <c r="HWX41" s="52"/>
      <c r="HWY41" s="2"/>
      <c r="HXB41" s="52"/>
      <c r="HXC41" s="2"/>
      <c r="HXF41" s="52"/>
      <c r="HXG41" s="2"/>
      <c r="HXJ41" s="52"/>
      <c r="HXK41" s="2"/>
      <c r="HXN41" s="52"/>
      <c r="HXO41" s="2"/>
      <c r="HXR41" s="52"/>
      <c r="HXS41" s="2"/>
      <c r="HXV41" s="52"/>
      <c r="HXW41" s="2"/>
      <c r="HXZ41" s="52"/>
      <c r="HYA41" s="2"/>
      <c r="HYD41" s="52"/>
      <c r="HYE41" s="2"/>
      <c r="HYH41" s="52"/>
      <c r="HYI41" s="2"/>
      <c r="HYL41" s="52"/>
      <c r="HYM41" s="2"/>
      <c r="HYP41" s="52"/>
      <c r="HYQ41" s="2"/>
      <c r="HYT41" s="52"/>
      <c r="HYU41" s="2"/>
      <c r="HYX41" s="52"/>
      <c r="HYY41" s="2"/>
      <c r="HZB41" s="52"/>
      <c r="HZC41" s="2"/>
      <c r="HZF41" s="52"/>
      <c r="HZG41" s="2"/>
      <c r="HZJ41" s="52"/>
      <c r="HZK41" s="2"/>
      <c r="HZN41" s="52"/>
      <c r="HZO41" s="2"/>
      <c r="HZR41" s="52"/>
      <c r="HZS41" s="2"/>
      <c r="HZV41" s="52"/>
      <c r="HZW41" s="2"/>
      <c r="HZZ41" s="52"/>
      <c r="IAA41" s="2"/>
      <c r="IAD41" s="52"/>
      <c r="IAE41" s="2"/>
      <c r="IAH41" s="52"/>
      <c r="IAI41" s="2"/>
      <c r="IAL41" s="52"/>
      <c r="IAM41" s="2"/>
      <c r="IAP41" s="52"/>
      <c r="IAQ41" s="2"/>
      <c r="IAT41" s="52"/>
      <c r="IAU41" s="2"/>
      <c r="IAX41" s="52"/>
      <c r="IAY41" s="2"/>
      <c r="IBB41" s="52"/>
      <c r="IBC41" s="2"/>
      <c r="IBF41" s="52"/>
      <c r="IBG41" s="2"/>
      <c r="IBJ41" s="52"/>
      <c r="IBK41" s="2"/>
      <c r="IBN41" s="52"/>
      <c r="IBO41" s="2"/>
      <c r="IBR41" s="52"/>
      <c r="IBS41" s="2"/>
      <c r="IBV41" s="52"/>
      <c r="IBW41" s="2"/>
      <c r="IBZ41" s="52"/>
      <c r="ICA41" s="2"/>
      <c r="ICD41" s="52"/>
      <c r="ICE41" s="2"/>
      <c r="ICH41" s="52"/>
      <c r="ICI41" s="2"/>
      <c r="ICL41" s="52"/>
      <c r="ICM41" s="2"/>
      <c r="ICP41" s="52"/>
      <c r="ICQ41" s="2"/>
      <c r="ICT41" s="52"/>
      <c r="ICU41" s="2"/>
      <c r="ICX41" s="52"/>
      <c r="ICY41" s="2"/>
      <c r="IDB41" s="52"/>
      <c r="IDC41" s="2"/>
      <c r="IDF41" s="52"/>
      <c r="IDG41" s="2"/>
      <c r="IDJ41" s="52"/>
      <c r="IDK41" s="2"/>
      <c r="IDN41" s="52"/>
      <c r="IDO41" s="2"/>
      <c r="IDR41" s="52"/>
      <c r="IDS41" s="2"/>
      <c r="IDV41" s="52"/>
      <c r="IDW41" s="2"/>
      <c r="IDZ41" s="52"/>
      <c r="IEA41" s="2"/>
      <c r="IED41" s="52"/>
      <c r="IEE41" s="2"/>
      <c r="IEH41" s="52"/>
      <c r="IEI41" s="2"/>
      <c r="IEL41" s="52"/>
      <c r="IEM41" s="2"/>
      <c r="IEP41" s="52"/>
      <c r="IEQ41" s="2"/>
      <c r="IET41" s="52"/>
      <c r="IEU41" s="2"/>
      <c r="IEX41" s="52"/>
      <c r="IEY41" s="2"/>
      <c r="IFB41" s="52"/>
      <c r="IFC41" s="2"/>
      <c r="IFF41" s="52"/>
      <c r="IFG41" s="2"/>
      <c r="IFJ41" s="52"/>
      <c r="IFK41" s="2"/>
      <c r="IFN41" s="52"/>
      <c r="IFO41" s="2"/>
      <c r="IFR41" s="52"/>
      <c r="IFS41" s="2"/>
      <c r="IFV41" s="52"/>
      <c r="IFW41" s="2"/>
      <c r="IFZ41" s="52"/>
      <c r="IGA41" s="2"/>
      <c r="IGD41" s="52"/>
      <c r="IGE41" s="2"/>
      <c r="IGH41" s="52"/>
      <c r="IGI41" s="2"/>
      <c r="IGL41" s="52"/>
      <c r="IGM41" s="2"/>
      <c r="IGP41" s="52"/>
      <c r="IGQ41" s="2"/>
      <c r="IGT41" s="52"/>
      <c r="IGU41" s="2"/>
      <c r="IGX41" s="52"/>
      <c r="IGY41" s="2"/>
      <c r="IHB41" s="52"/>
      <c r="IHC41" s="2"/>
      <c r="IHF41" s="52"/>
      <c r="IHG41" s="2"/>
      <c r="IHJ41" s="52"/>
      <c r="IHK41" s="2"/>
      <c r="IHN41" s="52"/>
      <c r="IHO41" s="2"/>
      <c r="IHR41" s="52"/>
      <c r="IHS41" s="2"/>
      <c r="IHV41" s="52"/>
      <c r="IHW41" s="2"/>
      <c r="IHZ41" s="52"/>
      <c r="IIA41" s="2"/>
      <c r="IID41" s="52"/>
      <c r="IIE41" s="2"/>
      <c r="IIH41" s="52"/>
      <c r="III41" s="2"/>
      <c r="IIL41" s="52"/>
      <c r="IIM41" s="2"/>
      <c r="IIP41" s="52"/>
      <c r="IIQ41" s="2"/>
      <c r="IIT41" s="52"/>
      <c r="IIU41" s="2"/>
      <c r="IIX41" s="52"/>
      <c r="IIY41" s="2"/>
      <c r="IJB41" s="52"/>
      <c r="IJC41" s="2"/>
      <c r="IJF41" s="52"/>
      <c r="IJG41" s="2"/>
      <c r="IJJ41" s="52"/>
      <c r="IJK41" s="2"/>
      <c r="IJN41" s="52"/>
      <c r="IJO41" s="2"/>
      <c r="IJR41" s="52"/>
      <c r="IJS41" s="2"/>
      <c r="IJV41" s="52"/>
      <c r="IJW41" s="2"/>
      <c r="IJZ41" s="52"/>
      <c r="IKA41" s="2"/>
      <c r="IKD41" s="52"/>
      <c r="IKE41" s="2"/>
      <c r="IKH41" s="52"/>
      <c r="IKI41" s="2"/>
      <c r="IKL41" s="52"/>
      <c r="IKM41" s="2"/>
      <c r="IKP41" s="52"/>
      <c r="IKQ41" s="2"/>
      <c r="IKT41" s="52"/>
      <c r="IKU41" s="2"/>
      <c r="IKX41" s="52"/>
      <c r="IKY41" s="2"/>
      <c r="ILB41" s="52"/>
      <c r="ILC41" s="2"/>
      <c r="ILF41" s="52"/>
      <c r="ILG41" s="2"/>
      <c r="ILJ41" s="52"/>
      <c r="ILK41" s="2"/>
      <c r="ILN41" s="52"/>
      <c r="ILO41" s="2"/>
      <c r="ILR41" s="52"/>
      <c r="ILS41" s="2"/>
      <c r="ILV41" s="52"/>
      <c r="ILW41" s="2"/>
      <c r="ILZ41" s="52"/>
      <c r="IMA41" s="2"/>
      <c r="IMD41" s="52"/>
      <c r="IME41" s="2"/>
      <c r="IMH41" s="52"/>
      <c r="IMI41" s="2"/>
      <c r="IML41" s="52"/>
      <c r="IMM41" s="2"/>
      <c r="IMP41" s="52"/>
      <c r="IMQ41" s="2"/>
      <c r="IMT41" s="52"/>
      <c r="IMU41" s="2"/>
      <c r="IMX41" s="52"/>
      <c r="IMY41" s="2"/>
      <c r="INB41" s="52"/>
      <c r="INC41" s="2"/>
      <c r="INF41" s="52"/>
      <c r="ING41" s="2"/>
      <c r="INJ41" s="52"/>
      <c r="INK41" s="2"/>
      <c r="INN41" s="52"/>
      <c r="INO41" s="2"/>
      <c r="INR41" s="52"/>
      <c r="INS41" s="2"/>
      <c r="INV41" s="52"/>
      <c r="INW41" s="2"/>
      <c r="INZ41" s="52"/>
      <c r="IOA41" s="2"/>
      <c r="IOD41" s="52"/>
      <c r="IOE41" s="2"/>
      <c r="IOH41" s="52"/>
      <c r="IOI41" s="2"/>
      <c r="IOL41" s="52"/>
      <c r="IOM41" s="2"/>
      <c r="IOP41" s="52"/>
      <c r="IOQ41" s="2"/>
      <c r="IOT41" s="52"/>
      <c r="IOU41" s="2"/>
      <c r="IOX41" s="52"/>
      <c r="IOY41" s="2"/>
      <c r="IPB41" s="52"/>
      <c r="IPC41" s="2"/>
      <c r="IPF41" s="52"/>
      <c r="IPG41" s="2"/>
      <c r="IPJ41" s="52"/>
      <c r="IPK41" s="2"/>
      <c r="IPN41" s="52"/>
      <c r="IPO41" s="2"/>
      <c r="IPR41" s="52"/>
      <c r="IPS41" s="2"/>
      <c r="IPV41" s="52"/>
      <c r="IPW41" s="2"/>
      <c r="IPZ41" s="52"/>
      <c r="IQA41" s="2"/>
      <c r="IQD41" s="52"/>
      <c r="IQE41" s="2"/>
      <c r="IQH41" s="52"/>
      <c r="IQI41" s="2"/>
      <c r="IQL41" s="52"/>
      <c r="IQM41" s="2"/>
      <c r="IQP41" s="52"/>
      <c r="IQQ41" s="2"/>
      <c r="IQT41" s="52"/>
      <c r="IQU41" s="2"/>
      <c r="IQX41" s="52"/>
      <c r="IQY41" s="2"/>
      <c r="IRB41" s="52"/>
      <c r="IRC41" s="2"/>
      <c r="IRF41" s="52"/>
      <c r="IRG41" s="2"/>
      <c r="IRJ41" s="52"/>
      <c r="IRK41" s="2"/>
      <c r="IRN41" s="52"/>
      <c r="IRO41" s="2"/>
      <c r="IRR41" s="52"/>
      <c r="IRS41" s="2"/>
      <c r="IRV41" s="52"/>
      <c r="IRW41" s="2"/>
      <c r="IRZ41" s="52"/>
      <c r="ISA41" s="2"/>
      <c r="ISD41" s="52"/>
      <c r="ISE41" s="2"/>
      <c r="ISH41" s="52"/>
      <c r="ISI41" s="2"/>
      <c r="ISL41" s="52"/>
      <c r="ISM41" s="2"/>
      <c r="ISP41" s="52"/>
      <c r="ISQ41" s="2"/>
      <c r="IST41" s="52"/>
      <c r="ISU41" s="2"/>
      <c r="ISX41" s="52"/>
      <c r="ISY41" s="2"/>
      <c r="ITB41" s="52"/>
      <c r="ITC41" s="2"/>
      <c r="ITF41" s="52"/>
      <c r="ITG41" s="2"/>
      <c r="ITJ41" s="52"/>
      <c r="ITK41" s="2"/>
      <c r="ITN41" s="52"/>
      <c r="ITO41" s="2"/>
      <c r="ITR41" s="52"/>
      <c r="ITS41" s="2"/>
      <c r="ITV41" s="52"/>
      <c r="ITW41" s="2"/>
      <c r="ITZ41" s="52"/>
      <c r="IUA41" s="2"/>
      <c r="IUD41" s="52"/>
      <c r="IUE41" s="2"/>
      <c r="IUH41" s="52"/>
      <c r="IUI41" s="2"/>
      <c r="IUL41" s="52"/>
      <c r="IUM41" s="2"/>
      <c r="IUP41" s="52"/>
      <c r="IUQ41" s="2"/>
      <c r="IUT41" s="52"/>
      <c r="IUU41" s="2"/>
      <c r="IUX41" s="52"/>
      <c r="IUY41" s="2"/>
      <c r="IVB41" s="52"/>
      <c r="IVC41" s="2"/>
      <c r="IVF41" s="52"/>
      <c r="IVG41" s="2"/>
      <c r="IVJ41" s="52"/>
      <c r="IVK41" s="2"/>
      <c r="IVN41" s="52"/>
      <c r="IVO41" s="2"/>
      <c r="IVR41" s="52"/>
      <c r="IVS41" s="2"/>
      <c r="IVV41" s="52"/>
      <c r="IVW41" s="2"/>
      <c r="IVZ41" s="52"/>
      <c r="IWA41" s="2"/>
      <c r="IWD41" s="52"/>
      <c r="IWE41" s="2"/>
      <c r="IWH41" s="52"/>
      <c r="IWI41" s="2"/>
      <c r="IWL41" s="52"/>
      <c r="IWM41" s="2"/>
      <c r="IWP41" s="52"/>
      <c r="IWQ41" s="2"/>
      <c r="IWT41" s="52"/>
      <c r="IWU41" s="2"/>
      <c r="IWX41" s="52"/>
      <c r="IWY41" s="2"/>
      <c r="IXB41" s="52"/>
      <c r="IXC41" s="2"/>
      <c r="IXF41" s="52"/>
      <c r="IXG41" s="2"/>
      <c r="IXJ41" s="52"/>
      <c r="IXK41" s="2"/>
      <c r="IXN41" s="52"/>
      <c r="IXO41" s="2"/>
      <c r="IXR41" s="52"/>
      <c r="IXS41" s="2"/>
      <c r="IXV41" s="52"/>
      <c r="IXW41" s="2"/>
      <c r="IXZ41" s="52"/>
      <c r="IYA41" s="2"/>
      <c r="IYD41" s="52"/>
      <c r="IYE41" s="2"/>
      <c r="IYH41" s="52"/>
      <c r="IYI41" s="2"/>
      <c r="IYL41" s="52"/>
      <c r="IYM41" s="2"/>
      <c r="IYP41" s="52"/>
      <c r="IYQ41" s="2"/>
      <c r="IYT41" s="52"/>
      <c r="IYU41" s="2"/>
      <c r="IYX41" s="52"/>
      <c r="IYY41" s="2"/>
      <c r="IZB41" s="52"/>
      <c r="IZC41" s="2"/>
      <c r="IZF41" s="52"/>
      <c r="IZG41" s="2"/>
      <c r="IZJ41" s="52"/>
      <c r="IZK41" s="2"/>
      <c r="IZN41" s="52"/>
      <c r="IZO41" s="2"/>
      <c r="IZR41" s="52"/>
      <c r="IZS41" s="2"/>
      <c r="IZV41" s="52"/>
      <c r="IZW41" s="2"/>
      <c r="IZZ41" s="52"/>
      <c r="JAA41" s="2"/>
      <c r="JAD41" s="52"/>
      <c r="JAE41" s="2"/>
      <c r="JAH41" s="52"/>
      <c r="JAI41" s="2"/>
      <c r="JAL41" s="52"/>
      <c r="JAM41" s="2"/>
      <c r="JAP41" s="52"/>
      <c r="JAQ41" s="2"/>
      <c r="JAT41" s="52"/>
      <c r="JAU41" s="2"/>
      <c r="JAX41" s="52"/>
      <c r="JAY41" s="2"/>
      <c r="JBB41" s="52"/>
      <c r="JBC41" s="2"/>
      <c r="JBF41" s="52"/>
      <c r="JBG41" s="2"/>
      <c r="JBJ41" s="52"/>
      <c r="JBK41" s="2"/>
      <c r="JBN41" s="52"/>
      <c r="JBO41" s="2"/>
      <c r="JBR41" s="52"/>
      <c r="JBS41" s="2"/>
      <c r="JBV41" s="52"/>
      <c r="JBW41" s="2"/>
      <c r="JBZ41" s="52"/>
      <c r="JCA41" s="2"/>
      <c r="JCD41" s="52"/>
      <c r="JCE41" s="2"/>
      <c r="JCH41" s="52"/>
      <c r="JCI41" s="2"/>
      <c r="JCL41" s="52"/>
      <c r="JCM41" s="2"/>
      <c r="JCP41" s="52"/>
      <c r="JCQ41" s="2"/>
      <c r="JCT41" s="52"/>
      <c r="JCU41" s="2"/>
      <c r="JCX41" s="52"/>
      <c r="JCY41" s="2"/>
      <c r="JDB41" s="52"/>
      <c r="JDC41" s="2"/>
      <c r="JDF41" s="52"/>
      <c r="JDG41" s="2"/>
      <c r="JDJ41" s="52"/>
      <c r="JDK41" s="2"/>
      <c r="JDN41" s="52"/>
      <c r="JDO41" s="2"/>
      <c r="JDR41" s="52"/>
      <c r="JDS41" s="2"/>
      <c r="JDV41" s="52"/>
      <c r="JDW41" s="2"/>
      <c r="JDZ41" s="52"/>
      <c r="JEA41" s="2"/>
      <c r="JED41" s="52"/>
      <c r="JEE41" s="2"/>
      <c r="JEH41" s="52"/>
      <c r="JEI41" s="2"/>
      <c r="JEL41" s="52"/>
      <c r="JEM41" s="2"/>
      <c r="JEP41" s="52"/>
      <c r="JEQ41" s="2"/>
      <c r="JET41" s="52"/>
      <c r="JEU41" s="2"/>
      <c r="JEX41" s="52"/>
      <c r="JEY41" s="2"/>
      <c r="JFB41" s="52"/>
      <c r="JFC41" s="2"/>
      <c r="JFF41" s="52"/>
      <c r="JFG41" s="2"/>
      <c r="JFJ41" s="52"/>
      <c r="JFK41" s="2"/>
      <c r="JFN41" s="52"/>
      <c r="JFO41" s="2"/>
      <c r="JFR41" s="52"/>
      <c r="JFS41" s="2"/>
      <c r="JFV41" s="52"/>
      <c r="JFW41" s="2"/>
      <c r="JFZ41" s="52"/>
      <c r="JGA41" s="2"/>
      <c r="JGD41" s="52"/>
      <c r="JGE41" s="2"/>
      <c r="JGH41" s="52"/>
      <c r="JGI41" s="2"/>
      <c r="JGL41" s="52"/>
      <c r="JGM41" s="2"/>
      <c r="JGP41" s="52"/>
      <c r="JGQ41" s="2"/>
      <c r="JGT41" s="52"/>
      <c r="JGU41" s="2"/>
      <c r="JGX41" s="52"/>
      <c r="JGY41" s="2"/>
      <c r="JHB41" s="52"/>
      <c r="JHC41" s="2"/>
      <c r="JHF41" s="52"/>
      <c r="JHG41" s="2"/>
      <c r="JHJ41" s="52"/>
      <c r="JHK41" s="2"/>
      <c r="JHN41" s="52"/>
      <c r="JHO41" s="2"/>
      <c r="JHR41" s="52"/>
      <c r="JHS41" s="2"/>
      <c r="JHV41" s="52"/>
      <c r="JHW41" s="2"/>
      <c r="JHZ41" s="52"/>
      <c r="JIA41" s="2"/>
      <c r="JID41" s="52"/>
      <c r="JIE41" s="2"/>
      <c r="JIH41" s="52"/>
      <c r="JII41" s="2"/>
      <c r="JIL41" s="52"/>
      <c r="JIM41" s="2"/>
      <c r="JIP41" s="52"/>
      <c r="JIQ41" s="2"/>
      <c r="JIT41" s="52"/>
      <c r="JIU41" s="2"/>
      <c r="JIX41" s="52"/>
      <c r="JIY41" s="2"/>
      <c r="JJB41" s="52"/>
      <c r="JJC41" s="2"/>
      <c r="JJF41" s="52"/>
      <c r="JJG41" s="2"/>
      <c r="JJJ41" s="52"/>
      <c r="JJK41" s="2"/>
      <c r="JJN41" s="52"/>
      <c r="JJO41" s="2"/>
      <c r="JJR41" s="52"/>
      <c r="JJS41" s="2"/>
      <c r="JJV41" s="52"/>
      <c r="JJW41" s="2"/>
      <c r="JJZ41" s="52"/>
      <c r="JKA41" s="2"/>
      <c r="JKD41" s="52"/>
      <c r="JKE41" s="2"/>
      <c r="JKH41" s="52"/>
      <c r="JKI41" s="2"/>
      <c r="JKL41" s="52"/>
      <c r="JKM41" s="2"/>
      <c r="JKP41" s="52"/>
      <c r="JKQ41" s="2"/>
      <c r="JKT41" s="52"/>
      <c r="JKU41" s="2"/>
      <c r="JKX41" s="52"/>
      <c r="JKY41" s="2"/>
      <c r="JLB41" s="52"/>
      <c r="JLC41" s="2"/>
      <c r="JLF41" s="52"/>
      <c r="JLG41" s="2"/>
      <c r="JLJ41" s="52"/>
      <c r="JLK41" s="2"/>
      <c r="JLN41" s="52"/>
      <c r="JLO41" s="2"/>
      <c r="JLR41" s="52"/>
      <c r="JLS41" s="2"/>
      <c r="JLV41" s="52"/>
      <c r="JLW41" s="2"/>
      <c r="JLZ41" s="52"/>
      <c r="JMA41" s="2"/>
      <c r="JMD41" s="52"/>
      <c r="JME41" s="2"/>
      <c r="JMH41" s="52"/>
      <c r="JMI41" s="2"/>
      <c r="JML41" s="52"/>
      <c r="JMM41" s="2"/>
      <c r="JMP41" s="52"/>
      <c r="JMQ41" s="2"/>
      <c r="JMT41" s="52"/>
      <c r="JMU41" s="2"/>
      <c r="JMX41" s="52"/>
      <c r="JMY41" s="2"/>
      <c r="JNB41" s="52"/>
      <c r="JNC41" s="2"/>
      <c r="JNF41" s="52"/>
      <c r="JNG41" s="2"/>
      <c r="JNJ41" s="52"/>
      <c r="JNK41" s="2"/>
      <c r="JNN41" s="52"/>
      <c r="JNO41" s="2"/>
      <c r="JNR41" s="52"/>
      <c r="JNS41" s="2"/>
      <c r="JNV41" s="52"/>
      <c r="JNW41" s="2"/>
      <c r="JNZ41" s="52"/>
      <c r="JOA41" s="2"/>
      <c r="JOD41" s="52"/>
      <c r="JOE41" s="2"/>
      <c r="JOH41" s="52"/>
      <c r="JOI41" s="2"/>
      <c r="JOL41" s="52"/>
      <c r="JOM41" s="2"/>
      <c r="JOP41" s="52"/>
      <c r="JOQ41" s="2"/>
      <c r="JOT41" s="52"/>
      <c r="JOU41" s="2"/>
      <c r="JOX41" s="52"/>
      <c r="JOY41" s="2"/>
      <c r="JPB41" s="52"/>
      <c r="JPC41" s="2"/>
      <c r="JPF41" s="52"/>
      <c r="JPG41" s="2"/>
      <c r="JPJ41" s="52"/>
      <c r="JPK41" s="2"/>
      <c r="JPN41" s="52"/>
      <c r="JPO41" s="2"/>
      <c r="JPR41" s="52"/>
      <c r="JPS41" s="2"/>
      <c r="JPV41" s="52"/>
      <c r="JPW41" s="2"/>
      <c r="JPZ41" s="52"/>
      <c r="JQA41" s="2"/>
      <c r="JQD41" s="52"/>
      <c r="JQE41" s="2"/>
      <c r="JQH41" s="52"/>
      <c r="JQI41" s="2"/>
      <c r="JQL41" s="52"/>
      <c r="JQM41" s="2"/>
      <c r="JQP41" s="52"/>
      <c r="JQQ41" s="2"/>
      <c r="JQT41" s="52"/>
      <c r="JQU41" s="2"/>
      <c r="JQX41" s="52"/>
      <c r="JQY41" s="2"/>
      <c r="JRB41" s="52"/>
      <c r="JRC41" s="2"/>
      <c r="JRF41" s="52"/>
      <c r="JRG41" s="2"/>
      <c r="JRJ41" s="52"/>
      <c r="JRK41" s="2"/>
      <c r="JRN41" s="52"/>
      <c r="JRO41" s="2"/>
      <c r="JRR41" s="52"/>
      <c r="JRS41" s="2"/>
      <c r="JRV41" s="52"/>
      <c r="JRW41" s="2"/>
      <c r="JRZ41" s="52"/>
      <c r="JSA41" s="2"/>
      <c r="JSD41" s="52"/>
      <c r="JSE41" s="2"/>
      <c r="JSH41" s="52"/>
      <c r="JSI41" s="2"/>
      <c r="JSL41" s="52"/>
      <c r="JSM41" s="2"/>
      <c r="JSP41" s="52"/>
      <c r="JSQ41" s="2"/>
      <c r="JST41" s="52"/>
      <c r="JSU41" s="2"/>
      <c r="JSX41" s="52"/>
      <c r="JSY41" s="2"/>
      <c r="JTB41" s="52"/>
      <c r="JTC41" s="2"/>
      <c r="JTF41" s="52"/>
      <c r="JTG41" s="2"/>
      <c r="JTJ41" s="52"/>
      <c r="JTK41" s="2"/>
      <c r="JTN41" s="52"/>
      <c r="JTO41" s="2"/>
      <c r="JTR41" s="52"/>
      <c r="JTS41" s="2"/>
      <c r="JTV41" s="52"/>
      <c r="JTW41" s="2"/>
      <c r="JTZ41" s="52"/>
      <c r="JUA41" s="2"/>
      <c r="JUD41" s="52"/>
      <c r="JUE41" s="2"/>
      <c r="JUH41" s="52"/>
      <c r="JUI41" s="2"/>
      <c r="JUL41" s="52"/>
      <c r="JUM41" s="2"/>
      <c r="JUP41" s="52"/>
      <c r="JUQ41" s="2"/>
      <c r="JUT41" s="52"/>
      <c r="JUU41" s="2"/>
      <c r="JUX41" s="52"/>
      <c r="JUY41" s="2"/>
      <c r="JVB41" s="52"/>
      <c r="JVC41" s="2"/>
      <c r="JVF41" s="52"/>
      <c r="JVG41" s="2"/>
      <c r="JVJ41" s="52"/>
      <c r="JVK41" s="2"/>
      <c r="JVN41" s="52"/>
      <c r="JVO41" s="2"/>
      <c r="JVR41" s="52"/>
      <c r="JVS41" s="2"/>
      <c r="JVV41" s="52"/>
      <c r="JVW41" s="2"/>
      <c r="JVZ41" s="52"/>
      <c r="JWA41" s="2"/>
      <c r="JWD41" s="52"/>
      <c r="JWE41" s="2"/>
      <c r="JWH41" s="52"/>
      <c r="JWI41" s="2"/>
      <c r="JWL41" s="52"/>
      <c r="JWM41" s="2"/>
      <c r="JWP41" s="52"/>
      <c r="JWQ41" s="2"/>
      <c r="JWT41" s="52"/>
      <c r="JWU41" s="2"/>
      <c r="JWX41" s="52"/>
      <c r="JWY41" s="2"/>
      <c r="JXB41" s="52"/>
      <c r="JXC41" s="2"/>
      <c r="JXF41" s="52"/>
      <c r="JXG41" s="2"/>
      <c r="JXJ41" s="52"/>
      <c r="JXK41" s="2"/>
      <c r="JXN41" s="52"/>
      <c r="JXO41" s="2"/>
      <c r="JXR41" s="52"/>
      <c r="JXS41" s="2"/>
      <c r="JXV41" s="52"/>
      <c r="JXW41" s="2"/>
      <c r="JXZ41" s="52"/>
      <c r="JYA41" s="2"/>
      <c r="JYD41" s="52"/>
      <c r="JYE41" s="2"/>
      <c r="JYH41" s="52"/>
      <c r="JYI41" s="2"/>
      <c r="JYL41" s="52"/>
      <c r="JYM41" s="2"/>
      <c r="JYP41" s="52"/>
      <c r="JYQ41" s="2"/>
      <c r="JYT41" s="52"/>
      <c r="JYU41" s="2"/>
      <c r="JYX41" s="52"/>
      <c r="JYY41" s="2"/>
      <c r="JZB41" s="52"/>
      <c r="JZC41" s="2"/>
      <c r="JZF41" s="52"/>
      <c r="JZG41" s="2"/>
      <c r="JZJ41" s="52"/>
      <c r="JZK41" s="2"/>
      <c r="JZN41" s="52"/>
      <c r="JZO41" s="2"/>
      <c r="JZR41" s="52"/>
      <c r="JZS41" s="2"/>
      <c r="JZV41" s="52"/>
      <c r="JZW41" s="2"/>
      <c r="JZZ41" s="52"/>
      <c r="KAA41" s="2"/>
      <c r="KAD41" s="52"/>
      <c r="KAE41" s="2"/>
      <c r="KAH41" s="52"/>
      <c r="KAI41" s="2"/>
      <c r="KAL41" s="52"/>
      <c r="KAM41" s="2"/>
      <c r="KAP41" s="52"/>
      <c r="KAQ41" s="2"/>
      <c r="KAT41" s="52"/>
      <c r="KAU41" s="2"/>
      <c r="KAX41" s="52"/>
      <c r="KAY41" s="2"/>
      <c r="KBB41" s="52"/>
      <c r="KBC41" s="2"/>
      <c r="KBF41" s="52"/>
      <c r="KBG41" s="2"/>
      <c r="KBJ41" s="52"/>
      <c r="KBK41" s="2"/>
      <c r="KBN41" s="52"/>
      <c r="KBO41" s="2"/>
      <c r="KBR41" s="52"/>
      <c r="KBS41" s="2"/>
      <c r="KBV41" s="52"/>
      <c r="KBW41" s="2"/>
      <c r="KBZ41" s="52"/>
      <c r="KCA41" s="2"/>
      <c r="KCD41" s="52"/>
      <c r="KCE41" s="2"/>
      <c r="KCH41" s="52"/>
      <c r="KCI41" s="2"/>
      <c r="KCL41" s="52"/>
      <c r="KCM41" s="2"/>
      <c r="KCP41" s="52"/>
      <c r="KCQ41" s="2"/>
      <c r="KCT41" s="52"/>
      <c r="KCU41" s="2"/>
      <c r="KCX41" s="52"/>
      <c r="KCY41" s="2"/>
      <c r="KDB41" s="52"/>
      <c r="KDC41" s="2"/>
      <c r="KDF41" s="52"/>
      <c r="KDG41" s="2"/>
      <c r="KDJ41" s="52"/>
      <c r="KDK41" s="2"/>
      <c r="KDN41" s="52"/>
      <c r="KDO41" s="2"/>
      <c r="KDR41" s="52"/>
      <c r="KDS41" s="2"/>
      <c r="KDV41" s="52"/>
      <c r="KDW41" s="2"/>
      <c r="KDZ41" s="52"/>
      <c r="KEA41" s="2"/>
      <c r="KED41" s="52"/>
      <c r="KEE41" s="2"/>
      <c r="KEH41" s="52"/>
      <c r="KEI41" s="2"/>
      <c r="KEL41" s="52"/>
      <c r="KEM41" s="2"/>
      <c r="KEP41" s="52"/>
      <c r="KEQ41" s="2"/>
      <c r="KET41" s="52"/>
      <c r="KEU41" s="2"/>
      <c r="KEX41" s="52"/>
      <c r="KEY41" s="2"/>
      <c r="KFB41" s="52"/>
      <c r="KFC41" s="2"/>
      <c r="KFF41" s="52"/>
      <c r="KFG41" s="2"/>
      <c r="KFJ41" s="52"/>
      <c r="KFK41" s="2"/>
      <c r="KFN41" s="52"/>
      <c r="KFO41" s="2"/>
      <c r="KFR41" s="52"/>
      <c r="KFS41" s="2"/>
      <c r="KFV41" s="52"/>
      <c r="KFW41" s="2"/>
      <c r="KFZ41" s="52"/>
      <c r="KGA41" s="2"/>
      <c r="KGD41" s="52"/>
      <c r="KGE41" s="2"/>
      <c r="KGH41" s="52"/>
      <c r="KGI41" s="2"/>
      <c r="KGL41" s="52"/>
      <c r="KGM41" s="2"/>
      <c r="KGP41" s="52"/>
      <c r="KGQ41" s="2"/>
      <c r="KGT41" s="52"/>
      <c r="KGU41" s="2"/>
      <c r="KGX41" s="52"/>
      <c r="KGY41" s="2"/>
      <c r="KHB41" s="52"/>
      <c r="KHC41" s="2"/>
      <c r="KHF41" s="52"/>
      <c r="KHG41" s="2"/>
      <c r="KHJ41" s="52"/>
      <c r="KHK41" s="2"/>
      <c r="KHN41" s="52"/>
      <c r="KHO41" s="2"/>
      <c r="KHR41" s="52"/>
      <c r="KHS41" s="2"/>
      <c r="KHV41" s="52"/>
      <c r="KHW41" s="2"/>
      <c r="KHZ41" s="52"/>
      <c r="KIA41" s="2"/>
      <c r="KID41" s="52"/>
      <c r="KIE41" s="2"/>
      <c r="KIH41" s="52"/>
      <c r="KII41" s="2"/>
      <c r="KIL41" s="52"/>
      <c r="KIM41" s="2"/>
      <c r="KIP41" s="52"/>
      <c r="KIQ41" s="2"/>
      <c r="KIT41" s="52"/>
      <c r="KIU41" s="2"/>
      <c r="KIX41" s="52"/>
      <c r="KIY41" s="2"/>
      <c r="KJB41" s="52"/>
      <c r="KJC41" s="2"/>
      <c r="KJF41" s="52"/>
      <c r="KJG41" s="2"/>
      <c r="KJJ41" s="52"/>
      <c r="KJK41" s="2"/>
      <c r="KJN41" s="52"/>
      <c r="KJO41" s="2"/>
      <c r="KJR41" s="52"/>
      <c r="KJS41" s="2"/>
      <c r="KJV41" s="52"/>
      <c r="KJW41" s="2"/>
      <c r="KJZ41" s="52"/>
      <c r="KKA41" s="2"/>
      <c r="KKD41" s="52"/>
      <c r="KKE41" s="2"/>
      <c r="KKH41" s="52"/>
      <c r="KKI41" s="2"/>
      <c r="KKL41" s="52"/>
      <c r="KKM41" s="2"/>
      <c r="KKP41" s="52"/>
      <c r="KKQ41" s="2"/>
      <c r="KKT41" s="52"/>
      <c r="KKU41" s="2"/>
      <c r="KKX41" s="52"/>
      <c r="KKY41" s="2"/>
      <c r="KLB41" s="52"/>
      <c r="KLC41" s="2"/>
      <c r="KLF41" s="52"/>
      <c r="KLG41" s="2"/>
      <c r="KLJ41" s="52"/>
      <c r="KLK41" s="2"/>
      <c r="KLN41" s="52"/>
      <c r="KLO41" s="2"/>
      <c r="KLR41" s="52"/>
      <c r="KLS41" s="2"/>
      <c r="KLV41" s="52"/>
      <c r="KLW41" s="2"/>
      <c r="KLZ41" s="52"/>
      <c r="KMA41" s="2"/>
      <c r="KMD41" s="52"/>
      <c r="KME41" s="2"/>
      <c r="KMH41" s="52"/>
      <c r="KMI41" s="2"/>
      <c r="KML41" s="52"/>
      <c r="KMM41" s="2"/>
      <c r="KMP41" s="52"/>
      <c r="KMQ41" s="2"/>
      <c r="KMT41" s="52"/>
      <c r="KMU41" s="2"/>
      <c r="KMX41" s="52"/>
      <c r="KMY41" s="2"/>
      <c r="KNB41" s="52"/>
      <c r="KNC41" s="2"/>
      <c r="KNF41" s="52"/>
      <c r="KNG41" s="2"/>
      <c r="KNJ41" s="52"/>
      <c r="KNK41" s="2"/>
      <c r="KNN41" s="52"/>
      <c r="KNO41" s="2"/>
      <c r="KNR41" s="52"/>
      <c r="KNS41" s="2"/>
      <c r="KNV41" s="52"/>
      <c r="KNW41" s="2"/>
      <c r="KNZ41" s="52"/>
      <c r="KOA41" s="2"/>
      <c r="KOD41" s="52"/>
      <c r="KOE41" s="2"/>
      <c r="KOH41" s="52"/>
      <c r="KOI41" s="2"/>
      <c r="KOL41" s="52"/>
      <c r="KOM41" s="2"/>
      <c r="KOP41" s="52"/>
      <c r="KOQ41" s="2"/>
      <c r="KOT41" s="52"/>
      <c r="KOU41" s="2"/>
      <c r="KOX41" s="52"/>
      <c r="KOY41" s="2"/>
      <c r="KPB41" s="52"/>
      <c r="KPC41" s="2"/>
      <c r="KPF41" s="52"/>
      <c r="KPG41" s="2"/>
      <c r="KPJ41" s="52"/>
      <c r="KPK41" s="2"/>
      <c r="KPN41" s="52"/>
      <c r="KPO41" s="2"/>
      <c r="KPR41" s="52"/>
      <c r="KPS41" s="2"/>
      <c r="KPV41" s="52"/>
      <c r="KPW41" s="2"/>
      <c r="KPZ41" s="52"/>
      <c r="KQA41" s="2"/>
      <c r="KQD41" s="52"/>
      <c r="KQE41" s="2"/>
      <c r="KQH41" s="52"/>
      <c r="KQI41" s="2"/>
      <c r="KQL41" s="52"/>
      <c r="KQM41" s="2"/>
      <c r="KQP41" s="52"/>
      <c r="KQQ41" s="2"/>
      <c r="KQT41" s="52"/>
      <c r="KQU41" s="2"/>
      <c r="KQX41" s="52"/>
      <c r="KQY41" s="2"/>
      <c r="KRB41" s="52"/>
      <c r="KRC41" s="2"/>
      <c r="KRF41" s="52"/>
      <c r="KRG41" s="2"/>
      <c r="KRJ41" s="52"/>
      <c r="KRK41" s="2"/>
      <c r="KRN41" s="52"/>
      <c r="KRO41" s="2"/>
      <c r="KRR41" s="52"/>
      <c r="KRS41" s="2"/>
      <c r="KRV41" s="52"/>
      <c r="KRW41" s="2"/>
      <c r="KRZ41" s="52"/>
      <c r="KSA41" s="2"/>
      <c r="KSD41" s="52"/>
      <c r="KSE41" s="2"/>
      <c r="KSH41" s="52"/>
      <c r="KSI41" s="2"/>
      <c r="KSL41" s="52"/>
      <c r="KSM41" s="2"/>
      <c r="KSP41" s="52"/>
      <c r="KSQ41" s="2"/>
      <c r="KST41" s="52"/>
      <c r="KSU41" s="2"/>
      <c r="KSX41" s="52"/>
      <c r="KSY41" s="2"/>
      <c r="KTB41" s="52"/>
      <c r="KTC41" s="2"/>
      <c r="KTF41" s="52"/>
      <c r="KTG41" s="2"/>
      <c r="KTJ41" s="52"/>
      <c r="KTK41" s="2"/>
      <c r="KTN41" s="52"/>
      <c r="KTO41" s="2"/>
      <c r="KTR41" s="52"/>
      <c r="KTS41" s="2"/>
      <c r="KTV41" s="52"/>
      <c r="KTW41" s="2"/>
      <c r="KTZ41" s="52"/>
      <c r="KUA41" s="2"/>
      <c r="KUD41" s="52"/>
      <c r="KUE41" s="2"/>
      <c r="KUH41" s="52"/>
      <c r="KUI41" s="2"/>
      <c r="KUL41" s="52"/>
      <c r="KUM41" s="2"/>
      <c r="KUP41" s="52"/>
      <c r="KUQ41" s="2"/>
      <c r="KUT41" s="52"/>
      <c r="KUU41" s="2"/>
      <c r="KUX41" s="52"/>
      <c r="KUY41" s="2"/>
      <c r="KVB41" s="52"/>
      <c r="KVC41" s="2"/>
      <c r="KVF41" s="52"/>
      <c r="KVG41" s="2"/>
      <c r="KVJ41" s="52"/>
      <c r="KVK41" s="2"/>
      <c r="KVN41" s="52"/>
      <c r="KVO41" s="2"/>
      <c r="KVR41" s="52"/>
      <c r="KVS41" s="2"/>
      <c r="KVV41" s="52"/>
      <c r="KVW41" s="2"/>
      <c r="KVZ41" s="52"/>
      <c r="KWA41" s="2"/>
      <c r="KWD41" s="52"/>
      <c r="KWE41" s="2"/>
      <c r="KWH41" s="52"/>
      <c r="KWI41" s="2"/>
      <c r="KWL41" s="52"/>
      <c r="KWM41" s="2"/>
      <c r="KWP41" s="52"/>
      <c r="KWQ41" s="2"/>
      <c r="KWT41" s="52"/>
      <c r="KWU41" s="2"/>
      <c r="KWX41" s="52"/>
      <c r="KWY41" s="2"/>
      <c r="KXB41" s="52"/>
      <c r="KXC41" s="2"/>
      <c r="KXF41" s="52"/>
      <c r="KXG41" s="2"/>
      <c r="KXJ41" s="52"/>
      <c r="KXK41" s="2"/>
      <c r="KXN41" s="52"/>
      <c r="KXO41" s="2"/>
      <c r="KXR41" s="52"/>
      <c r="KXS41" s="2"/>
      <c r="KXV41" s="52"/>
      <c r="KXW41" s="2"/>
      <c r="KXZ41" s="52"/>
      <c r="KYA41" s="2"/>
      <c r="KYD41" s="52"/>
      <c r="KYE41" s="2"/>
      <c r="KYH41" s="52"/>
      <c r="KYI41" s="2"/>
      <c r="KYL41" s="52"/>
      <c r="KYM41" s="2"/>
      <c r="KYP41" s="52"/>
      <c r="KYQ41" s="2"/>
      <c r="KYT41" s="52"/>
      <c r="KYU41" s="2"/>
      <c r="KYX41" s="52"/>
      <c r="KYY41" s="2"/>
      <c r="KZB41" s="52"/>
      <c r="KZC41" s="2"/>
      <c r="KZF41" s="52"/>
      <c r="KZG41" s="2"/>
      <c r="KZJ41" s="52"/>
      <c r="KZK41" s="2"/>
      <c r="KZN41" s="52"/>
      <c r="KZO41" s="2"/>
      <c r="KZR41" s="52"/>
      <c r="KZS41" s="2"/>
      <c r="KZV41" s="52"/>
      <c r="KZW41" s="2"/>
      <c r="KZZ41" s="52"/>
      <c r="LAA41" s="2"/>
      <c r="LAD41" s="52"/>
      <c r="LAE41" s="2"/>
      <c r="LAH41" s="52"/>
      <c r="LAI41" s="2"/>
      <c r="LAL41" s="52"/>
      <c r="LAM41" s="2"/>
      <c r="LAP41" s="52"/>
      <c r="LAQ41" s="2"/>
      <c r="LAT41" s="52"/>
      <c r="LAU41" s="2"/>
      <c r="LAX41" s="52"/>
      <c r="LAY41" s="2"/>
      <c r="LBB41" s="52"/>
      <c r="LBC41" s="2"/>
      <c r="LBF41" s="52"/>
      <c r="LBG41" s="2"/>
      <c r="LBJ41" s="52"/>
      <c r="LBK41" s="2"/>
      <c r="LBN41" s="52"/>
      <c r="LBO41" s="2"/>
      <c r="LBR41" s="52"/>
      <c r="LBS41" s="2"/>
      <c r="LBV41" s="52"/>
      <c r="LBW41" s="2"/>
      <c r="LBZ41" s="52"/>
      <c r="LCA41" s="2"/>
      <c r="LCD41" s="52"/>
      <c r="LCE41" s="2"/>
      <c r="LCH41" s="52"/>
      <c r="LCI41" s="2"/>
      <c r="LCL41" s="52"/>
      <c r="LCM41" s="2"/>
      <c r="LCP41" s="52"/>
      <c r="LCQ41" s="2"/>
      <c r="LCT41" s="52"/>
      <c r="LCU41" s="2"/>
      <c r="LCX41" s="52"/>
      <c r="LCY41" s="2"/>
      <c r="LDB41" s="52"/>
      <c r="LDC41" s="2"/>
      <c r="LDF41" s="52"/>
      <c r="LDG41" s="2"/>
      <c r="LDJ41" s="52"/>
      <c r="LDK41" s="2"/>
      <c r="LDN41" s="52"/>
      <c r="LDO41" s="2"/>
      <c r="LDR41" s="52"/>
      <c r="LDS41" s="2"/>
      <c r="LDV41" s="52"/>
      <c r="LDW41" s="2"/>
      <c r="LDZ41" s="52"/>
      <c r="LEA41" s="2"/>
      <c r="LED41" s="52"/>
      <c r="LEE41" s="2"/>
      <c r="LEH41" s="52"/>
      <c r="LEI41" s="2"/>
      <c r="LEL41" s="52"/>
      <c r="LEM41" s="2"/>
      <c r="LEP41" s="52"/>
      <c r="LEQ41" s="2"/>
      <c r="LET41" s="52"/>
      <c r="LEU41" s="2"/>
      <c r="LEX41" s="52"/>
      <c r="LEY41" s="2"/>
      <c r="LFB41" s="52"/>
      <c r="LFC41" s="2"/>
      <c r="LFF41" s="52"/>
      <c r="LFG41" s="2"/>
      <c r="LFJ41" s="52"/>
      <c r="LFK41" s="2"/>
      <c r="LFN41" s="52"/>
      <c r="LFO41" s="2"/>
      <c r="LFR41" s="52"/>
      <c r="LFS41" s="2"/>
      <c r="LFV41" s="52"/>
      <c r="LFW41" s="2"/>
      <c r="LFZ41" s="52"/>
      <c r="LGA41" s="2"/>
      <c r="LGD41" s="52"/>
      <c r="LGE41" s="2"/>
      <c r="LGH41" s="52"/>
      <c r="LGI41" s="2"/>
      <c r="LGL41" s="52"/>
      <c r="LGM41" s="2"/>
      <c r="LGP41" s="52"/>
      <c r="LGQ41" s="2"/>
      <c r="LGT41" s="52"/>
      <c r="LGU41" s="2"/>
      <c r="LGX41" s="52"/>
      <c r="LGY41" s="2"/>
      <c r="LHB41" s="52"/>
      <c r="LHC41" s="2"/>
      <c r="LHF41" s="52"/>
      <c r="LHG41" s="2"/>
      <c r="LHJ41" s="52"/>
      <c r="LHK41" s="2"/>
      <c r="LHN41" s="52"/>
      <c r="LHO41" s="2"/>
      <c r="LHR41" s="52"/>
      <c r="LHS41" s="2"/>
      <c r="LHV41" s="52"/>
      <c r="LHW41" s="2"/>
      <c r="LHZ41" s="52"/>
      <c r="LIA41" s="2"/>
      <c r="LID41" s="52"/>
      <c r="LIE41" s="2"/>
      <c r="LIH41" s="52"/>
      <c r="LII41" s="2"/>
      <c r="LIL41" s="52"/>
      <c r="LIM41" s="2"/>
      <c r="LIP41" s="52"/>
      <c r="LIQ41" s="2"/>
      <c r="LIT41" s="52"/>
      <c r="LIU41" s="2"/>
      <c r="LIX41" s="52"/>
      <c r="LIY41" s="2"/>
      <c r="LJB41" s="52"/>
      <c r="LJC41" s="2"/>
      <c r="LJF41" s="52"/>
      <c r="LJG41" s="2"/>
      <c r="LJJ41" s="52"/>
      <c r="LJK41" s="2"/>
      <c r="LJN41" s="52"/>
      <c r="LJO41" s="2"/>
      <c r="LJR41" s="52"/>
      <c r="LJS41" s="2"/>
      <c r="LJV41" s="52"/>
      <c r="LJW41" s="2"/>
      <c r="LJZ41" s="52"/>
      <c r="LKA41" s="2"/>
      <c r="LKD41" s="52"/>
      <c r="LKE41" s="2"/>
      <c r="LKH41" s="52"/>
      <c r="LKI41" s="2"/>
      <c r="LKL41" s="52"/>
      <c r="LKM41" s="2"/>
      <c r="LKP41" s="52"/>
      <c r="LKQ41" s="2"/>
      <c r="LKT41" s="52"/>
      <c r="LKU41" s="2"/>
      <c r="LKX41" s="52"/>
      <c r="LKY41" s="2"/>
      <c r="LLB41" s="52"/>
      <c r="LLC41" s="2"/>
      <c r="LLF41" s="52"/>
      <c r="LLG41" s="2"/>
      <c r="LLJ41" s="52"/>
      <c r="LLK41" s="2"/>
      <c r="LLN41" s="52"/>
      <c r="LLO41" s="2"/>
      <c r="LLR41" s="52"/>
      <c r="LLS41" s="2"/>
      <c r="LLV41" s="52"/>
      <c r="LLW41" s="2"/>
      <c r="LLZ41" s="52"/>
      <c r="LMA41" s="2"/>
      <c r="LMD41" s="52"/>
      <c r="LME41" s="2"/>
      <c r="LMH41" s="52"/>
      <c r="LMI41" s="2"/>
      <c r="LML41" s="52"/>
      <c r="LMM41" s="2"/>
      <c r="LMP41" s="52"/>
      <c r="LMQ41" s="2"/>
      <c r="LMT41" s="52"/>
      <c r="LMU41" s="2"/>
      <c r="LMX41" s="52"/>
      <c r="LMY41" s="2"/>
      <c r="LNB41" s="52"/>
      <c r="LNC41" s="2"/>
      <c r="LNF41" s="52"/>
      <c r="LNG41" s="2"/>
      <c r="LNJ41" s="52"/>
      <c r="LNK41" s="2"/>
      <c r="LNN41" s="52"/>
      <c r="LNO41" s="2"/>
      <c r="LNR41" s="52"/>
      <c r="LNS41" s="2"/>
      <c r="LNV41" s="52"/>
      <c r="LNW41" s="2"/>
      <c r="LNZ41" s="52"/>
      <c r="LOA41" s="2"/>
      <c r="LOD41" s="52"/>
      <c r="LOE41" s="2"/>
      <c r="LOH41" s="52"/>
      <c r="LOI41" s="2"/>
      <c r="LOL41" s="52"/>
      <c r="LOM41" s="2"/>
      <c r="LOP41" s="52"/>
      <c r="LOQ41" s="2"/>
      <c r="LOT41" s="52"/>
      <c r="LOU41" s="2"/>
      <c r="LOX41" s="52"/>
      <c r="LOY41" s="2"/>
      <c r="LPB41" s="52"/>
      <c r="LPC41" s="2"/>
      <c r="LPF41" s="52"/>
      <c r="LPG41" s="2"/>
      <c r="LPJ41" s="52"/>
      <c r="LPK41" s="2"/>
      <c r="LPN41" s="52"/>
      <c r="LPO41" s="2"/>
      <c r="LPR41" s="52"/>
      <c r="LPS41" s="2"/>
      <c r="LPV41" s="52"/>
      <c r="LPW41" s="2"/>
      <c r="LPZ41" s="52"/>
      <c r="LQA41" s="2"/>
      <c r="LQD41" s="52"/>
      <c r="LQE41" s="2"/>
      <c r="LQH41" s="52"/>
      <c r="LQI41" s="2"/>
      <c r="LQL41" s="52"/>
      <c r="LQM41" s="2"/>
      <c r="LQP41" s="52"/>
      <c r="LQQ41" s="2"/>
      <c r="LQT41" s="52"/>
      <c r="LQU41" s="2"/>
      <c r="LQX41" s="52"/>
      <c r="LQY41" s="2"/>
      <c r="LRB41" s="52"/>
      <c r="LRC41" s="2"/>
      <c r="LRF41" s="52"/>
      <c r="LRG41" s="2"/>
      <c r="LRJ41" s="52"/>
      <c r="LRK41" s="2"/>
      <c r="LRN41" s="52"/>
      <c r="LRO41" s="2"/>
      <c r="LRR41" s="52"/>
      <c r="LRS41" s="2"/>
      <c r="LRV41" s="52"/>
      <c r="LRW41" s="2"/>
      <c r="LRZ41" s="52"/>
      <c r="LSA41" s="2"/>
      <c r="LSD41" s="52"/>
      <c r="LSE41" s="2"/>
      <c r="LSH41" s="52"/>
      <c r="LSI41" s="2"/>
      <c r="LSL41" s="52"/>
      <c r="LSM41" s="2"/>
      <c r="LSP41" s="52"/>
      <c r="LSQ41" s="2"/>
      <c r="LST41" s="52"/>
      <c r="LSU41" s="2"/>
      <c r="LSX41" s="52"/>
      <c r="LSY41" s="2"/>
      <c r="LTB41" s="52"/>
      <c r="LTC41" s="2"/>
      <c r="LTF41" s="52"/>
      <c r="LTG41" s="2"/>
      <c r="LTJ41" s="52"/>
      <c r="LTK41" s="2"/>
      <c r="LTN41" s="52"/>
      <c r="LTO41" s="2"/>
      <c r="LTR41" s="52"/>
      <c r="LTS41" s="2"/>
      <c r="LTV41" s="52"/>
      <c r="LTW41" s="2"/>
      <c r="LTZ41" s="52"/>
      <c r="LUA41" s="2"/>
      <c r="LUD41" s="52"/>
      <c r="LUE41" s="2"/>
      <c r="LUH41" s="52"/>
      <c r="LUI41" s="2"/>
      <c r="LUL41" s="52"/>
      <c r="LUM41" s="2"/>
      <c r="LUP41" s="52"/>
      <c r="LUQ41" s="2"/>
      <c r="LUT41" s="52"/>
      <c r="LUU41" s="2"/>
      <c r="LUX41" s="52"/>
      <c r="LUY41" s="2"/>
      <c r="LVB41" s="52"/>
      <c r="LVC41" s="2"/>
      <c r="LVF41" s="52"/>
      <c r="LVG41" s="2"/>
      <c r="LVJ41" s="52"/>
      <c r="LVK41" s="2"/>
      <c r="LVN41" s="52"/>
      <c r="LVO41" s="2"/>
      <c r="LVR41" s="52"/>
      <c r="LVS41" s="2"/>
      <c r="LVV41" s="52"/>
      <c r="LVW41" s="2"/>
      <c r="LVZ41" s="52"/>
      <c r="LWA41" s="2"/>
      <c r="LWD41" s="52"/>
      <c r="LWE41" s="2"/>
      <c r="LWH41" s="52"/>
      <c r="LWI41" s="2"/>
      <c r="LWL41" s="52"/>
      <c r="LWM41" s="2"/>
      <c r="LWP41" s="52"/>
      <c r="LWQ41" s="2"/>
      <c r="LWT41" s="52"/>
      <c r="LWU41" s="2"/>
      <c r="LWX41" s="52"/>
      <c r="LWY41" s="2"/>
      <c r="LXB41" s="52"/>
      <c r="LXC41" s="2"/>
      <c r="LXF41" s="52"/>
      <c r="LXG41" s="2"/>
      <c r="LXJ41" s="52"/>
      <c r="LXK41" s="2"/>
      <c r="LXN41" s="52"/>
      <c r="LXO41" s="2"/>
      <c r="LXR41" s="52"/>
      <c r="LXS41" s="2"/>
      <c r="LXV41" s="52"/>
      <c r="LXW41" s="2"/>
      <c r="LXZ41" s="52"/>
      <c r="LYA41" s="2"/>
      <c r="LYD41" s="52"/>
      <c r="LYE41" s="2"/>
      <c r="LYH41" s="52"/>
      <c r="LYI41" s="2"/>
      <c r="LYL41" s="52"/>
      <c r="LYM41" s="2"/>
      <c r="LYP41" s="52"/>
      <c r="LYQ41" s="2"/>
      <c r="LYT41" s="52"/>
      <c r="LYU41" s="2"/>
      <c r="LYX41" s="52"/>
      <c r="LYY41" s="2"/>
      <c r="LZB41" s="52"/>
      <c r="LZC41" s="2"/>
      <c r="LZF41" s="52"/>
      <c r="LZG41" s="2"/>
      <c r="LZJ41" s="52"/>
      <c r="LZK41" s="2"/>
      <c r="LZN41" s="52"/>
      <c r="LZO41" s="2"/>
      <c r="LZR41" s="52"/>
      <c r="LZS41" s="2"/>
      <c r="LZV41" s="52"/>
      <c r="LZW41" s="2"/>
      <c r="LZZ41" s="52"/>
      <c r="MAA41" s="2"/>
      <c r="MAD41" s="52"/>
      <c r="MAE41" s="2"/>
      <c r="MAH41" s="52"/>
      <c r="MAI41" s="2"/>
      <c r="MAL41" s="52"/>
      <c r="MAM41" s="2"/>
      <c r="MAP41" s="52"/>
      <c r="MAQ41" s="2"/>
      <c r="MAT41" s="52"/>
      <c r="MAU41" s="2"/>
      <c r="MAX41" s="52"/>
      <c r="MAY41" s="2"/>
      <c r="MBB41" s="52"/>
      <c r="MBC41" s="2"/>
      <c r="MBF41" s="52"/>
      <c r="MBG41" s="2"/>
      <c r="MBJ41" s="52"/>
      <c r="MBK41" s="2"/>
      <c r="MBN41" s="52"/>
      <c r="MBO41" s="2"/>
      <c r="MBR41" s="52"/>
      <c r="MBS41" s="2"/>
      <c r="MBV41" s="52"/>
      <c r="MBW41" s="2"/>
      <c r="MBZ41" s="52"/>
      <c r="MCA41" s="2"/>
      <c r="MCD41" s="52"/>
      <c r="MCE41" s="2"/>
      <c r="MCH41" s="52"/>
      <c r="MCI41" s="2"/>
      <c r="MCL41" s="52"/>
      <c r="MCM41" s="2"/>
      <c r="MCP41" s="52"/>
      <c r="MCQ41" s="2"/>
      <c r="MCT41" s="52"/>
      <c r="MCU41" s="2"/>
      <c r="MCX41" s="52"/>
      <c r="MCY41" s="2"/>
      <c r="MDB41" s="52"/>
      <c r="MDC41" s="2"/>
      <c r="MDF41" s="52"/>
      <c r="MDG41" s="2"/>
      <c r="MDJ41" s="52"/>
      <c r="MDK41" s="2"/>
      <c r="MDN41" s="52"/>
      <c r="MDO41" s="2"/>
      <c r="MDR41" s="52"/>
      <c r="MDS41" s="2"/>
      <c r="MDV41" s="52"/>
      <c r="MDW41" s="2"/>
      <c r="MDZ41" s="52"/>
      <c r="MEA41" s="2"/>
      <c r="MED41" s="52"/>
      <c r="MEE41" s="2"/>
      <c r="MEH41" s="52"/>
      <c r="MEI41" s="2"/>
      <c r="MEL41" s="52"/>
      <c r="MEM41" s="2"/>
      <c r="MEP41" s="52"/>
      <c r="MEQ41" s="2"/>
      <c r="MET41" s="52"/>
      <c r="MEU41" s="2"/>
      <c r="MEX41" s="52"/>
      <c r="MEY41" s="2"/>
      <c r="MFB41" s="52"/>
      <c r="MFC41" s="2"/>
      <c r="MFF41" s="52"/>
      <c r="MFG41" s="2"/>
      <c r="MFJ41" s="52"/>
      <c r="MFK41" s="2"/>
      <c r="MFN41" s="52"/>
      <c r="MFO41" s="2"/>
      <c r="MFR41" s="52"/>
      <c r="MFS41" s="2"/>
      <c r="MFV41" s="52"/>
      <c r="MFW41" s="2"/>
      <c r="MFZ41" s="52"/>
      <c r="MGA41" s="2"/>
      <c r="MGD41" s="52"/>
      <c r="MGE41" s="2"/>
      <c r="MGH41" s="52"/>
      <c r="MGI41" s="2"/>
      <c r="MGL41" s="52"/>
      <c r="MGM41" s="2"/>
      <c r="MGP41" s="52"/>
      <c r="MGQ41" s="2"/>
      <c r="MGT41" s="52"/>
      <c r="MGU41" s="2"/>
      <c r="MGX41" s="52"/>
      <c r="MGY41" s="2"/>
      <c r="MHB41" s="52"/>
      <c r="MHC41" s="2"/>
      <c r="MHF41" s="52"/>
      <c r="MHG41" s="2"/>
      <c r="MHJ41" s="52"/>
      <c r="MHK41" s="2"/>
      <c r="MHN41" s="52"/>
      <c r="MHO41" s="2"/>
      <c r="MHR41" s="52"/>
      <c r="MHS41" s="2"/>
      <c r="MHV41" s="52"/>
      <c r="MHW41" s="2"/>
      <c r="MHZ41" s="52"/>
      <c r="MIA41" s="2"/>
      <c r="MID41" s="52"/>
      <c r="MIE41" s="2"/>
      <c r="MIH41" s="52"/>
      <c r="MII41" s="2"/>
      <c r="MIL41" s="52"/>
      <c r="MIM41" s="2"/>
      <c r="MIP41" s="52"/>
      <c r="MIQ41" s="2"/>
      <c r="MIT41" s="52"/>
      <c r="MIU41" s="2"/>
      <c r="MIX41" s="52"/>
      <c r="MIY41" s="2"/>
      <c r="MJB41" s="52"/>
      <c r="MJC41" s="2"/>
      <c r="MJF41" s="52"/>
      <c r="MJG41" s="2"/>
      <c r="MJJ41" s="52"/>
      <c r="MJK41" s="2"/>
      <c r="MJN41" s="52"/>
      <c r="MJO41" s="2"/>
      <c r="MJR41" s="52"/>
      <c r="MJS41" s="2"/>
      <c r="MJV41" s="52"/>
      <c r="MJW41" s="2"/>
      <c r="MJZ41" s="52"/>
      <c r="MKA41" s="2"/>
      <c r="MKD41" s="52"/>
      <c r="MKE41" s="2"/>
      <c r="MKH41" s="52"/>
      <c r="MKI41" s="2"/>
      <c r="MKL41" s="52"/>
      <c r="MKM41" s="2"/>
      <c r="MKP41" s="52"/>
      <c r="MKQ41" s="2"/>
      <c r="MKT41" s="52"/>
      <c r="MKU41" s="2"/>
      <c r="MKX41" s="52"/>
      <c r="MKY41" s="2"/>
      <c r="MLB41" s="52"/>
      <c r="MLC41" s="2"/>
      <c r="MLF41" s="52"/>
      <c r="MLG41" s="2"/>
      <c r="MLJ41" s="52"/>
      <c r="MLK41" s="2"/>
      <c r="MLN41" s="52"/>
      <c r="MLO41" s="2"/>
      <c r="MLR41" s="52"/>
      <c r="MLS41" s="2"/>
      <c r="MLV41" s="52"/>
      <c r="MLW41" s="2"/>
      <c r="MLZ41" s="52"/>
      <c r="MMA41" s="2"/>
      <c r="MMD41" s="52"/>
      <c r="MME41" s="2"/>
      <c r="MMH41" s="52"/>
      <c r="MMI41" s="2"/>
      <c r="MML41" s="52"/>
      <c r="MMM41" s="2"/>
      <c r="MMP41" s="52"/>
      <c r="MMQ41" s="2"/>
      <c r="MMT41" s="52"/>
      <c r="MMU41" s="2"/>
      <c r="MMX41" s="52"/>
      <c r="MMY41" s="2"/>
      <c r="MNB41" s="52"/>
      <c r="MNC41" s="2"/>
      <c r="MNF41" s="52"/>
      <c r="MNG41" s="2"/>
      <c r="MNJ41" s="52"/>
      <c r="MNK41" s="2"/>
      <c r="MNN41" s="52"/>
      <c r="MNO41" s="2"/>
      <c r="MNR41" s="52"/>
      <c r="MNS41" s="2"/>
      <c r="MNV41" s="52"/>
      <c r="MNW41" s="2"/>
      <c r="MNZ41" s="52"/>
      <c r="MOA41" s="2"/>
      <c r="MOD41" s="52"/>
      <c r="MOE41" s="2"/>
      <c r="MOH41" s="52"/>
      <c r="MOI41" s="2"/>
      <c r="MOL41" s="52"/>
      <c r="MOM41" s="2"/>
      <c r="MOP41" s="52"/>
      <c r="MOQ41" s="2"/>
      <c r="MOT41" s="52"/>
      <c r="MOU41" s="2"/>
      <c r="MOX41" s="52"/>
      <c r="MOY41" s="2"/>
      <c r="MPB41" s="52"/>
      <c r="MPC41" s="2"/>
      <c r="MPF41" s="52"/>
      <c r="MPG41" s="2"/>
      <c r="MPJ41" s="52"/>
      <c r="MPK41" s="2"/>
      <c r="MPN41" s="52"/>
      <c r="MPO41" s="2"/>
      <c r="MPR41" s="52"/>
      <c r="MPS41" s="2"/>
      <c r="MPV41" s="52"/>
      <c r="MPW41" s="2"/>
      <c r="MPZ41" s="52"/>
      <c r="MQA41" s="2"/>
      <c r="MQD41" s="52"/>
      <c r="MQE41" s="2"/>
      <c r="MQH41" s="52"/>
      <c r="MQI41" s="2"/>
      <c r="MQL41" s="52"/>
      <c r="MQM41" s="2"/>
      <c r="MQP41" s="52"/>
      <c r="MQQ41" s="2"/>
      <c r="MQT41" s="52"/>
      <c r="MQU41" s="2"/>
      <c r="MQX41" s="52"/>
      <c r="MQY41" s="2"/>
      <c r="MRB41" s="52"/>
      <c r="MRC41" s="2"/>
      <c r="MRF41" s="52"/>
      <c r="MRG41" s="2"/>
      <c r="MRJ41" s="52"/>
      <c r="MRK41" s="2"/>
      <c r="MRN41" s="52"/>
      <c r="MRO41" s="2"/>
      <c r="MRR41" s="52"/>
      <c r="MRS41" s="2"/>
      <c r="MRV41" s="52"/>
      <c r="MRW41" s="2"/>
      <c r="MRZ41" s="52"/>
      <c r="MSA41" s="2"/>
      <c r="MSD41" s="52"/>
      <c r="MSE41" s="2"/>
      <c r="MSH41" s="52"/>
      <c r="MSI41" s="2"/>
      <c r="MSL41" s="52"/>
      <c r="MSM41" s="2"/>
      <c r="MSP41" s="52"/>
      <c r="MSQ41" s="2"/>
      <c r="MST41" s="52"/>
      <c r="MSU41" s="2"/>
      <c r="MSX41" s="52"/>
      <c r="MSY41" s="2"/>
      <c r="MTB41" s="52"/>
      <c r="MTC41" s="2"/>
      <c r="MTF41" s="52"/>
      <c r="MTG41" s="2"/>
      <c r="MTJ41" s="52"/>
      <c r="MTK41" s="2"/>
      <c r="MTN41" s="52"/>
      <c r="MTO41" s="2"/>
      <c r="MTR41" s="52"/>
      <c r="MTS41" s="2"/>
      <c r="MTV41" s="52"/>
      <c r="MTW41" s="2"/>
      <c r="MTZ41" s="52"/>
      <c r="MUA41" s="2"/>
      <c r="MUD41" s="52"/>
      <c r="MUE41" s="2"/>
      <c r="MUH41" s="52"/>
      <c r="MUI41" s="2"/>
      <c r="MUL41" s="52"/>
      <c r="MUM41" s="2"/>
      <c r="MUP41" s="52"/>
      <c r="MUQ41" s="2"/>
      <c r="MUT41" s="52"/>
      <c r="MUU41" s="2"/>
      <c r="MUX41" s="52"/>
      <c r="MUY41" s="2"/>
      <c r="MVB41" s="52"/>
      <c r="MVC41" s="2"/>
      <c r="MVF41" s="52"/>
      <c r="MVG41" s="2"/>
      <c r="MVJ41" s="52"/>
      <c r="MVK41" s="2"/>
      <c r="MVN41" s="52"/>
      <c r="MVO41" s="2"/>
      <c r="MVR41" s="52"/>
      <c r="MVS41" s="2"/>
      <c r="MVV41" s="52"/>
      <c r="MVW41" s="2"/>
      <c r="MVZ41" s="52"/>
      <c r="MWA41" s="2"/>
      <c r="MWD41" s="52"/>
      <c r="MWE41" s="2"/>
      <c r="MWH41" s="52"/>
      <c r="MWI41" s="2"/>
      <c r="MWL41" s="52"/>
      <c r="MWM41" s="2"/>
      <c r="MWP41" s="52"/>
      <c r="MWQ41" s="2"/>
      <c r="MWT41" s="52"/>
      <c r="MWU41" s="2"/>
      <c r="MWX41" s="52"/>
      <c r="MWY41" s="2"/>
      <c r="MXB41" s="52"/>
      <c r="MXC41" s="2"/>
      <c r="MXF41" s="52"/>
      <c r="MXG41" s="2"/>
      <c r="MXJ41" s="52"/>
      <c r="MXK41" s="2"/>
      <c r="MXN41" s="52"/>
      <c r="MXO41" s="2"/>
      <c r="MXR41" s="52"/>
      <c r="MXS41" s="2"/>
      <c r="MXV41" s="52"/>
      <c r="MXW41" s="2"/>
      <c r="MXZ41" s="52"/>
      <c r="MYA41" s="2"/>
      <c r="MYD41" s="52"/>
      <c r="MYE41" s="2"/>
      <c r="MYH41" s="52"/>
      <c r="MYI41" s="2"/>
      <c r="MYL41" s="52"/>
      <c r="MYM41" s="2"/>
      <c r="MYP41" s="52"/>
      <c r="MYQ41" s="2"/>
      <c r="MYT41" s="52"/>
      <c r="MYU41" s="2"/>
      <c r="MYX41" s="52"/>
      <c r="MYY41" s="2"/>
      <c r="MZB41" s="52"/>
      <c r="MZC41" s="2"/>
      <c r="MZF41" s="52"/>
      <c r="MZG41" s="2"/>
      <c r="MZJ41" s="52"/>
      <c r="MZK41" s="2"/>
      <c r="MZN41" s="52"/>
      <c r="MZO41" s="2"/>
      <c r="MZR41" s="52"/>
      <c r="MZS41" s="2"/>
      <c r="MZV41" s="52"/>
      <c r="MZW41" s="2"/>
      <c r="MZZ41" s="52"/>
      <c r="NAA41" s="2"/>
      <c r="NAD41" s="52"/>
      <c r="NAE41" s="2"/>
      <c r="NAH41" s="52"/>
      <c r="NAI41" s="2"/>
      <c r="NAL41" s="52"/>
      <c r="NAM41" s="2"/>
      <c r="NAP41" s="52"/>
      <c r="NAQ41" s="2"/>
      <c r="NAT41" s="52"/>
      <c r="NAU41" s="2"/>
      <c r="NAX41" s="52"/>
      <c r="NAY41" s="2"/>
      <c r="NBB41" s="52"/>
      <c r="NBC41" s="2"/>
      <c r="NBF41" s="52"/>
      <c r="NBG41" s="2"/>
      <c r="NBJ41" s="52"/>
      <c r="NBK41" s="2"/>
      <c r="NBN41" s="52"/>
      <c r="NBO41" s="2"/>
      <c r="NBR41" s="52"/>
      <c r="NBS41" s="2"/>
      <c r="NBV41" s="52"/>
      <c r="NBW41" s="2"/>
      <c r="NBZ41" s="52"/>
      <c r="NCA41" s="2"/>
      <c r="NCD41" s="52"/>
      <c r="NCE41" s="2"/>
      <c r="NCH41" s="52"/>
      <c r="NCI41" s="2"/>
      <c r="NCL41" s="52"/>
      <c r="NCM41" s="2"/>
      <c r="NCP41" s="52"/>
      <c r="NCQ41" s="2"/>
      <c r="NCT41" s="52"/>
      <c r="NCU41" s="2"/>
      <c r="NCX41" s="52"/>
      <c r="NCY41" s="2"/>
      <c r="NDB41" s="52"/>
      <c r="NDC41" s="2"/>
      <c r="NDF41" s="52"/>
      <c r="NDG41" s="2"/>
      <c r="NDJ41" s="52"/>
      <c r="NDK41" s="2"/>
      <c r="NDN41" s="52"/>
      <c r="NDO41" s="2"/>
      <c r="NDR41" s="52"/>
      <c r="NDS41" s="2"/>
      <c r="NDV41" s="52"/>
      <c r="NDW41" s="2"/>
      <c r="NDZ41" s="52"/>
      <c r="NEA41" s="2"/>
      <c r="NED41" s="52"/>
      <c r="NEE41" s="2"/>
      <c r="NEH41" s="52"/>
      <c r="NEI41" s="2"/>
      <c r="NEL41" s="52"/>
      <c r="NEM41" s="2"/>
      <c r="NEP41" s="52"/>
      <c r="NEQ41" s="2"/>
      <c r="NET41" s="52"/>
      <c r="NEU41" s="2"/>
      <c r="NEX41" s="52"/>
      <c r="NEY41" s="2"/>
      <c r="NFB41" s="52"/>
      <c r="NFC41" s="2"/>
      <c r="NFF41" s="52"/>
      <c r="NFG41" s="2"/>
      <c r="NFJ41" s="52"/>
      <c r="NFK41" s="2"/>
      <c r="NFN41" s="52"/>
      <c r="NFO41" s="2"/>
      <c r="NFR41" s="52"/>
      <c r="NFS41" s="2"/>
      <c r="NFV41" s="52"/>
      <c r="NFW41" s="2"/>
      <c r="NFZ41" s="52"/>
      <c r="NGA41" s="2"/>
      <c r="NGD41" s="52"/>
      <c r="NGE41" s="2"/>
      <c r="NGH41" s="52"/>
      <c r="NGI41" s="2"/>
      <c r="NGL41" s="52"/>
      <c r="NGM41" s="2"/>
      <c r="NGP41" s="52"/>
      <c r="NGQ41" s="2"/>
      <c r="NGT41" s="52"/>
      <c r="NGU41" s="2"/>
      <c r="NGX41" s="52"/>
      <c r="NGY41" s="2"/>
      <c r="NHB41" s="52"/>
      <c r="NHC41" s="2"/>
      <c r="NHF41" s="52"/>
      <c r="NHG41" s="2"/>
      <c r="NHJ41" s="52"/>
      <c r="NHK41" s="2"/>
      <c r="NHN41" s="52"/>
      <c r="NHO41" s="2"/>
      <c r="NHR41" s="52"/>
      <c r="NHS41" s="2"/>
      <c r="NHV41" s="52"/>
      <c r="NHW41" s="2"/>
      <c r="NHZ41" s="52"/>
      <c r="NIA41" s="2"/>
      <c r="NID41" s="52"/>
      <c r="NIE41" s="2"/>
      <c r="NIH41" s="52"/>
      <c r="NII41" s="2"/>
      <c r="NIL41" s="52"/>
      <c r="NIM41" s="2"/>
      <c r="NIP41" s="52"/>
      <c r="NIQ41" s="2"/>
      <c r="NIT41" s="52"/>
      <c r="NIU41" s="2"/>
      <c r="NIX41" s="52"/>
      <c r="NIY41" s="2"/>
      <c r="NJB41" s="52"/>
      <c r="NJC41" s="2"/>
      <c r="NJF41" s="52"/>
      <c r="NJG41" s="2"/>
      <c r="NJJ41" s="52"/>
      <c r="NJK41" s="2"/>
      <c r="NJN41" s="52"/>
      <c r="NJO41" s="2"/>
      <c r="NJR41" s="52"/>
      <c r="NJS41" s="2"/>
      <c r="NJV41" s="52"/>
      <c r="NJW41" s="2"/>
      <c r="NJZ41" s="52"/>
      <c r="NKA41" s="2"/>
      <c r="NKD41" s="52"/>
      <c r="NKE41" s="2"/>
      <c r="NKH41" s="52"/>
      <c r="NKI41" s="2"/>
      <c r="NKL41" s="52"/>
      <c r="NKM41" s="2"/>
      <c r="NKP41" s="52"/>
      <c r="NKQ41" s="2"/>
      <c r="NKT41" s="52"/>
      <c r="NKU41" s="2"/>
      <c r="NKX41" s="52"/>
      <c r="NKY41" s="2"/>
      <c r="NLB41" s="52"/>
      <c r="NLC41" s="2"/>
      <c r="NLF41" s="52"/>
      <c r="NLG41" s="2"/>
      <c r="NLJ41" s="52"/>
      <c r="NLK41" s="2"/>
      <c r="NLN41" s="52"/>
      <c r="NLO41" s="2"/>
      <c r="NLR41" s="52"/>
      <c r="NLS41" s="2"/>
      <c r="NLV41" s="52"/>
      <c r="NLW41" s="2"/>
      <c r="NLZ41" s="52"/>
      <c r="NMA41" s="2"/>
      <c r="NMD41" s="52"/>
      <c r="NME41" s="2"/>
      <c r="NMH41" s="52"/>
      <c r="NMI41" s="2"/>
      <c r="NML41" s="52"/>
      <c r="NMM41" s="2"/>
      <c r="NMP41" s="52"/>
      <c r="NMQ41" s="2"/>
      <c r="NMT41" s="52"/>
      <c r="NMU41" s="2"/>
      <c r="NMX41" s="52"/>
      <c r="NMY41" s="2"/>
      <c r="NNB41" s="52"/>
      <c r="NNC41" s="2"/>
      <c r="NNF41" s="52"/>
      <c r="NNG41" s="2"/>
      <c r="NNJ41" s="52"/>
      <c r="NNK41" s="2"/>
      <c r="NNN41" s="52"/>
      <c r="NNO41" s="2"/>
      <c r="NNR41" s="52"/>
      <c r="NNS41" s="2"/>
      <c r="NNV41" s="52"/>
      <c r="NNW41" s="2"/>
      <c r="NNZ41" s="52"/>
      <c r="NOA41" s="2"/>
      <c r="NOD41" s="52"/>
      <c r="NOE41" s="2"/>
      <c r="NOH41" s="52"/>
      <c r="NOI41" s="2"/>
      <c r="NOL41" s="52"/>
      <c r="NOM41" s="2"/>
      <c r="NOP41" s="52"/>
      <c r="NOQ41" s="2"/>
      <c r="NOT41" s="52"/>
      <c r="NOU41" s="2"/>
      <c r="NOX41" s="52"/>
      <c r="NOY41" s="2"/>
      <c r="NPB41" s="52"/>
      <c r="NPC41" s="2"/>
      <c r="NPF41" s="52"/>
      <c r="NPG41" s="2"/>
      <c r="NPJ41" s="52"/>
      <c r="NPK41" s="2"/>
      <c r="NPN41" s="52"/>
      <c r="NPO41" s="2"/>
      <c r="NPR41" s="52"/>
      <c r="NPS41" s="2"/>
      <c r="NPV41" s="52"/>
      <c r="NPW41" s="2"/>
      <c r="NPZ41" s="52"/>
      <c r="NQA41" s="2"/>
      <c r="NQD41" s="52"/>
      <c r="NQE41" s="2"/>
      <c r="NQH41" s="52"/>
      <c r="NQI41" s="2"/>
      <c r="NQL41" s="52"/>
      <c r="NQM41" s="2"/>
      <c r="NQP41" s="52"/>
      <c r="NQQ41" s="2"/>
      <c r="NQT41" s="52"/>
      <c r="NQU41" s="2"/>
      <c r="NQX41" s="52"/>
      <c r="NQY41" s="2"/>
      <c r="NRB41" s="52"/>
      <c r="NRC41" s="2"/>
      <c r="NRF41" s="52"/>
      <c r="NRG41" s="2"/>
      <c r="NRJ41" s="52"/>
      <c r="NRK41" s="2"/>
      <c r="NRN41" s="52"/>
      <c r="NRO41" s="2"/>
      <c r="NRR41" s="52"/>
      <c r="NRS41" s="2"/>
      <c r="NRV41" s="52"/>
      <c r="NRW41" s="2"/>
      <c r="NRZ41" s="52"/>
      <c r="NSA41" s="2"/>
      <c r="NSD41" s="52"/>
      <c r="NSE41" s="2"/>
      <c r="NSH41" s="52"/>
      <c r="NSI41" s="2"/>
      <c r="NSL41" s="52"/>
      <c r="NSM41" s="2"/>
      <c r="NSP41" s="52"/>
      <c r="NSQ41" s="2"/>
      <c r="NST41" s="52"/>
      <c r="NSU41" s="2"/>
      <c r="NSX41" s="52"/>
      <c r="NSY41" s="2"/>
      <c r="NTB41" s="52"/>
      <c r="NTC41" s="2"/>
      <c r="NTF41" s="52"/>
      <c r="NTG41" s="2"/>
      <c r="NTJ41" s="52"/>
      <c r="NTK41" s="2"/>
      <c r="NTN41" s="52"/>
      <c r="NTO41" s="2"/>
      <c r="NTR41" s="52"/>
      <c r="NTS41" s="2"/>
      <c r="NTV41" s="52"/>
      <c r="NTW41" s="2"/>
      <c r="NTZ41" s="52"/>
      <c r="NUA41" s="2"/>
      <c r="NUD41" s="52"/>
      <c r="NUE41" s="2"/>
      <c r="NUH41" s="52"/>
      <c r="NUI41" s="2"/>
      <c r="NUL41" s="52"/>
      <c r="NUM41" s="2"/>
      <c r="NUP41" s="52"/>
      <c r="NUQ41" s="2"/>
      <c r="NUT41" s="52"/>
      <c r="NUU41" s="2"/>
      <c r="NUX41" s="52"/>
      <c r="NUY41" s="2"/>
      <c r="NVB41" s="52"/>
      <c r="NVC41" s="2"/>
      <c r="NVF41" s="52"/>
      <c r="NVG41" s="2"/>
      <c r="NVJ41" s="52"/>
      <c r="NVK41" s="2"/>
      <c r="NVN41" s="52"/>
      <c r="NVO41" s="2"/>
      <c r="NVR41" s="52"/>
      <c r="NVS41" s="2"/>
      <c r="NVV41" s="52"/>
      <c r="NVW41" s="2"/>
      <c r="NVZ41" s="52"/>
      <c r="NWA41" s="2"/>
      <c r="NWD41" s="52"/>
      <c r="NWE41" s="2"/>
      <c r="NWH41" s="52"/>
      <c r="NWI41" s="2"/>
      <c r="NWL41" s="52"/>
      <c r="NWM41" s="2"/>
      <c r="NWP41" s="52"/>
      <c r="NWQ41" s="2"/>
      <c r="NWT41" s="52"/>
      <c r="NWU41" s="2"/>
      <c r="NWX41" s="52"/>
      <c r="NWY41" s="2"/>
      <c r="NXB41" s="52"/>
      <c r="NXC41" s="2"/>
      <c r="NXF41" s="52"/>
      <c r="NXG41" s="2"/>
      <c r="NXJ41" s="52"/>
      <c r="NXK41" s="2"/>
      <c r="NXN41" s="52"/>
      <c r="NXO41" s="2"/>
      <c r="NXR41" s="52"/>
      <c r="NXS41" s="2"/>
      <c r="NXV41" s="52"/>
      <c r="NXW41" s="2"/>
      <c r="NXZ41" s="52"/>
      <c r="NYA41" s="2"/>
      <c r="NYD41" s="52"/>
      <c r="NYE41" s="2"/>
      <c r="NYH41" s="52"/>
      <c r="NYI41" s="2"/>
      <c r="NYL41" s="52"/>
      <c r="NYM41" s="2"/>
      <c r="NYP41" s="52"/>
      <c r="NYQ41" s="2"/>
      <c r="NYT41" s="52"/>
      <c r="NYU41" s="2"/>
      <c r="NYX41" s="52"/>
      <c r="NYY41" s="2"/>
      <c r="NZB41" s="52"/>
      <c r="NZC41" s="2"/>
      <c r="NZF41" s="52"/>
      <c r="NZG41" s="2"/>
      <c r="NZJ41" s="52"/>
      <c r="NZK41" s="2"/>
      <c r="NZN41" s="52"/>
      <c r="NZO41" s="2"/>
      <c r="NZR41" s="52"/>
      <c r="NZS41" s="2"/>
      <c r="NZV41" s="52"/>
      <c r="NZW41" s="2"/>
      <c r="NZZ41" s="52"/>
      <c r="OAA41" s="2"/>
      <c r="OAD41" s="52"/>
      <c r="OAE41" s="2"/>
      <c r="OAH41" s="52"/>
      <c r="OAI41" s="2"/>
      <c r="OAL41" s="52"/>
      <c r="OAM41" s="2"/>
      <c r="OAP41" s="52"/>
      <c r="OAQ41" s="2"/>
      <c r="OAT41" s="52"/>
      <c r="OAU41" s="2"/>
      <c r="OAX41" s="52"/>
      <c r="OAY41" s="2"/>
      <c r="OBB41" s="52"/>
      <c r="OBC41" s="2"/>
      <c r="OBF41" s="52"/>
      <c r="OBG41" s="2"/>
      <c r="OBJ41" s="52"/>
      <c r="OBK41" s="2"/>
      <c r="OBN41" s="52"/>
      <c r="OBO41" s="2"/>
      <c r="OBR41" s="52"/>
      <c r="OBS41" s="2"/>
      <c r="OBV41" s="52"/>
      <c r="OBW41" s="2"/>
      <c r="OBZ41" s="52"/>
      <c r="OCA41" s="2"/>
      <c r="OCD41" s="52"/>
      <c r="OCE41" s="2"/>
      <c r="OCH41" s="52"/>
      <c r="OCI41" s="2"/>
      <c r="OCL41" s="52"/>
      <c r="OCM41" s="2"/>
      <c r="OCP41" s="52"/>
      <c r="OCQ41" s="2"/>
      <c r="OCT41" s="52"/>
      <c r="OCU41" s="2"/>
      <c r="OCX41" s="52"/>
      <c r="OCY41" s="2"/>
      <c r="ODB41" s="52"/>
      <c r="ODC41" s="2"/>
      <c r="ODF41" s="52"/>
      <c r="ODG41" s="2"/>
      <c r="ODJ41" s="52"/>
      <c r="ODK41" s="2"/>
      <c r="ODN41" s="52"/>
      <c r="ODO41" s="2"/>
      <c r="ODR41" s="52"/>
      <c r="ODS41" s="2"/>
      <c r="ODV41" s="52"/>
      <c r="ODW41" s="2"/>
      <c r="ODZ41" s="52"/>
      <c r="OEA41" s="2"/>
      <c r="OED41" s="52"/>
      <c r="OEE41" s="2"/>
      <c r="OEH41" s="52"/>
      <c r="OEI41" s="2"/>
      <c r="OEL41" s="52"/>
      <c r="OEM41" s="2"/>
      <c r="OEP41" s="52"/>
      <c r="OEQ41" s="2"/>
      <c r="OET41" s="52"/>
      <c r="OEU41" s="2"/>
      <c r="OEX41" s="52"/>
      <c r="OEY41" s="2"/>
      <c r="OFB41" s="52"/>
      <c r="OFC41" s="2"/>
      <c r="OFF41" s="52"/>
      <c r="OFG41" s="2"/>
      <c r="OFJ41" s="52"/>
      <c r="OFK41" s="2"/>
      <c r="OFN41" s="52"/>
      <c r="OFO41" s="2"/>
      <c r="OFR41" s="52"/>
      <c r="OFS41" s="2"/>
      <c r="OFV41" s="52"/>
      <c r="OFW41" s="2"/>
      <c r="OFZ41" s="52"/>
      <c r="OGA41" s="2"/>
      <c r="OGD41" s="52"/>
      <c r="OGE41" s="2"/>
      <c r="OGH41" s="52"/>
      <c r="OGI41" s="2"/>
      <c r="OGL41" s="52"/>
      <c r="OGM41" s="2"/>
      <c r="OGP41" s="52"/>
      <c r="OGQ41" s="2"/>
      <c r="OGT41" s="52"/>
      <c r="OGU41" s="2"/>
      <c r="OGX41" s="52"/>
      <c r="OGY41" s="2"/>
      <c r="OHB41" s="52"/>
      <c r="OHC41" s="2"/>
      <c r="OHF41" s="52"/>
      <c r="OHG41" s="2"/>
      <c r="OHJ41" s="52"/>
      <c r="OHK41" s="2"/>
      <c r="OHN41" s="52"/>
      <c r="OHO41" s="2"/>
      <c r="OHR41" s="52"/>
      <c r="OHS41" s="2"/>
      <c r="OHV41" s="52"/>
      <c r="OHW41" s="2"/>
      <c r="OHZ41" s="52"/>
      <c r="OIA41" s="2"/>
      <c r="OID41" s="52"/>
      <c r="OIE41" s="2"/>
      <c r="OIH41" s="52"/>
      <c r="OII41" s="2"/>
      <c r="OIL41" s="52"/>
      <c r="OIM41" s="2"/>
      <c r="OIP41" s="52"/>
      <c r="OIQ41" s="2"/>
      <c r="OIT41" s="52"/>
      <c r="OIU41" s="2"/>
      <c r="OIX41" s="52"/>
      <c r="OIY41" s="2"/>
      <c r="OJB41" s="52"/>
      <c r="OJC41" s="2"/>
      <c r="OJF41" s="52"/>
      <c r="OJG41" s="2"/>
      <c r="OJJ41" s="52"/>
      <c r="OJK41" s="2"/>
      <c r="OJN41" s="52"/>
      <c r="OJO41" s="2"/>
      <c r="OJR41" s="52"/>
      <c r="OJS41" s="2"/>
      <c r="OJV41" s="52"/>
      <c r="OJW41" s="2"/>
      <c r="OJZ41" s="52"/>
      <c r="OKA41" s="2"/>
      <c r="OKD41" s="52"/>
      <c r="OKE41" s="2"/>
      <c r="OKH41" s="52"/>
      <c r="OKI41" s="2"/>
      <c r="OKL41" s="52"/>
      <c r="OKM41" s="2"/>
      <c r="OKP41" s="52"/>
      <c r="OKQ41" s="2"/>
      <c r="OKT41" s="52"/>
      <c r="OKU41" s="2"/>
      <c r="OKX41" s="52"/>
      <c r="OKY41" s="2"/>
      <c r="OLB41" s="52"/>
      <c r="OLC41" s="2"/>
      <c r="OLF41" s="52"/>
      <c r="OLG41" s="2"/>
      <c r="OLJ41" s="52"/>
      <c r="OLK41" s="2"/>
      <c r="OLN41" s="52"/>
      <c r="OLO41" s="2"/>
      <c r="OLR41" s="52"/>
      <c r="OLS41" s="2"/>
      <c r="OLV41" s="52"/>
      <c r="OLW41" s="2"/>
      <c r="OLZ41" s="52"/>
      <c r="OMA41" s="2"/>
      <c r="OMD41" s="52"/>
      <c r="OME41" s="2"/>
      <c r="OMH41" s="52"/>
      <c r="OMI41" s="2"/>
      <c r="OML41" s="52"/>
      <c r="OMM41" s="2"/>
      <c r="OMP41" s="52"/>
      <c r="OMQ41" s="2"/>
      <c r="OMT41" s="52"/>
      <c r="OMU41" s="2"/>
      <c r="OMX41" s="52"/>
      <c r="OMY41" s="2"/>
      <c r="ONB41" s="52"/>
      <c r="ONC41" s="2"/>
      <c r="ONF41" s="52"/>
      <c r="ONG41" s="2"/>
      <c r="ONJ41" s="52"/>
      <c r="ONK41" s="2"/>
      <c r="ONN41" s="52"/>
      <c r="ONO41" s="2"/>
      <c r="ONR41" s="52"/>
      <c r="ONS41" s="2"/>
      <c r="ONV41" s="52"/>
      <c r="ONW41" s="2"/>
      <c r="ONZ41" s="52"/>
      <c r="OOA41" s="2"/>
      <c r="OOD41" s="52"/>
      <c r="OOE41" s="2"/>
      <c r="OOH41" s="52"/>
      <c r="OOI41" s="2"/>
      <c r="OOL41" s="52"/>
      <c r="OOM41" s="2"/>
      <c r="OOP41" s="52"/>
      <c r="OOQ41" s="2"/>
      <c r="OOT41" s="52"/>
      <c r="OOU41" s="2"/>
      <c r="OOX41" s="52"/>
      <c r="OOY41" s="2"/>
      <c r="OPB41" s="52"/>
      <c r="OPC41" s="2"/>
      <c r="OPF41" s="52"/>
      <c r="OPG41" s="2"/>
      <c r="OPJ41" s="52"/>
      <c r="OPK41" s="2"/>
      <c r="OPN41" s="52"/>
      <c r="OPO41" s="2"/>
      <c r="OPR41" s="52"/>
      <c r="OPS41" s="2"/>
      <c r="OPV41" s="52"/>
      <c r="OPW41" s="2"/>
      <c r="OPZ41" s="52"/>
      <c r="OQA41" s="2"/>
      <c r="OQD41" s="52"/>
      <c r="OQE41" s="2"/>
      <c r="OQH41" s="52"/>
      <c r="OQI41" s="2"/>
      <c r="OQL41" s="52"/>
      <c r="OQM41" s="2"/>
      <c r="OQP41" s="52"/>
      <c r="OQQ41" s="2"/>
      <c r="OQT41" s="52"/>
      <c r="OQU41" s="2"/>
      <c r="OQX41" s="52"/>
      <c r="OQY41" s="2"/>
      <c r="ORB41" s="52"/>
      <c r="ORC41" s="2"/>
      <c r="ORF41" s="52"/>
      <c r="ORG41" s="2"/>
      <c r="ORJ41" s="52"/>
      <c r="ORK41" s="2"/>
      <c r="ORN41" s="52"/>
      <c r="ORO41" s="2"/>
      <c r="ORR41" s="52"/>
      <c r="ORS41" s="2"/>
      <c r="ORV41" s="52"/>
      <c r="ORW41" s="2"/>
      <c r="ORZ41" s="52"/>
      <c r="OSA41" s="2"/>
      <c r="OSD41" s="52"/>
      <c r="OSE41" s="2"/>
      <c r="OSH41" s="52"/>
      <c r="OSI41" s="2"/>
      <c r="OSL41" s="52"/>
      <c r="OSM41" s="2"/>
      <c r="OSP41" s="52"/>
      <c r="OSQ41" s="2"/>
      <c r="OST41" s="52"/>
      <c r="OSU41" s="2"/>
      <c r="OSX41" s="52"/>
      <c r="OSY41" s="2"/>
      <c r="OTB41" s="52"/>
      <c r="OTC41" s="2"/>
      <c r="OTF41" s="52"/>
      <c r="OTG41" s="2"/>
      <c r="OTJ41" s="52"/>
      <c r="OTK41" s="2"/>
      <c r="OTN41" s="52"/>
      <c r="OTO41" s="2"/>
      <c r="OTR41" s="52"/>
      <c r="OTS41" s="2"/>
      <c r="OTV41" s="52"/>
      <c r="OTW41" s="2"/>
      <c r="OTZ41" s="52"/>
      <c r="OUA41" s="2"/>
      <c r="OUD41" s="52"/>
      <c r="OUE41" s="2"/>
      <c r="OUH41" s="52"/>
      <c r="OUI41" s="2"/>
      <c r="OUL41" s="52"/>
      <c r="OUM41" s="2"/>
      <c r="OUP41" s="52"/>
      <c r="OUQ41" s="2"/>
      <c r="OUT41" s="52"/>
      <c r="OUU41" s="2"/>
      <c r="OUX41" s="52"/>
      <c r="OUY41" s="2"/>
      <c r="OVB41" s="52"/>
      <c r="OVC41" s="2"/>
      <c r="OVF41" s="52"/>
      <c r="OVG41" s="2"/>
      <c r="OVJ41" s="52"/>
      <c r="OVK41" s="2"/>
      <c r="OVN41" s="52"/>
      <c r="OVO41" s="2"/>
      <c r="OVR41" s="52"/>
      <c r="OVS41" s="2"/>
      <c r="OVV41" s="52"/>
      <c r="OVW41" s="2"/>
      <c r="OVZ41" s="52"/>
      <c r="OWA41" s="2"/>
      <c r="OWD41" s="52"/>
      <c r="OWE41" s="2"/>
      <c r="OWH41" s="52"/>
      <c r="OWI41" s="2"/>
      <c r="OWL41" s="52"/>
      <c r="OWM41" s="2"/>
      <c r="OWP41" s="52"/>
      <c r="OWQ41" s="2"/>
      <c r="OWT41" s="52"/>
      <c r="OWU41" s="2"/>
      <c r="OWX41" s="52"/>
      <c r="OWY41" s="2"/>
      <c r="OXB41" s="52"/>
      <c r="OXC41" s="2"/>
      <c r="OXF41" s="52"/>
      <c r="OXG41" s="2"/>
      <c r="OXJ41" s="52"/>
      <c r="OXK41" s="2"/>
      <c r="OXN41" s="52"/>
      <c r="OXO41" s="2"/>
      <c r="OXR41" s="52"/>
      <c r="OXS41" s="2"/>
      <c r="OXV41" s="52"/>
      <c r="OXW41" s="2"/>
      <c r="OXZ41" s="52"/>
      <c r="OYA41" s="2"/>
      <c r="OYD41" s="52"/>
      <c r="OYE41" s="2"/>
      <c r="OYH41" s="52"/>
      <c r="OYI41" s="2"/>
      <c r="OYL41" s="52"/>
      <c r="OYM41" s="2"/>
      <c r="OYP41" s="52"/>
      <c r="OYQ41" s="2"/>
      <c r="OYT41" s="52"/>
      <c r="OYU41" s="2"/>
      <c r="OYX41" s="52"/>
      <c r="OYY41" s="2"/>
      <c r="OZB41" s="52"/>
      <c r="OZC41" s="2"/>
      <c r="OZF41" s="52"/>
      <c r="OZG41" s="2"/>
      <c r="OZJ41" s="52"/>
      <c r="OZK41" s="2"/>
      <c r="OZN41" s="52"/>
      <c r="OZO41" s="2"/>
      <c r="OZR41" s="52"/>
      <c r="OZS41" s="2"/>
      <c r="OZV41" s="52"/>
      <c r="OZW41" s="2"/>
      <c r="OZZ41" s="52"/>
      <c r="PAA41" s="2"/>
      <c r="PAD41" s="52"/>
      <c r="PAE41" s="2"/>
      <c r="PAH41" s="52"/>
      <c r="PAI41" s="2"/>
      <c r="PAL41" s="52"/>
      <c r="PAM41" s="2"/>
      <c r="PAP41" s="52"/>
      <c r="PAQ41" s="2"/>
      <c r="PAT41" s="52"/>
      <c r="PAU41" s="2"/>
      <c r="PAX41" s="52"/>
      <c r="PAY41" s="2"/>
      <c r="PBB41" s="52"/>
      <c r="PBC41" s="2"/>
      <c r="PBF41" s="52"/>
      <c r="PBG41" s="2"/>
      <c r="PBJ41" s="52"/>
      <c r="PBK41" s="2"/>
      <c r="PBN41" s="52"/>
      <c r="PBO41" s="2"/>
      <c r="PBR41" s="52"/>
      <c r="PBS41" s="2"/>
      <c r="PBV41" s="52"/>
      <c r="PBW41" s="2"/>
      <c r="PBZ41" s="52"/>
      <c r="PCA41" s="2"/>
      <c r="PCD41" s="52"/>
      <c r="PCE41" s="2"/>
      <c r="PCH41" s="52"/>
      <c r="PCI41" s="2"/>
      <c r="PCL41" s="52"/>
      <c r="PCM41" s="2"/>
      <c r="PCP41" s="52"/>
      <c r="PCQ41" s="2"/>
      <c r="PCT41" s="52"/>
      <c r="PCU41" s="2"/>
      <c r="PCX41" s="52"/>
      <c r="PCY41" s="2"/>
      <c r="PDB41" s="52"/>
      <c r="PDC41" s="2"/>
      <c r="PDF41" s="52"/>
      <c r="PDG41" s="2"/>
      <c r="PDJ41" s="52"/>
      <c r="PDK41" s="2"/>
      <c r="PDN41" s="52"/>
      <c r="PDO41" s="2"/>
      <c r="PDR41" s="52"/>
      <c r="PDS41" s="2"/>
      <c r="PDV41" s="52"/>
      <c r="PDW41" s="2"/>
      <c r="PDZ41" s="52"/>
      <c r="PEA41" s="2"/>
      <c r="PED41" s="52"/>
      <c r="PEE41" s="2"/>
      <c r="PEH41" s="52"/>
      <c r="PEI41" s="2"/>
      <c r="PEL41" s="52"/>
      <c r="PEM41" s="2"/>
      <c r="PEP41" s="52"/>
      <c r="PEQ41" s="2"/>
      <c r="PET41" s="52"/>
      <c r="PEU41" s="2"/>
      <c r="PEX41" s="52"/>
      <c r="PEY41" s="2"/>
      <c r="PFB41" s="52"/>
      <c r="PFC41" s="2"/>
      <c r="PFF41" s="52"/>
      <c r="PFG41" s="2"/>
      <c r="PFJ41" s="52"/>
      <c r="PFK41" s="2"/>
      <c r="PFN41" s="52"/>
      <c r="PFO41" s="2"/>
      <c r="PFR41" s="52"/>
      <c r="PFS41" s="2"/>
      <c r="PFV41" s="52"/>
      <c r="PFW41" s="2"/>
      <c r="PFZ41" s="52"/>
      <c r="PGA41" s="2"/>
      <c r="PGD41" s="52"/>
      <c r="PGE41" s="2"/>
      <c r="PGH41" s="52"/>
      <c r="PGI41" s="2"/>
      <c r="PGL41" s="52"/>
      <c r="PGM41" s="2"/>
      <c r="PGP41" s="52"/>
      <c r="PGQ41" s="2"/>
      <c r="PGT41" s="52"/>
      <c r="PGU41" s="2"/>
      <c r="PGX41" s="52"/>
      <c r="PGY41" s="2"/>
      <c r="PHB41" s="52"/>
      <c r="PHC41" s="2"/>
      <c r="PHF41" s="52"/>
      <c r="PHG41" s="2"/>
      <c r="PHJ41" s="52"/>
      <c r="PHK41" s="2"/>
      <c r="PHN41" s="52"/>
      <c r="PHO41" s="2"/>
      <c r="PHR41" s="52"/>
      <c r="PHS41" s="2"/>
      <c r="PHV41" s="52"/>
      <c r="PHW41" s="2"/>
      <c r="PHZ41" s="52"/>
      <c r="PIA41" s="2"/>
      <c r="PID41" s="52"/>
      <c r="PIE41" s="2"/>
      <c r="PIH41" s="52"/>
      <c r="PII41" s="2"/>
      <c r="PIL41" s="52"/>
      <c r="PIM41" s="2"/>
      <c r="PIP41" s="52"/>
      <c r="PIQ41" s="2"/>
      <c r="PIT41" s="52"/>
      <c r="PIU41" s="2"/>
      <c r="PIX41" s="52"/>
      <c r="PIY41" s="2"/>
      <c r="PJB41" s="52"/>
      <c r="PJC41" s="2"/>
      <c r="PJF41" s="52"/>
      <c r="PJG41" s="2"/>
      <c r="PJJ41" s="52"/>
      <c r="PJK41" s="2"/>
      <c r="PJN41" s="52"/>
      <c r="PJO41" s="2"/>
      <c r="PJR41" s="52"/>
      <c r="PJS41" s="2"/>
      <c r="PJV41" s="52"/>
      <c r="PJW41" s="2"/>
      <c r="PJZ41" s="52"/>
      <c r="PKA41" s="2"/>
      <c r="PKD41" s="52"/>
      <c r="PKE41" s="2"/>
      <c r="PKH41" s="52"/>
      <c r="PKI41" s="2"/>
      <c r="PKL41" s="52"/>
      <c r="PKM41" s="2"/>
      <c r="PKP41" s="52"/>
      <c r="PKQ41" s="2"/>
      <c r="PKT41" s="52"/>
      <c r="PKU41" s="2"/>
      <c r="PKX41" s="52"/>
      <c r="PKY41" s="2"/>
      <c r="PLB41" s="52"/>
      <c r="PLC41" s="2"/>
      <c r="PLF41" s="52"/>
      <c r="PLG41" s="2"/>
      <c r="PLJ41" s="52"/>
      <c r="PLK41" s="2"/>
      <c r="PLN41" s="52"/>
      <c r="PLO41" s="2"/>
      <c r="PLR41" s="52"/>
      <c r="PLS41" s="2"/>
      <c r="PLV41" s="52"/>
      <c r="PLW41" s="2"/>
      <c r="PLZ41" s="52"/>
      <c r="PMA41" s="2"/>
      <c r="PMD41" s="52"/>
      <c r="PME41" s="2"/>
      <c r="PMH41" s="52"/>
      <c r="PMI41" s="2"/>
      <c r="PML41" s="52"/>
      <c r="PMM41" s="2"/>
      <c r="PMP41" s="52"/>
      <c r="PMQ41" s="2"/>
      <c r="PMT41" s="52"/>
      <c r="PMU41" s="2"/>
      <c r="PMX41" s="52"/>
      <c r="PMY41" s="2"/>
      <c r="PNB41" s="52"/>
      <c r="PNC41" s="2"/>
      <c r="PNF41" s="52"/>
      <c r="PNG41" s="2"/>
      <c r="PNJ41" s="52"/>
      <c r="PNK41" s="2"/>
      <c r="PNN41" s="52"/>
      <c r="PNO41" s="2"/>
      <c r="PNR41" s="52"/>
      <c r="PNS41" s="2"/>
      <c r="PNV41" s="52"/>
      <c r="PNW41" s="2"/>
      <c r="PNZ41" s="52"/>
      <c r="POA41" s="2"/>
      <c r="POD41" s="52"/>
      <c r="POE41" s="2"/>
      <c r="POH41" s="52"/>
      <c r="POI41" s="2"/>
      <c r="POL41" s="52"/>
      <c r="POM41" s="2"/>
      <c r="POP41" s="52"/>
      <c r="POQ41" s="2"/>
      <c r="POT41" s="52"/>
      <c r="POU41" s="2"/>
      <c r="POX41" s="52"/>
      <c r="POY41" s="2"/>
      <c r="PPB41" s="52"/>
      <c r="PPC41" s="2"/>
      <c r="PPF41" s="52"/>
      <c r="PPG41" s="2"/>
      <c r="PPJ41" s="52"/>
      <c r="PPK41" s="2"/>
      <c r="PPN41" s="52"/>
      <c r="PPO41" s="2"/>
      <c r="PPR41" s="52"/>
      <c r="PPS41" s="2"/>
      <c r="PPV41" s="52"/>
      <c r="PPW41" s="2"/>
      <c r="PPZ41" s="52"/>
      <c r="PQA41" s="2"/>
      <c r="PQD41" s="52"/>
      <c r="PQE41" s="2"/>
      <c r="PQH41" s="52"/>
      <c r="PQI41" s="2"/>
      <c r="PQL41" s="52"/>
      <c r="PQM41" s="2"/>
      <c r="PQP41" s="52"/>
      <c r="PQQ41" s="2"/>
      <c r="PQT41" s="52"/>
      <c r="PQU41" s="2"/>
      <c r="PQX41" s="52"/>
      <c r="PQY41" s="2"/>
      <c r="PRB41" s="52"/>
      <c r="PRC41" s="2"/>
      <c r="PRF41" s="52"/>
      <c r="PRG41" s="2"/>
      <c r="PRJ41" s="52"/>
      <c r="PRK41" s="2"/>
      <c r="PRN41" s="52"/>
      <c r="PRO41" s="2"/>
      <c r="PRR41" s="52"/>
      <c r="PRS41" s="2"/>
      <c r="PRV41" s="52"/>
      <c r="PRW41" s="2"/>
      <c r="PRZ41" s="52"/>
      <c r="PSA41" s="2"/>
      <c r="PSD41" s="52"/>
      <c r="PSE41" s="2"/>
      <c r="PSH41" s="52"/>
      <c r="PSI41" s="2"/>
      <c r="PSL41" s="52"/>
      <c r="PSM41" s="2"/>
      <c r="PSP41" s="52"/>
      <c r="PSQ41" s="2"/>
      <c r="PST41" s="52"/>
      <c r="PSU41" s="2"/>
      <c r="PSX41" s="52"/>
      <c r="PSY41" s="2"/>
      <c r="PTB41" s="52"/>
      <c r="PTC41" s="2"/>
      <c r="PTF41" s="52"/>
      <c r="PTG41" s="2"/>
      <c r="PTJ41" s="52"/>
      <c r="PTK41" s="2"/>
      <c r="PTN41" s="52"/>
      <c r="PTO41" s="2"/>
      <c r="PTR41" s="52"/>
      <c r="PTS41" s="2"/>
      <c r="PTV41" s="52"/>
      <c r="PTW41" s="2"/>
      <c r="PTZ41" s="52"/>
      <c r="PUA41" s="2"/>
      <c r="PUD41" s="52"/>
      <c r="PUE41" s="2"/>
      <c r="PUH41" s="52"/>
      <c r="PUI41" s="2"/>
      <c r="PUL41" s="52"/>
      <c r="PUM41" s="2"/>
      <c r="PUP41" s="52"/>
      <c r="PUQ41" s="2"/>
      <c r="PUT41" s="52"/>
      <c r="PUU41" s="2"/>
      <c r="PUX41" s="52"/>
      <c r="PUY41" s="2"/>
      <c r="PVB41" s="52"/>
      <c r="PVC41" s="2"/>
      <c r="PVF41" s="52"/>
      <c r="PVG41" s="2"/>
      <c r="PVJ41" s="52"/>
      <c r="PVK41" s="2"/>
      <c r="PVN41" s="52"/>
      <c r="PVO41" s="2"/>
      <c r="PVR41" s="52"/>
      <c r="PVS41" s="2"/>
      <c r="PVV41" s="52"/>
      <c r="PVW41" s="2"/>
      <c r="PVZ41" s="52"/>
      <c r="PWA41" s="2"/>
      <c r="PWD41" s="52"/>
      <c r="PWE41" s="2"/>
      <c r="PWH41" s="52"/>
      <c r="PWI41" s="2"/>
      <c r="PWL41" s="52"/>
      <c r="PWM41" s="2"/>
      <c r="PWP41" s="52"/>
      <c r="PWQ41" s="2"/>
      <c r="PWT41" s="52"/>
      <c r="PWU41" s="2"/>
      <c r="PWX41" s="52"/>
      <c r="PWY41" s="2"/>
      <c r="PXB41" s="52"/>
      <c r="PXC41" s="2"/>
      <c r="PXF41" s="52"/>
      <c r="PXG41" s="2"/>
      <c r="PXJ41" s="52"/>
      <c r="PXK41" s="2"/>
      <c r="PXN41" s="52"/>
      <c r="PXO41" s="2"/>
      <c r="PXR41" s="52"/>
      <c r="PXS41" s="2"/>
      <c r="PXV41" s="52"/>
      <c r="PXW41" s="2"/>
      <c r="PXZ41" s="52"/>
      <c r="PYA41" s="2"/>
      <c r="PYD41" s="52"/>
      <c r="PYE41" s="2"/>
      <c r="PYH41" s="52"/>
      <c r="PYI41" s="2"/>
      <c r="PYL41" s="52"/>
      <c r="PYM41" s="2"/>
      <c r="PYP41" s="52"/>
      <c r="PYQ41" s="2"/>
      <c r="PYT41" s="52"/>
      <c r="PYU41" s="2"/>
      <c r="PYX41" s="52"/>
      <c r="PYY41" s="2"/>
      <c r="PZB41" s="52"/>
      <c r="PZC41" s="2"/>
      <c r="PZF41" s="52"/>
      <c r="PZG41" s="2"/>
      <c r="PZJ41" s="52"/>
      <c r="PZK41" s="2"/>
      <c r="PZN41" s="52"/>
      <c r="PZO41" s="2"/>
      <c r="PZR41" s="52"/>
      <c r="PZS41" s="2"/>
      <c r="PZV41" s="52"/>
      <c r="PZW41" s="2"/>
      <c r="PZZ41" s="52"/>
      <c r="QAA41" s="2"/>
      <c r="QAD41" s="52"/>
      <c r="QAE41" s="2"/>
      <c r="QAH41" s="52"/>
      <c r="QAI41" s="2"/>
      <c r="QAL41" s="52"/>
      <c r="QAM41" s="2"/>
      <c r="QAP41" s="52"/>
      <c r="QAQ41" s="2"/>
      <c r="QAT41" s="52"/>
      <c r="QAU41" s="2"/>
      <c r="QAX41" s="52"/>
      <c r="QAY41" s="2"/>
      <c r="QBB41" s="52"/>
      <c r="QBC41" s="2"/>
      <c r="QBF41" s="52"/>
      <c r="QBG41" s="2"/>
      <c r="QBJ41" s="52"/>
      <c r="QBK41" s="2"/>
      <c r="QBN41" s="52"/>
      <c r="QBO41" s="2"/>
      <c r="QBR41" s="52"/>
      <c r="QBS41" s="2"/>
      <c r="QBV41" s="52"/>
      <c r="QBW41" s="2"/>
      <c r="QBZ41" s="52"/>
      <c r="QCA41" s="2"/>
      <c r="QCD41" s="52"/>
      <c r="QCE41" s="2"/>
      <c r="QCH41" s="52"/>
      <c r="QCI41" s="2"/>
      <c r="QCL41" s="52"/>
      <c r="QCM41" s="2"/>
      <c r="QCP41" s="52"/>
      <c r="QCQ41" s="2"/>
      <c r="QCT41" s="52"/>
      <c r="QCU41" s="2"/>
      <c r="QCX41" s="52"/>
      <c r="QCY41" s="2"/>
      <c r="QDB41" s="52"/>
      <c r="QDC41" s="2"/>
      <c r="QDF41" s="52"/>
      <c r="QDG41" s="2"/>
      <c r="QDJ41" s="52"/>
      <c r="QDK41" s="2"/>
      <c r="QDN41" s="52"/>
      <c r="QDO41" s="2"/>
      <c r="QDR41" s="52"/>
      <c r="QDS41" s="2"/>
      <c r="QDV41" s="52"/>
      <c r="QDW41" s="2"/>
      <c r="QDZ41" s="52"/>
      <c r="QEA41" s="2"/>
      <c r="QED41" s="52"/>
      <c r="QEE41" s="2"/>
      <c r="QEH41" s="52"/>
      <c r="QEI41" s="2"/>
      <c r="QEL41" s="52"/>
      <c r="QEM41" s="2"/>
      <c r="QEP41" s="52"/>
      <c r="QEQ41" s="2"/>
      <c r="QET41" s="52"/>
      <c r="QEU41" s="2"/>
      <c r="QEX41" s="52"/>
      <c r="QEY41" s="2"/>
      <c r="QFB41" s="52"/>
      <c r="QFC41" s="2"/>
      <c r="QFF41" s="52"/>
      <c r="QFG41" s="2"/>
      <c r="QFJ41" s="52"/>
      <c r="QFK41" s="2"/>
      <c r="QFN41" s="52"/>
      <c r="QFO41" s="2"/>
      <c r="QFR41" s="52"/>
      <c r="QFS41" s="2"/>
      <c r="QFV41" s="52"/>
      <c r="QFW41" s="2"/>
      <c r="QFZ41" s="52"/>
      <c r="QGA41" s="2"/>
      <c r="QGD41" s="52"/>
      <c r="QGE41" s="2"/>
      <c r="QGH41" s="52"/>
      <c r="QGI41" s="2"/>
      <c r="QGL41" s="52"/>
      <c r="QGM41" s="2"/>
      <c r="QGP41" s="52"/>
      <c r="QGQ41" s="2"/>
      <c r="QGT41" s="52"/>
      <c r="QGU41" s="2"/>
      <c r="QGX41" s="52"/>
      <c r="QGY41" s="2"/>
      <c r="QHB41" s="52"/>
      <c r="QHC41" s="2"/>
      <c r="QHF41" s="52"/>
      <c r="QHG41" s="2"/>
      <c r="QHJ41" s="52"/>
      <c r="QHK41" s="2"/>
      <c r="QHN41" s="52"/>
      <c r="QHO41" s="2"/>
      <c r="QHR41" s="52"/>
      <c r="QHS41" s="2"/>
      <c r="QHV41" s="52"/>
      <c r="QHW41" s="2"/>
      <c r="QHZ41" s="52"/>
      <c r="QIA41" s="2"/>
      <c r="QID41" s="52"/>
      <c r="QIE41" s="2"/>
      <c r="QIH41" s="52"/>
      <c r="QII41" s="2"/>
      <c r="QIL41" s="52"/>
      <c r="QIM41" s="2"/>
      <c r="QIP41" s="52"/>
      <c r="QIQ41" s="2"/>
      <c r="QIT41" s="52"/>
      <c r="QIU41" s="2"/>
      <c r="QIX41" s="52"/>
      <c r="QIY41" s="2"/>
      <c r="QJB41" s="52"/>
      <c r="QJC41" s="2"/>
      <c r="QJF41" s="52"/>
      <c r="QJG41" s="2"/>
      <c r="QJJ41" s="52"/>
      <c r="QJK41" s="2"/>
      <c r="QJN41" s="52"/>
      <c r="QJO41" s="2"/>
      <c r="QJR41" s="52"/>
      <c r="QJS41" s="2"/>
      <c r="QJV41" s="52"/>
      <c r="QJW41" s="2"/>
      <c r="QJZ41" s="52"/>
      <c r="QKA41" s="2"/>
      <c r="QKD41" s="52"/>
      <c r="QKE41" s="2"/>
      <c r="QKH41" s="52"/>
      <c r="QKI41" s="2"/>
      <c r="QKL41" s="52"/>
      <c r="QKM41" s="2"/>
      <c r="QKP41" s="52"/>
      <c r="QKQ41" s="2"/>
      <c r="QKT41" s="52"/>
      <c r="QKU41" s="2"/>
      <c r="QKX41" s="52"/>
      <c r="QKY41" s="2"/>
      <c r="QLB41" s="52"/>
      <c r="QLC41" s="2"/>
      <c r="QLF41" s="52"/>
      <c r="QLG41" s="2"/>
      <c r="QLJ41" s="52"/>
      <c r="QLK41" s="2"/>
      <c r="QLN41" s="52"/>
      <c r="QLO41" s="2"/>
      <c r="QLR41" s="52"/>
      <c r="QLS41" s="2"/>
      <c r="QLV41" s="52"/>
      <c r="QLW41" s="2"/>
      <c r="QLZ41" s="52"/>
      <c r="QMA41" s="2"/>
      <c r="QMD41" s="52"/>
      <c r="QME41" s="2"/>
      <c r="QMH41" s="52"/>
      <c r="QMI41" s="2"/>
      <c r="QML41" s="52"/>
      <c r="QMM41" s="2"/>
      <c r="QMP41" s="52"/>
      <c r="QMQ41" s="2"/>
      <c r="QMT41" s="52"/>
      <c r="QMU41" s="2"/>
      <c r="QMX41" s="52"/>
      <c r="QMY41" s="2"/>
      <c r="QNB41" s="52"/>
      <c r="QNC41" s="2"/>
      <c r="QNF41" s="52"/>
      <c r="QNG41" s="2"/>
      <c r="QNJ41" s="52"/>
      <c r="QNK41" s="2"/>
      <c r="QNN41" s="52"/>
      <c r="QNO41" s="2"/>
      <c r="QNR41" s="52"/>
      <c r="QNS41" s="2"/>
      <c r="QNV41" s="52"/>
      <c r="QNW41" s="2"/>
      <c r="QNZ41" s="52"/>
      <c r="QOA41" s="2"/>
      <c r="QOD41" s="52"/>
      <c r="QOE41" s="2"/>
      <c r="QOH41" s="52"/>
      <c r="QOI41" s="2"/>
      <c r="QOL41" s="52"/>
      <c r="QOM41" s="2"/>
      <c r="QOP41" s="52"/>
      <c r="QOQ41" s="2"/>
      <c r="QOT41" s="52"/>
      <c r="QOU41" s="2"/>
      <c r="QOX41" s="52"/>
      <c r="QOY41" s="2"/>
      <c r="QPB41" s="52"/>
      <c r="QPC41" s="2"/>
      <c r="QPF41" s="52"/>
      <c r="QPG41" s="2"/>
      <c r="QPJ41" s="52"/>
      <c r="QPK41" s="2"/>
      <c r="QPN41" s="52"/>
      <c r="QPO41" s="2"/>
      <c r="QPR41" s="52"/>
      <c r="QPS41" s="2"/>
      <c r="QPV41" s="52"/>
      <c r="QPW41" s="2"/>
      <c r="QPZ41" s="52"/>
      <c r="QQA41" s="2"/>
      <c r="QQD41" s="52"/>
      <c r="QQE41" s="2"/>
      <c r="QQH41" s="52"/>
      <c r="QQI41" s="2"/>
      <c r="QQL41" s="52"/>
      <c r="QQM41" s="2"/>
      <c r="QQP41" s="52"/>
      <c r="QQQ41" s="2"/>
      <c r="QQT41" s="52"/>
      <c r="QQU41" s="2"/>
      <c r="QQX41" s="52"/>
      <c r="QQY41" s="2"/>
      <c r="QRB41" s="52"/>
      <c r="QRC41" s="2"/>
      <c r="QRF41" s="52"/>
      <c r="QRG41" s="2"/>
      <c r="QRJ41" s="52"/>
      <c r="QRK41" s="2"/>
      <c r="QRN41" s="52"/>
      <c r="QRO41" s="2"/>
      <c r="QRR41" s="52"/>
      <c r="QRS41" s="2"/>
      <c r="QRV41" s="52"/>
      <c r="QRW41" s="2"/>
      <c r="QRZ41" s="52"/>
      <c r="QSA41" s="2"/>
      <c r="QSD41" s="52"/>
      <c r="QSE41" s="2"/>
      <c r="QSH41" s="52"/>
      <c r="QSI41" s="2"/>
      <c r="QSL41" s="52"/>
      <c r="QSM41" s="2"/>
      <c r="QSP41" s="52"/>
      <c r="QSQ41" s="2"/>
      <c r="QST41" s="52"/>
      <c r="QSU41" s="2"/>
      <c r="QSX41" s="52"/>
      <c r="QSY41" s="2"/>
      <c r="QTB41" s="52"/>
      <c r="QTC41" s="2"/>
      <c r="QTF41" s="52"/>
      <c r="QTG41" s="2"/>
      <c r="QTJ41" s="52"/>
      <c r="QTK41" s="2"/>
      <c r="QTN41" s="52"/>
      <c r="QTO41" s="2"/>
      <c r="QTR41" s="52"/>
      <c r="QTS41" s="2"/>
      <c r="QTV41" s="52"/>
      <c r="QTW41" s="2"/>
      <c r="QTZ41" s="52"/>
      <c r="QUA41" s="2"/>
      <c r="QUD41" s="52"/>
      <c r="QUE41" s="2"/>
      <c r="QUH41" s="52"/>
      <c r="QUI41" s="2"/>
      <c r="QUL41" s="52"/>
      <c r="QUM41" s="2"/>
      <c r="QUP41" s="52"/>
      <c r="QUQ41" s="2"/>
      <c r="QUT41" s="52"/>
      <c r="QUU41" s="2"/>
      <c r="QUX41" s="52"/>
      <c r="QUY41" s="2"/>
      <c r="QVB41" s="52"/>
      <c r="QVC41" s="2"/>
      <c r="QVF41" s="52"/>
      <c r="QVG41" s="2"/>
      <c r="QVJ41" s="52"/>
      <c r="QVK41" s="2"/>
      <c r="QVN41" s="52"/>
      <c r="QVO41" s="2"/>
      <c r="QVR41" s="52"/>
      <c r="QVS41" s="2"/>
      <c r="QVV41" s="52"/>
      <c r="QVW41" s="2"/>
      <c r="QVZ41" s="52"/>
      <c r="QWA41" s="2"/>
      <c r="QWD41" s="52"/>
      <c r="QWE41" s="2"/>
      <c r="QWH41" s="52"/>
      <c r="QWI41" s="2"/>
      <c r="QWL41" s="52"/>
      <c r="QWM41" s="2"/>
      <c r="QWP41" s="52"/>
      <c r="QWQ41" s="2"/>
      <c r="QWT41" s="52"/>
      <c r="QWU41" s="2"/>
      <c r="QWX41" s="52"/>
      <c r="QWY41" s="2"/>
      <c r="QXB41" s="52"/>
      <c r="QXC41" s="2"/>
      <c r="QXF41" s="52"/>
      <c r="QXG41" s="2"/>
      <c r="QXJ41" s="52"/>
      <c r="QXK41" s="2"/>
      <c r="QXN41" s="52"/>
      <c r="QXO41" s="2"/>
      <c r="QXR41" s="52"/>
      <c r="QXS41" s="2"/>
      <c r="QXV41" s="52"/>
      <c r="QXW41" s="2"/>
      <c r="QXZ41" s="52"/>
      <c r="QYA41" s="2"/>
      <c r="QYD41" s="52"/>
      <c r="QYE41" s="2"/>
      <c r="QYH41" s="52"/>
      <c r="QYI41" s="2"/>
      <c r="QYL41" s="52"/>
      <c r="QYM41" s="2"/>
      <c r="QYP41" s="52"/>
      <c r="QYQ41" s="2"/>
      <c r="QYT41" s="52"/>
      <c r="QYU41" s="2"/>
      <c r="QYX41" s="52"/>
      <c r="QYY41" s="2"/>
      <c r="QZB41" s="52"/>
      <c r="QZC41" s="2"/>
      <c r="QZF41" s="52"/>
      <c r="QZG41" s="2"/>
      <c r="QZJ41" s="52"/>
      <c r="QZK41" s="2"/>
      <c r="QZN41" s="52"/>
      <c r="QZO41" s="2"/>
      <c r="QZR41" s="52"/>
      <c r="QZS41" s="2"/>
      <c r="QZV41" s="52"/>
      <c r="QZW41" s="2"/>
      <c r="QZZ41" s="52"/>
      <c r="RAA41" s="2"/>
      <c r="RAD41" s="52"/>
      <c r="RAE41" s="2"/>
      <c r="RAH41" s="52"/>
      <c r="RAI41" s="2"/>
      <c r="RAL41" s="52"/>
      <c r="RAM41" s="2"/>
      <c r="RAP41" s="52"/>
      <c r="RAQ41" s="2"/>
      <c r="RAT41" s="52"/>
      <c r="RAU41" s="2"/>
      <c r="RAX41" s="52"/>
      <c r="RAY41" s="2"/>
      <c r="RBB41" s="52"/>
      <c r="RBC41" s="2"/>
      <c r="RBF41" s="52"/>
      <c r="RBG41" s="2"/>
      <c r="RBJ41" s="52"/>
      <c r="RBK41" s="2"/>
      <c r="RBN41" s="52"/>
      <c r="RBO41" s="2"/>
      <c r="RBR41" s="52"/>
      <c r="RBS41" s="2"/>
      <c r="RBV41" s="52"/>
      <c r="RBW41" s="2"/>
      <c r="RBZ41" s="52"/>
      <c r="RCA41" s="2"/>
      <c r="RCD41" s="52"/>
      <c r="RCE41" s="2"/>
      <c r="RCH41" s="52"/>
      <c r="RCI41" s="2"/>
      <c r="RCL41" s="52"/>
      <c r="RCM41" s="2"/>
      <c r="RCP41" s="52"/>
      <c r="RCQ41" s="2"/>
      <c r="RCT41" s="52"/>
      <c r="RCU41" s="2"/>
      <c r="RCX41" s="52"/>
      <c r="RCY41" s="2"/>
      <c r="RDB41" s="52"/>
      <c r="RDC41" s="2"/>
      <c r="RDF41" s="52"/>
      <c r="RDG41" s="2"/>
      <c r="RDJ41" s="52"/>
      <c r="RDK41" s="2"/>
      <c r="RDN41" s="52"/>
      <c r="RDO41" s="2"/>
      <c r="RDR41" s="52"/>
      <c r="RDS41" s="2"/>
      <c r="RDV41" s="52"/>
      <c r="RDW41" s="2"/>
      <c r="RDZ41" s="52"/>
      <c r="REA41" s="2"/>
      <c r="RED41" s="52"/>
      <c r="REE41" s="2"/>
      <c r="REH41" s="52"/>
      <c r="REI41" s="2"/>
      <c r="REL41" s="52"/>
      <c r="REM41" s="2"/>
      <c r="REP41" s="52"/>
      <c r="REQ41" s="2"/>
      <c r="RET41" s="52"/>
      <c r="REU41" s="2"/>
      <c r="REX41" s="52"/>
      <c r="REY41" s="2"/>
      <c r="RFB41" s="52"/>
      <c r="RFC41" s="2"/>
      <c r="RFF41" s="52"/>
      <c r="RFG41" s="2"/>
      <c r="RFJ41" s="52"/>
      <c r="RFK41" s="2"/>
      <c r="RFN41" s="52"/>
      <c r="RFO41" s="2"/>
      <c r="RFR41" s="52"/>
      <c r="RFS41" s="2"/>
      <c r="RFV41" s="52"/>
      <c r="RFW41" s="2"/>
      <c r="RFZ41" s="52"/>
      <c r="RGA41" s="2"/>
      <c r="RGD41" s="52"/>
      <c r="RGE41" s="2"/>
      <c r="RGH41" s="52"/>
      <c r="RGI41" s="2"/>
      <c r="RGL41" s="52"/>
      <c r="RGM41" s="2"/>
      <c r="RGP41" s="52"/>
      <c r="RGQ41" s="2"/>
      <c r="RGT41" s="52"/>
      <c r="RGU41" s="2"/>
      <c r="RGX41" s="52"/>
      <c r="RGY41" s="2"/>
      <c r="RHB41" s="52"/>
      <c r="RHC41" s="2"/>
      <c r="RHF41" s="52"/>
      <c r="RHG41" s="2"/>
      <c r="RHJ41" s="52"/>
      <c r="RHK41" s="2"/>
      <c r="RHN41" s="52"/>
      <c r="RHO41" s="2"/>
      <c r="RHR41" s="52"/>
      <c r="RHS41" s="2"/>
      <c r="RHV41" s="52"/>
      <c r="RHW41" s="2"/>
      <c r="RHZ41" s="52"/>
      <c r="RIA41" s="2"/>
      <c r="RID41" s="52"/>
      <c r="RIE41" s="2"/>
      <c r="RIH41" s="52"/>
      <c r="RII41" s="2"/>
      <c r="RIL41" s="52"/>
      <c r="RIM41" s="2"/>
      <c r="RIP41" s="52"/>
      <c r="RIQ41" s="2"/>
      <c r="RIT41" s="52"/>
      <c r="RIU41" s="2"/>
      <c r="RIX41" s="52"/>
      <c r="RIY41" s="2"/>
      <c r="RJB41" s="52"/>
      <c r="RJC41" s="2"/>
      <c r="RJF41" s="52"/>
      <c r="RJG41" s="2"/>
      <c r="RJJ41" s="52"/>
      <c r="RJK41" s="2"/>
      <c r="RJN41" s="52"/>
      <c r="RJO41" s="2"/>
      <c r="RJR41" s="52"/>
      <c r="RJS41" s="2"/>
      <c r="RJV41" s="52"/>
      <c r="RJW41" s="2"/>
      <c r="RJZ41" s="52"/>
      <c r="RKA41" s="2"/>
      <c r="RKD41" s="52"/>
      <c r="RKE41" s="2"/>
      <c r="RKH41" s="52"/>
      <c r="RKI41" s="2"/>
      <c r="RKL41" s="52"/>
      <c r="RKM41" s="2"/>
      <c r="RKP41" s="52"/>
      <c r="RKQ41" s="2"/>
      <c r="RKT41" s="52"/>
      <c r="RKU41" s="2"/>
      <c r="RKX41" s="52"/>
      <c r="RKY41" s="2"/>
      <c r="RLB41" s="52"/>
      <c r="RLC41" s="2"/>
      <c r="RLF41" s="52"/>
      <c r="RLG41" s="2"/>
      <c r="RLJ41" s="52"/>
      <c r="RLK41" s="2"/>
      <c r="RLN41" s="52"/>
      <c r="RLO41" s="2"/>
      <c r="RLR41" s="52"/>
      <c r="RLS41" s="2"/>
      <c r="RLV41" s="52"/>
      <c r="RLW41" s="2"/>
      <c r="RLZ41" s="52"/>
      <c r="RMA41" s="2"/>
      <c r="RMD41" s="52"/>
      <c r="RME41" s="2"/>
      <c r="RMH41" s="52"/>
      <c r="RMI41" s="2"/>
      <c r="RML41" s="52"/>
      <c r="RMM41" s="2"/>
      <c r="RMP41" s="52"/>
      <c r="RMQ41" s="2"/>
      <c r="RMT41" s="52"/>
      <c r="RMU41" s="2"/>
      <c r="RMX41" s="52"/>
      <c r="RMY41" s="2"/>
      <c r="RNB41" s="52"/>
      <c r="RNC41" s="2"/>
      <c r="RNF41" s="52"/>
      <c r="RNG41" s="2"/>
      <c r="RNJ41" s="52"/>
      <c r="RNK41" s="2"/>
      <c r="RNN41" s="52"/>
      <c r="RNO41" s="2"/>
      <c r="RNR41" s="52"/>
      <c r="RNS41" s="2"/>
      <c r="RNV41" s="52"/>
      <c r="RNW41" s="2"/>
      <c r="RNZ41" s="52"/>
      <c r="ROA41" s="2"/>
      <c r="ROD41" s="52"/>
      <c r="ROE41" s="2"/>
      <c r="ROH41" s="52"/>
      <c r="ROI41" s="2"/>
      <c r="ROL41" s="52"/>
      <c r="ROM41" s="2"/>
      <c r="ROP41" s="52"/>
      <c r="ROQ41" s="2"/>
      <c r="ROT41" s="52"/>
      <c r="ROU41" s="2"/>
      <c r="ROX41" s="52"/>
      <c r="ROY41" s="2"/>
      <c r="RPB41" s="52"/>
      <c r="RPC41" s="2"/>
      <c r="RPF41" s="52"/>
      <c r="RPG41" s="2"/>
      <c r="RPJ41" s="52"/>
      <c r="RPK41" s="2"/>
      <c r="RPN41" s="52"/>
      <c r="RPO41" s="2"/>
      <c r="RPR41" s="52"/>
      <c r="RPS41" s="2"/>
      <c r="RPV41" s="52"/>
      <c r="RPW41" s="2"/>
      <c r="RPZ41" s="52"/>
      <c r="RQA41" s="2"/>
      <c r="RQD41" s="52"/>
      <c r="RQE41" s="2"/>
      <c r="RQH41" s="52"/>
      <c r="RQI41" s="2"/>
      <c r="RQL41" s="52"/>
      <c r="RQM41" s="2"/>
      <c r="RQP41" s="52"/>
      <c r="RQQ41" s="2"/>
      <c r="RQT41" s="52"/>
      <c r="RQU41" s="2"/>
      <c r="RQX41" s="52"/>
      <c r="RQY41" s="2"/>
      <c r="RRB41" s="52"/>
      <c r="RRC41" s="2"/>
      <c r="RRF41" s="52"/>
      <c r="RRG41" s="2"/>
      <c r="RRJ41" s="52"/>
      <c r="RRK41" s="2"/>
      <c r="RRN41" s="52"/>
      <c r="RRO41" s="2"/>
      <c r="RRR41" s="52"/>
      <c r="RRS41" s="2"/>
      <c r="RRV41" s="52"/>
      <c r="RRW41" s="2"/>
      <c r="RRZ41" s="52"/>
      <c r="RSA41" s="2"/>
      <c r="RSD41" s="52"/>
      <c r="RSE41" s="2"/>
      <c r="RSH41" s="52"/>
      <c r="RSI41" s="2"/>
      <c r="RSL41" s="52"/>
      <c r="RSM41" s="2"/>
      <c r="RSP41" s="52"/>
      <c r="RSQ41" s="2"/>
      <c r="RST41" s="52"/>
      <c r="RSU41" s="2"/>
      <c r="RSX41" s="52"/>
      <c r="RSY41" s="2"/>
      <c r="RTB41" s="52"/>
      <c r="RTC41" s="2"/>
      <c r="RTF41" s="52"/>
      <c r="RTG41" s="2"/>
      <c r="RTJ41" s="52"/>
      <c r="RTK41" s="2"/>
      <c r="RTN41" s="52"/>
      <c r="RTO41" s="2"/>
      <c r="RTR41" s="52"/>
      <c r="RTS41" s="2"/>
      <c r="RTV41" s="52"/>
      <c r="RTW41" s="2"/>
      <c r="RTZ41" s="52"/>
      <c r="RUA41" s="2"/>
      <c r="RUD41" s="52"/>
      <c r="RUE41" s="2"/>
      <c r="RUH41" s="52"/>
      <c r="RUI41" s="2"/>
      <c r="RUL41" s="52"/>
      <c r="RUM41" s="2"/>
      <c r="RUP41" s="52"/>
      <c r="RUQ41" s="2"/>
      <c r="RUT41" s="52"/>
      <c r="RUU41" s="2"/>
      <c r="RUX41" s="52"/>
      <c r="RUY41" s="2"/>
      <c r="RVB41" s="52"/>
      <c r="RVC41" s="2"/>
      <c r="RVF41" s="52"/>
      <c r="RVG41" s="2"/>
      <c r="RVJ41" s="52"/>
      <c r="RVK41" s="2"/>
      <c r="RVN41" s="52"/>
      <c r="RVO41" s="2"/>
      <c r="RVR41" s="52"/>
      <c r="RVS41" s="2"/>
      <c r="RVV41" s="52"/>
      <c r="RVW41" s="2"/>
      <c r="RVZ41" s="52"/>
      <c r="RWA41" s="2"/>
      <c r="RWD41" s="52"/>
      <c r="RWE41" s="2"/>
      <c r="RWH41" s="52"/>
      <c r="RWI41" s="2"/>
      <c r="RWL41" s="52"/>
      <c r="RWM41" s="2"/>
      <c r="RWP41" s="52"/>
      <c r="RWQ41" s="2"/>
      <c r="RWT41" s="52"/>
      <c r="RWU41" s="2"/>
      <c r="RWX41" s="52"/>
      <c r="RWY41" s="2"/>
      <c r="RXB41" s="52"/>
      <c r="RXC41" s="2"/>
      <c r="RXF41" s="52"/>
      <c r="RXG41" s="2"/>
      <c r="RXJ41" s="52"/>
      <c r="RXK41" s="2"/>
      <c r="RXN41" s="52"/>
      <c r="RXO41" s="2"/>
      <c r="RXR41" s="52"/>
      <c r="RXS41" s="2"/>
      <c r="RXV41" s="52"/>
      <c r="RXW41" s="2"/>
      <c r="RXZ41" s="52"/>
      <c r="RYA41" s="2"/>
      <c r="RYD41" s="52"/>
      <c r="RYE41" s="2"/>
      <c r="RYH41" s="52"/>
      <c r="RYI41" s="2"/>
      <c r="RYL41" s="52"/>
      <c r="RYM41" s="2"/>
      <c r="RYP41" s="52"/>
      <c r="RYQ41" s="2"/>
      <c r="RYT41" s="52"/>
      <c r="RYU41" s="2"/>
      <c r="RYX41" s="52"/>
      <c r="RYY41" s="2"/>
      <c r="RZB41" s="52"/>
      <c r="RZC41" s="2"/>
      <c r="RZF41" s="52"/>
      <c r="RZG41" s="2"/>
      <c r="RZJ41" s="52"/>
      <c r="RZK41" s="2"/>
      <c r="RZN41" s="52"/>
      <c r="RZO41" s="2"/>
      <c r="RZR41" s="52"/>
      <c r="RZS41" s="2"/>
      <c r="RZV41" s="52"/>
      <c r="RZW41" s="2"/>
      <c r="RZZ41" s="52"/>
      <c r="SAA41" s="2"/>
      <c r="SAD41" s="52"/>
      <c r="SAE41" s="2"/>
      <c r="SAH41" s="52"/>
      <c r="SAI41" s="2"/>
      <c r="SAL41" s="52"/>
      <c r="SAM41" s="2"/>
      <c r="SAP41" s="52"/>
      <c r="SAQ41" s="2"/>
      <c r="SAT41" s="52"/>
      <c r="SAU41" s="2"/>
      <c r="SAX41" s="52"/>
      <c r="SAY41" s="2"/>
      <c r="SBB41" s="52"/>
      <c r="SBC41" s="2"/>
      <c r="SBF41" s="52"/>
      <c r="SBG41" s="2"/>
      <c r="SBJ41" s="52"/>
      <c r="SBK41" s="2"/>
      <c r="SBN41" s="52"/>
      <c r="SBO41" s="2"/>
      <c r="SBR41" s="52"/>
      <c r="SBS41" s="2"/>
      <c r="SBV41" s="52"/>
      <c r="SBW41" s="2"/>
      <c r="SBZ41" s="52"/>
      <c r="SCA41" s="2"/>
      <c r="SCD41" s="52"/>
      <c r="SCE41" s="2"/>
      <c r="SCH41" s="52"/>
      <c r="SCI41" s="2"/>
      <c r="SCL41" s="52"/>
      <c r="SCM41" s="2"/>
      <c r="SCP41" s="52"/>
      <c r="SCQ41" s="2"/>
      <c r="SCT41" s="52"/>
      <c r="SCU41" s="2"/>
      <c r="SCX41" s="52"/>
      <c r="SCY41" s="2"/>
      <c r="SDB41" s="52"/>
      <c r="SDC41" s="2"/>
      <c r="SDF41" s="52"/>
      <c r="SDG41" s="2"/>
      <c r="SDJ41" s="52"/>
      <c r="SDK41" s="2"/>
      <c r="SDN41" s="52"/>
      <c r="SDO41" s="2"/>
      <c r="SDR41" s="52"/>
      <c r="SDS41" s="2"/>
      <c r="SDV41" s="52"/>
      <c r="SDW41" s="2"/>
      <c r="SDZ41" s="52"/>
      <c r="SEA41" s="2"/>
      <c r="SED41" s="52"/>
      <c r="SEE41" s="2"/>
      <c r="SEH41" s="52"/>
      <c r="SEI41" s="2"/>
      <c r="SEL41" s="52"/>
      <c r="SEM41" s="2"/>
      <c r="SEP41" s="52"/>
      <c r="SEQ41" s="2"/>
      <c r="SET41" s="52"/>
      <c r="SEU41" s="2"/>
      <c r="SEX41" s="52"/>
      <c r="SEY41" s="2"/>
      <c r="SFB41" s="52"/>
      <c r="SFC41" s="2"/>
      <c r="SFF41" s="52"/>
      <c r="SFG41" s="2"/>
      <c r="SFJ41" s="52"/>
      <c r="SFK41" s="2"/>
      <c r="SFN41" s="52"/>
      <c r="SFO41" s="2"/>
      <c r="SFR41" s="52"/>
      <c r="SFS41" s="2"/>
      <c r="SFV41" s="52"/>
      <c r="SFW41" s="2"/>
      <c r="SFZ41" s="52"/>
      <c r="SGA41" s="2"/>
      <c r="SGD41" s="52"/>
      <c r="SGE41" s="2"/>
      <c r="SGH41" s="52"/>
      <c r="SGI41" s="2"/>
      <c r="SGL41" s="52"/>
      <c r="SGM41" s="2"/>
      <c r="SGP41" s="52"/>
      <c r="SGQ41" s="2"/>
      <c r="SGT41" s="52"/>
      <c r="SGU41" s="2"/>
      <c r="SGX41" s="52"/>
      <c r="SGY41" s="2"/>
      <c r="SHB41" s="52"/>
      <c r="SHC41" s="2"/>
      <c r="SHF41" s="52"/>
      <c r="SHG41" s="2"/>
      <c r="SHJ41" s="52"/>
      <c r="SHK41" s="2"/>
      <c r="SHN41" s="52"/>
      <c r="SHO41" s="2"/>
      <c r="SHR41" s="52"/>
      <c r="SHS41" s="2"/>
      <c r="SHV41" s="52"/>
      <c r="SHW41" s="2"/>
      <c r="SHZ41" s="52"/>
      <c r="SIA41" s="2"/>
      <c r="SID41" s="52"/>
      <c r="SIE41" s="2"/>
      <c r="SIH41" s="52"/>
      <c r="SII41" s="2"/>
      <c r="SIL41" s="52"/>
      <c r="SIM41" s="2"/>
      <c r="SIP41" s="52"/>
      <c r="SIQ41" s="2"/>
      <c r="SIT41" s="52"/>
      <c r="SIU41" s="2"/>
      <c r="SIX41" s="52"/>
      <c r="SIY41" s="2"/>
      <c r="SJB41" s="52"/>
      <c r="SJC41" s="2"/>
      <c r="SJF41" s="52"/>
      <c r="SJG41" s="2"/>
      <c r="SJJ41" s="52"/>
      <c r="SJK41" s="2"/>
      <c r="SJN41" s="52"/>
      <c r="SJO41" s="2"/>
      <c r="SJR41" s="52"/>
      <c r="SJS41" s="2"/>
      <c r="SJV41" s="52"/>
      <c r="SJW41" s="2"/>
      <c r="SJZ41" s="52"/>
      <c r="SKA41" s="2"/>
      <c r="SKD41" s="52"/>
      <c r="SKE41" s="2"/>
      <c r="SKH41" s="52"/>
      <c r="SKI41" s="2"/>
      <c r="SKL41" s="52"/>
      <c r="SKM41" s="2"/>
      <c r="SKP41" s="52"/>
      <c r="SKQ41" s="2"/>
      <c r="SKT41" s="52"/>
      <c r="SKU41" s="2"/>
      <c r="SKX41" s="52"/>
      <c r="SKY41" s="2"/>
      <c r="SLB41" s="52"/>
      <c r="SLC41" s="2"/>
      <c r="SLF41" s="52"/>
      <c r="SLG41" s="2"/>
      <c r="SLJ41" s="52"/>
      <c r="SLK41" s="2"/>
      <c r="SLN41" s="52"/>
      <c r="SLO41" s="2"/>
      <c r="SLR41" s="52"/>
      <c r="SLS41" s="2"/>
      <c r="SLV41" s="52"/>
      <c r="SLW41" s="2"/>
      <c r="SLZ41" s="52"/>
      <c r="SMA41" s="2"/>
      <c r="SMD41" s="52"/>
      <c r="SME41" s="2"/>
      <c r="SMH41" s="52"/>
      <c r="SMI41" s="2"/>
      <c r="SML41" s="52"/>
      <c r="SMM41" s="2"/>
      <c r="SMP41" s="52"/>
      <c r="SMQ41" s="2"/>
      <c r="SMT41" s="52"/>
      <c r="SMU41" s="2"/>
      <c r="SMX41" s="52"/>
      <c r="SMY41" s="2"/>
      <c r="SNB41" s="52"/>
      <c r="SNC41" s="2"/>
      <c r="SNF41" s="52"/>
      <c r="SNG41" s="2"/>
      <c r="SNJ41" s="52"/>
      <c r="SNK41" s="2"/>
      <c r="SNN41" s="52"/>
      <c r="SNO41" s="2"/>
      <c r="SNR41" s="52"/>
      <c r="SNS41" s="2"/>
      <c r="SNV41" s="52"/>
      <c r="SNW41" s="2"/>
      <c r="SNZ41" s="52"/>
      <c r="SOA41" s="2"/>
      <c r="SOD41" s="52"/>
      <c r="SOE41" s="2"/>
      <c r="SOH41" s="52"/>
      <c r="SOI41" s="2"/>
      <c r="SOL41" s="52"/>
      <c r="SOM41" s="2"/>
      <c r="SOP41" s="52"/>
      <c r="SOQ41" s="2"/>
      <c r="SOT41" s="52"/>
      <c r="SOU41" s="2"/>
      <c r="SOX41" s="52"/>
      <c r="SOY41" s="2"/>
      <c r="SPB41" s="52"/>
      <c r="SPC41" s="2"/>
      <c r="SPF41" s="52"/>
      <c r="SPG41" s="2"/>
      <c r="SPJ41" s="52"/>
      <c r="SPK41" s="2"/>
      <c r="SPN41" s="52"/>
      <c r="SPO41" s="2"/>
      <c r="SPR41" s="52"/>
      <c r="SPS41" s="2"/>
      <c r="SPV41" s="52"/>
      <c r="SPW41" s="2"/>
      <c r="SPZ41" s="52"/>
      <c r="SQA41" s="2"/>
      <c r="SQD41" s="52"/>
      <c r="SQE41" s="2"/>
      <c r="SQH41" s="52"/>
      <c r="SQI41" s="2"/>
      <c r="SQL41" s="52"/>
      <c r="SQM41" s="2"/>
      <c r="SQP41" s="52"/>
      <c r="SQQ41" s="2"/>
      <c r="SQT41" s="52"/>
      <c r="SQU41" s="2"/>
      <c r="SQX41" s="52"/>
      <c r="SQY41" s="2"/>
      <c r="SRB41" s="52"/>
      <c r="SRC41" s="2"/>
      <c r="SRF41" s="52"/>
      <c r="SRG41" s="2"/>
      <c r="SRJ41" s="52"/>
      <c r="SRK41" s="2"/>
      <c r="SRN41" s="52"/>
      <c r="SRO41" s="2"/>
      <c r="SRR41" s="52"/>
      <c r="SRS41" s="2"/>
      <c r="SRV41" s="52"/>
      <c r="SRW41" s="2"/>
      <c r="SRZ41" s="52"/>
      <c r="SSA41" s="2"/>
      <c r="SSD41" s="52"/>
      <c r="SSE41" s="2"/>
      <c r="SSH41" s="52"/>
      <c r="SSI41" s="2"/>
      <c r="SSL41" s="52"/>
      <c r="SSM41" s="2"/>
      <c r="SSP41" s="52"/>
      <c r="SSQ41" s="2"/>
      <c r="SST41" s="52"/>
      <c r="SSU41" s="2"/>
      <c r="SSX41" s="52"/>
      <c r="SSY41" s="2"/>
      <c r="STB41" s="52"/>
      <c r="STC41" s="2"/>
      <c r="STF41" s="52"/>
      <c r="STG41" s="2"/>
      <c r="STJ41" s="52"/>
      <c r="STK41" s="2"/>
      <c r="STN41" s="52"/>
      <c r="STO41" s="2"/>
      <c r="STR41" s="52"/>
      <c r="STS41" s="2"/>
      <c r="STV41" s="52"/>
      <c r="STW41" s="2"/>
      <c r="STZ41" s="52"/>
      <c r="SUA41" s="2"/>
      <c r="SUD41" s="52"/>
      <c r="SUE41" s="2"/>
      <c r="SUH41" s="52"/>
      <c r="SUI41" s="2"/>
      <c r="SUL41" s="52"/>
      <c r="SUM41" s="2"/>
      <c r="SUP41" s="52"/>
      <c r="SUQ41" s="2"/>
      <c r="SUT41" s="52"/>
      <c r="SUU41" s="2"/>
      <c r="SUX41" s="52"/>
      <c r="SUY41" s="2"/>
      <c r="SVB41" s="52"/>
      <c r="SVC41" s="2"/>
      <c r="SVF41" s="52"/>
      <c r="SVG41" s="2"/>
      <c r="SVJ41" s="52"/>
      <c r="SVK41" s="2"/>
      <c r="SVN41" s="52"/>
      <c r="SVO41" s="2"/>
      <c r="SVR41" s="52"/>
      <c r="SVS41" s="2"/>
      <c r="SVV41" s="52"/>
      <c r="SVW41" s="2"/>
      <c r="SVZ41" s="52"/>
      <c r="SWA41" s="2"/>
      <c r="SWD41" s="52"/>
      <c r="SWE41" s="2"/>
      <c r="SWH41" s="52"/>
      <c r="SWI41" s="2"/>
      <c r="SWL41" s="52"/>
      <c r="SWM41" s="2"/>
      <c r="SWP41" s="52"/>
      <c r="SWQ41" s="2"/>
      <c r="SWT41" s="52"/>
      <c r="SWU41" s="2"/>
      <c r="SWX41" s="52"/>
      <c r="SWY41" s="2"/>
      <c r="SXB41" s="52"/>
      <c r="SXC41" s="2"/>
      <c r="SXF41" s="52"/>
      <c r="SXG41" s="2"/>
      <c r="SXJ41" s="52"/>
      <c r="SXK41" s="2"/>
      <c r="SXN41" s="52"/>
      <c r="SXO41" s="2"/>
      <c r="SXR41" s="52"/>
      <c r="SXS41" s="2"/>
      <c r="SXV41" s="52"/>
      <c r="SXW41" s="2"/>
      <c r="SXZ41" s="52"/>
      <c r="SYA41" s="2"/>
      <c r="SYD41" s="52"/>
      <c r="SYE41" s="2"/>
      <c r="SYH41" s="52"/>
      <c r="SYI41" s="2"/>
      <c r="SYL41" s="52"/>
      <c r="SYM41" s="2"/>
      <c r="SYP41" s="52"/>
      <c r="SYQ41" s="2"/>
      <c r="SYT41" s="52"/>
      <c r="SYU41" s="2"/>
      <c r="SYX41" s="52"/>
      <c r="SYY41" s="2"/>
      <c r="SZB41" s="52"/>
      <c r="SZC41" s="2"/>
      <c r="SZF41" s="52"/>
      <c r="SZG41" s="2"/>
      <c r="SZJ41" s="52"/>
      <c r="SZK41" s="2"/>
      <c r="SZN41" s="52"/>
      <c r="SZO41" s="2"/>
      <c r="SZR41" s="52"/>
      <c r="SZS41" s="2"/>
      <c r="SZV41" s="52"/>
      <c r="SZW41" s="2"/>
      <c r="SZZ41" s="52"/>
      <c r="TAA41" s="2"/>
      <c r="TAD41" s="52"/>
      <c r="TAE41" s="2"/>
      <c r="TAH41" s="52"/>
      <c r="TAI41" s="2"/>
      <c r="TAL41" s="52"/>
      <c r="TAM41" s="2"/>
      <c r="TAP41" s="52"/>
      <c r="TAQ41" s="2"/>
      <c r="TAT41" s="52"/>
      <c r="TAU41" s="2"/>
      <c r="TAX41" s="52"/>
      <c r="TAY41" s="2"/>
      <c r="TBB41" s="52"/>
      <c r="TBC41" s="2"/>
      <c r="TBF41" s="52"/>
      <c r="TBG41" s="2"/>
      <c r="TBJ41" s="52"/>
      <c r="TBK41" s="2"/>
      <c r="TBN41" s="52"/>
      <c r="TBO41" s="2"/>
      <c r="TBR41" s="52"/>
      <c r="TBS41" s="2"/>
      <c r="TBV41" s="52"/>
      <c r="TBW41" s="2"/>
      <c r="TBZ41" s="52"/>
      <c r="TCA41" s="2"/>
      <c r="TCD41" s="52"/>
      <c r="TCE41" s="2"/>
      <c r="TCH41" s="52"/>
      <c r="TCI41" s="2"/>
      <c r="TCL41" s="52"/>
      <c r="TCM41" s="2"/>
      <c r="TCP41" s="52"/>
      <c r="TCQ41" s="2"/>
      <c r="TCT41" s="52"/>
      <c r="TCU41" s="2"/>
      <c r="TCX41" s="52"/>
      <c r="TCY41" s="2"/>
      <c r="TDB41" s="52"/>
      <c r="TDC41" s="2"/>
      <c r="TDF41" s="52"/>
      <c r="TDG41" s="2"/>
      <c r="TDJ41" s="52"/>
      <c r="TDK41" s="2"/>
      <c r="TDN41" s="52"/>
      <c r="TDO41" s="2"/>
      <c r="TDR41" s="52"/>
      <c r="TDS41" s="2"/>
      <c r="TDV41" s="52"/>
      <c r="TDW41" s="2"/>
      <c r="TDZ41" s="52"/>
      <c r="TEA41" s="2"/>
      <c r="TED41" s="52"/>
      <c r="TEE41" s="2"/>
      <c r="TEH41" s="52"/>
      <c r="TEI41" s="2"/>
      <c r="TEL41" s="52"/>
      <c r="TEM41" s="2"/>
      <c r="TEP41" s="52"/>
      <c r="TEQ41" s="2"/>
      <c r="TET41" s="52"/>
      <c r="TEU41" s="2"/>
      <c r="TEX41" s="52"/>
      <c r="TEY41" s="2"/>
      <c r="TFB41" s="52"/>
      <c r="TFC41" s="2"/>
      <c r="TFF41" s="52"/>
      <c r="TFG41" s="2"/>
      <c r="TFJ41" s="52"/>
      <c r="TFK41" s="2"/>
      <c r="TFN41" s="52"/>
      <c r="TFO41" s="2"/>
      <c r="TFR41" s="52"/>
      <c r="TFS41" s="2"/>
      <c r="TFV41" s="52"/>
      <c r="TFW41" s="2"/>
      <c r="TFZ41" s="52"/>
      <c r="TGA41" s="2"/>
      <c r="TGD41" s="52"/>
      <c r="TGE41" s="2"/>
      <c r="TGH41" s="52"/>
      <c r="TGI41" s="2"/>
      <c r="TGL41" s="52"/>
      <c r="TGM41" s="2"/>
      <c r="TGP41" s="52"/>
      <c r="TGQ41" s="2"/>
      <c r="TGT41" s="52"/>
      <c r="TGU41" s="2"/>
      <c r="TGX41" s="52"/>
      <c r="TGY41" s="2"/>
      <c r="THB41" s="52"/>
      <c r="THC41" s="2"/>
      <c r="THF41" s="52"/>
      <c r="THG41" s="2"/>
      <c r="THJ41" s="52"/>
      <c r="THK41" s="2"/>
      <c r="THN41" s="52"/>
      <c r="THO41" s="2"/>
      <c r="THR41" s="52"/>
      <c r="THS41" s="2"/>
      <c r="THV41" s="52"/>
      <c r="THW41" s="2"/>
      <c r="THZ41" s="52"/>
      <c r="TIA41" s="2"/>
      <c r="TID41" s="52"/>
      <c r="TIE41" s="2"/>
      <c r="TIH41" s="52"/>
      <c r="TII41" s="2"/>
      <c r="TIL41" s="52"/>
      <c r="TIM41" s="2"/>
      <c r="TIP41" s="52"/>
      <c r="TIQ41" s="2"/>
      <c r="TIT41" s="52"/>
      <c r="TIU41" s="2"/>
      <c r="TIX41" s="52"/>
      <c r="TIY41" s="2"/>
      <c r="TJB41" s="52"/>
      <c r="TJC41" s="2"/>
      <c r="TJF41" s="52"/>
      <c r="TJG41" s="2"/>
      <c r="TJJ41" s="52"/>
      <c r="TJK41" s="2"/>
      <c r="TJN41" s="52"/>
      <c r="TJO41" s="2"/>
      <c r="TJR41" s="52"/>
      <c r="TJS41" s="2"/>
      <c r="TJV41" s="52"/>
      <c r="TJW41" s="2"/>
      <c r="TJZ41" s="52"/>
      <c r="TKA41" s="2"/>
      <c r="TKD41" s="52"/>
      <c r="TKE41" s="2"/>
      <c r="TKH41" s="52"/>
      <c r="TKI41" s="2"/>
      <c r="TKL41" s="52"/>
      <c r="TKM41" s="2"/>
      <c r="TKP41" s="52"/>
      <c r="TKQ41" s="2"/>
      <c r="TKT41" s="52"/>
      <c r="TKU41" s="2"/>
      <c r="TKX41" s="52"/>
      <c r="TKY41" s="2"/>
      <c r="TLB41" s="52"/>
      <c r="TLC41" s="2"/>
      <c r="TLF41" s="52"/>
      <c r="TLG41" s="2"/>
      <c r="TLJ41" s="52"/>
      <c r="TLK41" s="2"/>
      <c r="TLN41" s="52"/>
      <c r="TLO41" s="2"/>
      <c r="TLR41" s="52"/>
      <c r="TLS41" s="2"/>
      <c r="TLV41" s="52"/>
      <c r="TLW41" s="2"/>
      <c r="TLZ41" s="52"/>
      <c r="TMA41" s="2"/>
      <c r="TMD41" s="52"/>
      <c r="TME41" s="2"/>
      <c r="TMH41" s="52"/>
      <c r="TMI41" s="2"/>
      <c r="TML41" s="52"/>
      <c r="TMM41" s="2"/>
      <c r="TMP41" s="52"/>
      <c r="TMQ41" s="2"/>
      <c r="TMT41" s="52"/>
      <c r="TMU41" s="2"/>
      <c r="TMX41" s="52"/>
      <c r="TMY41" s="2"/>
      <c r="TNB41" s="52"/>
      <c r="TNC41" s="2"/>
      <c r="TNF41" s="52"/>
      <c r="TNG41" s="2"/>
      <c r="TNJ41" s="52"/>
      <c r="TNK41" s="2"/>
      <c r="TNN41" s="52"/>
      <c r="TNO41" s="2"/>
      <c r="TNR41" s="52"/>
      <c r="TNS41" s="2"/>
      <c r="TNV41" s="52"/>
      <c r="TNW41" s="2"/>
      <c r="TNZ41" s="52"/>
      <c r="TOA41" s="2"/>
      <c r="TOD41" s="52"/>
      <c r="TOE41" s="2"/>
      <c r="TOH41" s="52"/>
      <c r="TOI41" s="2"/>
      <c r="TOL41" s="52"/>
      <c r="TOM41" s="2"/>
      <c r="TOP41" s="52"/>
      <c r="TOQ41" s="2"/>
      <c r="TOT41" s="52"/>
      <c r="TOU41" s="2"/>
      <c r="TOX41" s="52"/>
      <c r="TOY41" s="2"/>
      <c r="TPB41" s="52"/>
      <c r="TPC41" s="2"/>
      <c r="TPF41" s="52"/>
      <c r="TPG41" s="2"/>
      <c r="TPJ41" s="52"/>
      <c r="TPK41" s="2"/>
      <c r="TPN41" s="52"/>
      <c r="TPO41" s="2"/>
      <c r="TPR41" s="52"/>
      <c r="TPS41" s="2"/>
      <c r="TPV41" s="52"/>
      <c r="TPW41" s="2"/>
      <c r="TPZ41" s="52"/>
      <c r="TQA41" s="2"/>
      <c r="TQD41" s="52"/>
      <c r="TQE41" s="2"/>
      <c r="TQH41" s="52"/>
      <c r="TQI41" s="2"/>
      <c r="TQL41" s="52"/>
      <c r="TQM41" s="2"/>
      <c r="TQP41" s="52"/>
      <c r="TQQ41" s="2"/>
      <c r="TQT41" s="52"/>
      <c r="TQU41" s="2"/>
      <c r="TQX41" s="52"/>
      <c r="TQY41" s="2"/>
      <c r="TRB41" s="52"/>
      <c r="TRC41" s="2"/>
      <c r="TRF41" s="52"/>
      <c r="TRG41" s="2"/>
      <c r="TRJ41" s="52"/>
      <c r="TRK41" s="2"/>
      <c r="TRN41" s="52"/>
      <c r="TRO41" s="2"/>
      <c r="TRR41" s="52"/>
      <c r="TRS41" s="2"/>
      <c r="TRV41" s="52"/>
      <c r="TRW41" s="2"/>
      <c r="TRZ41" s="52"/>
      <c r="TSA41" s="2"/>
      <c r="TSD41" s="52"/>
      <c r="TSE41" s="2"/>
      <c r="TSH41" s="52"/>
      <c r="TSI41" s="2"/>
      <c r="TSL41" s="52"/>
      <c r="TSM41" s="2"/>
      <c r="TSP41" s="52"/>
      <c r="TSQ41" s="2"/>
      <c r="TST41" s="52"/>
      <c r="TSU41" s="2"/>
      <c r="TSX41" s="52"/>
      <c r="TSY41" s="2"/>
      <c r="TTB41" s="52"/>
      <c r="TTC41" s="2"/>
      <c r="TTF41" s="52"/>
      <c r="TTG41" s="2"/>
      <c r="TTJ41" s="52"/>
      <c r="TTK41" s="2"/>
      <c r="TTN41" s="52"/>
      <c r="TTO41" s="2"/>
      <c r="TTR41" s="52"/>
      <c r="TTS41" s="2"/>
      <c r="TTV41" s="52"/>
      <c r="TTW41" s="2"/>
      <c r="TTZ41" s="52"/>
      <c r="TUA41" s="2"/>
      <c r="TUD41" s="52"/>
      <c r="TUE41" s="2"/>
      <c r="TUH41" s="52"/>
      <c r="TUI41" s="2"/>
      <c r="TUL41" s="52"/>
      <c r="TUM41" s="2"/>
      <c r="TUP41" s="52"/>
      <c r="TUQ41" s="2"/>
      <c r="TUT41" s="52"/>
      <c r="TUU41" s="2"/>
      <c r="TUX41" s="52"/>
      <c r="TUY41" s="2"/>
      <c r="TVB41" s="52"/>
      <c r="TVC41" s="2"/>
      <c r="TVF41" s="52"/>
      <c r="TVG41" s="2"/>
      <c r="TVJ41" s="52"/>
      <c r="TVK41" s="2"/>
      <c r="TVN41" s="52"/>
      <c r="TVO41" s="2"/>
      <c r="TVR41" s="52"/>
      <c r="TVS41" s="2"/>
      <c r="TVV41" s="52"/>
      <c r="TVW41" s="2"/>
      <c r="TVZ41" s="52"/>
      <c r="TWA41" s="2"/>
      <c r="TWD41" s="52"/>
      <c r="TWE41" s="2"/>
      <c r="TWH41" s="52"/>
      <c r="TWI41" s="2"/>
      <c r="TWL41" s="52"/>
      <c r="TWM41" s="2"/>
      <c r="TWP41" s="52"/>
      <c r="TWQ41" s="2"/>
      <c r="TWT41" s="52"/>
      <c r="TWU41" s="2"/>
      <c r="TWX41" s="52"/>
      <c r="TWY41" s="2"/>
      <c r="TXB41" s="52"/>
      <c r="TXC41" s="2"/>
      <c r="TXF41" s="52"/>
      <c r="TXG41" s="2"/>
      <c r="TXJ41" s="52"/>
      <c r="TXK41" s="2"/>
      <c r="TXN41" s="52"/>
      <c r="TXO41" s="2"/>
      <c r="TXR41" s="52"/>
      <c r="TXS41" s="2"/>
      <c r="TXV41" s="52"/>
      <c r="TXW41" s="2"/>
      <c r="TXZ41" s="52"/>
      <c r="TYA41" s="2"/>
      <c r="TYD41" s="52"/>
      <c r="TYE41" s="2"/>
      <c r="TYH41" s="52"/>
      <c r="TYI41" s="2"/>
      <c r="TYL41" s="52"/>
      <c r="TYM41" s="2"/>
      <c r="TYP41" s="52"/>
      <c r="TYQ41" s="2"/>
      <c r="TYT41" s="52"/>
      <c r="TYU41" s="2"/>
      <c r="TYX41" s="52"/>
      <c r="TYY41" s="2"/>
      <c r="TZB41" s="52"/>
      <c r="TZC41" s="2"/>
      <c r="TZF41" s="52"/>
      <c r="TZG41" s="2"/>
      <c r="TZJ41" s="52"/>
      <c r="TZK41" s="2"/>
      <c r="TZN41" s="52"/>
      <c r="TZO41" s="2"/>
      <c r="TZR41" s="52"/>
      <c r="TZS41" s="2"/>
      <c r="TZV41" s="52"/>
      <c r="TZW41" s="2"/>
      <c r="TZZ41" s="52"/>
      <c r="UAA41" s="2"/>
      <c r="UAD41" s="52"/>
      <c r="UAE41" s="2"/>
      <c r="UAH41" s="52"/>
      <c r="UAI41" s="2"/>
      <c r="UAL41" s="52"/>
      <c r="UAM41" s="2"/>
      <c r="UAP41" s="52"/>
      <c r="UAQ41" s="2"/>
      <c r="UAT41" s="52"/>
      <c r="UAU41" s="2"/>
      <c r="UAX41" s="52"/>
      <c r="UAY41" s="2"/>
      <c r="UBB41" s="52"/>
      <c r="UBC41" s="2"/>
      <c r="UBF41" s="52"/>
      <c r="UBG41" s="2"/>
      <c r="UBJ41" s="52"/>
      <c r="UBK41" s="2"/>
      <c r="UBN41" s="52"/>
      <c r="UBO41" s="2"/>
      <c r="UBR41" s="52"/>
      <c r="UBS41" s="2"/>
      <c r="UBV41" s="52"/>
      <c r="UBW41" s="2"/>
      <c r="UBZ41" s="52"/>
      <c r="UCA41" s="2"/>
      <c r="UCD41" s="52"/>
      <c r="UCE41" s="2"/>
      <c r="UCH41" s="52"/>
      <c r="UCI41" s="2"/>
      <c r="UCL41" s="52"/>
      <c r="UCM41" s="2"/>
      <c r="UCP41" s="52"/>
      <c r="UCQ41" s="2"/>
      <c r="UCT41" s="52"/>
      <c r="UCU41" s="2"/>
      <c r="UCX41" s="52"/>
      <c r="UCY41" s="2"/>
      <c r="UDB41" s="52"/>
      <c r="UDC41" s="2"/>
      <c r="UDF41" s="52"/>
      <c r="UDG41" s="2"/>
      <c r="UDJ41" s="52"/>
      <c r="UDK41" s="2"/>
      <c r="UDN41" s="52"/>
      <c r="UDO41" s="2"/>
      <c r="UDR41" s="52"/>
      <c r="UDS41" s="2"/>
      <c r="UDV41" s="52"/>
      <c r="UDW41" s="2"/>
      <c r="UDZ41" s="52"/>
      <c r="UEA41" s="2"/>
      <c r="UED41" s="52"/>
      <c r="UEE41" s="2"/>
      <c r="UEH41" s="52"/>
      <c r="UEI41" s="2"/>
      <c r="UEL41" s="52"/>
      <c r="UEM41" s="2"/>
      <c r="UEP41" s="52"/>
      <c r="UEQ41" s="2"/>
      <c r="UET41" s="52"/>
      <c r="UEU41" s="2"/>
      <c r="UEX41" s="52"/>
      <c r="UEY41" s="2"/>
      <c r="UFB41" s="52"/>
      <c r="UFC41" s="2"/>
      <c r="UFF41" s="52"/>
      <c r="UFG41" s="2"/>
      <c r="UFJ41" s="52"/>
      <c r="UFK41" s="2"/>
      <c r="UFN41" s="52"/>
      <c r="UFO41" s="2"/>
      <c r="UFR41" s="52"/>
      <c r="UFS41" s="2"/>
      <c r="UFV41" s="52"/>
      <c r="UFW41" s="2"/>
      <c r="UFZ41" s="52"/>
      <c r="UGA41" s="2"/>
      <c r="UGD41" s="52"/>
      <c r="UGE41" s="2"/>
      <c r="UGH41" s="52"/>
      <c r="UGI41" s="2"/>
      <c r="UGL41" s="52"/>
      <c r="UGM41" s="2"/>
      <c r="UGP41" s="52"/>
      <c r="UGQ41" s="2"/>
      <c r="UGT41" s="52"/>
      <c r="UGU41" s="2"/>
      <c r="UGX41" s="52"/>
      <c r="UGY41" s="2"/>
      <c r="UHB41" s="52"/>
      <c r="UHC41" s="2"/>
      <c r="UHF41" s="52"/>
      <c r="UHG41" s="2"/>
      <c r="UHJ41" s="52"/>
      <c r="UHK41" s="2"/>
      <c r="UHN41" s="52"/>
      <c r="UHO41" s="2"/>
      <c r="UHR41" s="52"/>
      <c r="UHS41" s="2"/>
      <c r="UHV41" s="52"/>
      <c r="UHW41" s="2"/>
      <c r="UHZ41" s="52"/>
      <c r="UIA41" s="2"/>
      <c r="UID41" s="52"/>
      <c r="UIE41" s="2"/>
      <c r="UIH41" s="52"/>
      <c r="UII41" s="2"/>
      <c r="UIL41" s="52"/>
      <c r="UIM41" s="2"/>
      <c r="UIP41" s="52"/>
      <c r="UIQ41" s="2"/>
      <c r="UIT41" s="52"/>
      <c r="UIU41" s="2"/>
      <c r="UIX41" s="52"/>
      <c r="UIY41" s="2"/>
      <c r="UJB41" s="52"/>
      <c r="UJC41" s="2"/>
      <c r="UJF41" s="52"/>
      <c r="UJG41" s="2"/>
      <c r="UJJ41" s="52"/>
      <c r="UJK41" s="2"/>
      <c r="UJN41" s="52"/>
      <c r="UJO41" s="2"/>
      <c r="UJR41" s="52"/>
      <c r="UJS41" s="2"/>
      <c r="UJV41" s="52"/>
      <c r="UJW41" s="2"/>
      <c r="UJZ41" s="52"/>
      <c r="UKA41" s="2"/>
      <c r="UKD41" s="52"/>
      <c r="UKE41" s="2"/>
      <c r="UKH41" s="52"/>
      <c r="UKI41" s="2"/>
      <c r="UKL41" s="52"/>
      <c r="UKM41" s="2"/>
      <c r="UKP41" s="52"/>
      <c r="UKQ41" s="2"/>
      <c r="UKT41" s="52"/>
      <c r="UKU41" s="2"/>
      <c r="UKX41" s="52"/>
      <c r="UKY41" s="2"/>
      <c r="ULB41" s="52"/>
      <c r="ULC41" s="2"/>
      <c r="ULF41" s="52"/>
      <c r="ULG41" s="2"/>
      <c r="ULJ41" s="52"/>
      <c r="ULK41" s="2"/>
      <c r="ULN41" s="52"/>
      <c r="ULO41" s="2"/>
      <c r="ULR41" s="52"/>
      <c r="ULS41" s="2"/>
      <c r="ULV41" s="52"/>
      <c r="ULW41" s="2"/>
      <c r="ULZ41" s="52"/>
      <c r="UMA41" s="2"/>
      <c r="UMD41" s="52"/>
      <c r="UME41" s="2"/>
      <c r="UMH41" s="52"/>
      <c r="UMI41" s="2"/>
      <c r="UML41" s="52"/>
      <c r="UMM41" s="2"/>
      <c r="UMP41" s="52"/>
      <c r="UMQ41" s="2"/>
      <c r="UMT41" s="52"/>
      <c r="UMU41" s="2"/>
      <c r="UMX41" s="52"/>
      <c r="UMY41" s="2"/>
      <c r="UNB41" s="52"/>
      <c r="UNC41" s="2"/>
      <c r="UNF41" s="52"/>
      <c r="UNG41" s="2"/>
      <c r="UNJ41" s="52"/>
      <c r="UNK41" s="2"/>
      <c r="UNN41" s="52"/>
      <c r="UNO41" s="2"/>
      <c r="UNR41" s="52"/>
      <c r="UNS41" s="2"/>
      <c r="UNV41" s="52"/>
      <c r="UNW41" s="2"/>
      <c r="UNZ41" s="52"/>
      <c r="UOA41" s="2"/>
      <c r="UOD41" s="52"/>
      <c r="UOE41" s="2"/>
      <c r="UOH41" s="52"/>
      <c r="UOI41" s="2"/>
      <c r="UOL41" s="52"/>
      <c r="UOM41" s="2"/>
      <c r="UOP41" s="52"/>
      <c r="UOQ41" s="2"/>
      <c r="UOT41" s="52"/>
      <c r="UOU41" s="2"/>
      <c r="UOX41" s="52"/>
      <c r="UOY41" s="2"/>
      <c r="UPB41" s="52"/>
      <c r="UPC41" s="2"/>
      <c r="UPF41" s="52"/>
      <c r="UPG41" s="2"/>
      <c r="UPJ41" s="52"/>
      <c r="UPK41" s="2"/>
      <c r="UPN41" s="52"/>
      <c r="UPO41" s="2"/>
      <c r="UPR41" s="52"/>
      <c r="UPS41" s="2"/>
      <c r="UPV41" s="52"/>
      <c r="UPW41" s="2"/>
      <c r="UPZ41" s="52"/>
      <c r="UQA41" s="2"/>
      <c r="UQD41" s="52"/>
      <c r="UQE41" s="2"/>
      <c r="UQH41" s="52"/>
      <c r="UQI41" s="2"/>
      <c r="UQL41" s="52"/>
      <c r="UQM41" s="2"/>
      <c r="UQP41" s="52"/>
      <c r="UQQ41" s="2"/>
      <c r="UQT41" s="52"/>
      <c r="UQU41" s="2"/>
      <c r="UQX41" s="52"/>
      <c r="UQY41" s="2"/>
      <c r="URB41" s="52"/>
      <c r="URC41" s="2"/>
      <c r="URF41" s="52"/>
      <c r="URG41" s="2"/>
      <c r="URJ41" s="52"/>
      <c r="URK41" s="2"/>
      <c r="URN41" s="52"/>
      <c r="URO41" s="2"/>
      <c r="URR41" s="52"/>
      <c r="URS41" s="2"/>
      <c r="URV41" s="52"/>
      <c r="URW41" s="2"/>
      <c r="URZ41" s="52"/>
      <c r="USA41" s="2"/>
      <c r="USD41" s="52"/>
      <c r="USE41" s="2"/>
      <c r="USH41" s="52"/>
      <c r="USI41" s="2"/>
      <c r="USL41" s="52"/>
      <c r="USM41" s="2"/>
      <c r="USP41" s="52"/>
      <c r="USQ41" s="2"/>
      <c r="UST41" s="52"/>
      <c r="USU41" s="2"/>
      <c r="USX41" s="52"/>
      <c r="USY41" s="2"/>
      <c r="UTB41" s="52"/>
      <c r="UTC41" s="2"/>
      <c r="UTF41" s="52"/>
      <c r="UTG41" s="2"/>
      <c r="UTJ41" s="52"/>
      <c r="UTK41" s="2"/>
      <c r="UTN41" s="52"/>
      <c r="UTO41" s="2"/>
      <c r="UTR41" s="52"/>
      <c r="UTS41" s="2"/>
      <c r="UTV41" s="52"/>
      <c r="UTW41" s="2"/>
      <c r="UTZ41" s="52"/>
      <c r="UUA41" s="2"/>
      <c r="UUD41" s="52"/>
      <c r="UUE41" s="2"/>
      <c r="UUH41" s="52"/>
      <c r="UUI41" s="2"/>
      <c r="UUL41" s="52"/>
      <c r="UUM41" s="2"/>
      <c r="UUP41" s="52"/>
      <c r="UUQ41" s="2"/>
      <c r="UUT41" s="52"/>
      <c r="UUU41" s="2"/>
      <c r="UUX41" s="52"/>
      <c r="UUY41" s="2"/>
      <c r="UVB41" s="52"/>
      <c r="UVC41" s="2"/>
      <c r="UVF41" s="52"/>
      <c r="UVG41" s="2"/>
      <c r="UVJ41" s="52"/>
      <c r="UVK41" s="2"/>
      <c r="UVN41" s="52"/>
      <c r="UVO41" s="2"/>
      <c r="UVR41" s="52"/>
      <c r="UVS41" s="2"/>
      <c r="UVV41" s="52"/>
      <c r="UVW41" s="2"/>
      <c r="UVZ41" s="52"/>
      <c r="UWA41" s="2"/>
      <c r="UWD41" s="52"/>
      <c r="UWE41" s="2"/>
      <c r="UWH41" s="52"/>
      <c r="UWI41" s="2"/>
      <c r="UWL41" s="52"/>
      <c r="UWM41" s="2"/>
      <c r="UWP41" s="52"/>
      <c r="UWQ41" s="2"/>
      <c r="UWT41" s="52"/>
      <c r="UWU41" s="2"/>
      <c r="UWX41" s="52"/>
      <c r="UWY41" s="2"/>
      <c r="UXB41" s="52"/>
      <c r="UXC41" s="2"/>
      <c r="UXF41" s="52"/>
      <c r="UXG41" s="2"/>
      <c r="UXJ41" s="52"/>
      <c r="UXK41" s="2"/>
      <c r="UXN41" s="52"/>
      <c r="UXO41" s="2"/>
      <c r="UXR41" s="52"/>
      <c r="UXS41" s="2"/>
      <c r="UXV41" s="52"/>
      <c r="UXW41" s="2"/>
      <c r="UXZ41" s="52"/>
      <c r="UYA41" s="2"/>
      <c r="UYD41" s="52"/>
      <c r="UYE41" s="2"/>
      <c r="UYH41" s="52"/>
      <c r="UYI41" s="2"/>
      <c r="UYL41" s="52"/>
      <c r="UYM41" s="2"/>
      <c r="UYP41" s="52"/>
      <c r="UYQ41" s="2"/>
      <c r="UYT41" s="52"/>
      <c r="UYU41" s="2"/>
      <c r="UYX41" s="52"/>
      <c r="UYY41" s="2"/>
      <c r="UZB41" s="52"/>
      <c r="UZC41" s="2"/>
      <c r="UZF41" s="52"/>
      <c r="UZG41" s="2"/>
      <c r="UZJ41" s="52"/>
      <c r="UZK41" s="2"/>
      <c r="UZN41" s="52"/>
      <c r="UZO41" s="2"/>
      <c r="UZR41" s="52"/>
      <c r="UZS41" s="2"/>
      <c r="UZV41" s="52"/>
      <c r="UZW41" s="2"/>
      <c r="UZZ41" s="52"/>
      <c r="VAA41" s="2"/>
      <c r="VAD41" s="52"/>
      <c r="VAE41" s="2"/>
      <c r="VAH41" s="52"/>
      <c r="VAI41" s="2"/>
      <c r="VAL41" s="52"/>
      <c r="VAM41" s="2"/>
      <c r="VAP41" s="52"/>
      <c r="VAQ41" s="2"/>
      <c r="VAT41" s="52"/>
      <c r="VAU41" s="2"/>
      <c r="VAX41" s="52"/>
      <c r="VAY41" s="2"/>
      <c r="VBB41" s="52"/>
      <c r="VBC41" s="2"/>
      <c r="VBF41" s="52"/>
      <c r="VBG41" s="2"/>
      <c r="VBJ41" s="52"/>
      <c r="VBK41" s="2"/>
      <c r="VBN41" s="52"/>
      <c r="VBO41" s="2"/>
      <c r="VBR41" s="52"/>
      <c r="VBS41" s="2"/>
      <c r="VBV41" s="52"/>
      <c r="VBW41" s="2"/>
      <c r="VBZ41" s="52"/>
      <c r="VCA41" s="2"/>
      <c r="VCD41" s="52"/>
      <c r="VCE41" s="2"/>
      <c r="VCH41" s="52"/>
      <c r="VCI41" s="2"/>
      <c r="VCL41" s="52"/>
      <c r="VCM41" s="2"/>
      <c r="VCP41" s="52"/>
      <c r="VCQ41" s="2"/>
      <c r="VCT41" s="52"/>
      <c r="VCU41" s="2"/>
      <c r="VCX41" s="52"/>
      <c r="VCY41" s="2"/>
      <c r="VDB41" s="52"/>
      <c r="VDC41" s="2"/>
      <c r="VDF41" s="52"/>
      <c r="VDG41" s="2"/>
      <c r="VDJ41" s="52"/>
      <c r="VDK41" s="2"/>
      <c r="VDN41" s="52"/>
      <c r="VDO41" s="2"/>
      <c r="VDR41" s="52"/>
      <c r="VDS41" s="2"/>
      <c r="VDV41" s="52"/>
      <c r="VDW41" s="2"/>
      <c r="VDZ41" s="52"/>
      <c r="VEA41" s="2"/>
      <c r="VED41" s="52"/>
      <c r="VEE41" s="2"/>
      <c r="VEH41" s="52"/>
      <c r="VEI41" s="2"/>
      <c r="VEL41" s="52"/>
      <c r="VEM41" s="2"/>
      <c r="VEP41" s="52"/>
      <c r="VEQ41" s="2"/>
      <c r="VET41" s="52"/>
      <c r="VEU41" s="2"/>
      <c r="VEX41" s="52"/>
      <c r="VEY41" s="2"/>
      <c r="VFB41" s="52"/>
      <c r="VFC41" s="2"/>
      <c r="VFF41" s="52"/>
      <c r="VFG41" s="2"/>
      <c r="VFJ41" s="52"/>
      <c r="VFK41" s="2"/>
      <c r="VFN41" s="52"/>
      <c r="VFO41" s="2"/>
      <c r="VFR41" s="52"/>
      <c r="VFS41" s="2"/>
      <c r="VFV41" s="52"/>
      <c r="VFW41" s="2"/>
      <c r="VFZ41" s="52"/>
      <c r="VGA41" s="2"/>
      <c r="VGD41" s="52"/>
      <c r="VGE41" s="2"/>
      <c r="VGH41" s="52"/>
      <c r="VGI41" s="2"/>
      <c r="VGL41" s="52"/>
      <c r="VGM41" s="2"/>
      <c r="VGP41" s="52"/>
      <c r="VGQ41" s="2"/>
      <c r="VGT41" s="52"/>
      <c r="VGU41" s="2"/>
      <c r="VGX41" s="52"/>
      <c r="VGY41" s="2"/>
      <c r="VHB41" s="52"/>
      <c r="VHC41" s="2"/>
      <c r="VHF41" s="52"/>
      <c r="VHG41" s="2"/>
      <c r="VHJ41" s="52"/>
      <c r="VHK41" s="2"/>
      <c r="VHN41" s="52"/>
      <c r="VHO41" s="2"/>
      <c r="VHR41" s="52"/>
      <c r="VHS41" s="2"/>
      <c r="VHV41" s="52"/>
      <c r="VHW41" s="2"/>
      <c r="VHZ41" s="52"/>
      <c r="VIA41" s="2"/>
      <c r="VID41" s="52"/>
      <c r="VIE41" s="2"/>
      <c r="VIH41" s="52"/>
      <c r="VII41" s="2"/>
      <c r="VIL41" s="52"/>
      <c r="VIM41" s="2"/>
      <c r="VIP41" s="52"/>
      <c r="VIQ41" s="2"/>
      <c r="VIT41" s="52"/>
      <c r="VIU41" s="2"/>
      <c r="VIX41" s="52"/>
      <c r="VIY41" s="2"/>
      <c r="VJB41" s="52"/>
      <c r="VJC41" s="2"/>
      <c r="VJF41" s="52"/>
      <c r="VJG41" s="2"/>
      <c r="VJJ41" s="52"/>
      <c r="VJK41" s="2"/>
      <c r="VJN41" s="52"/>
      <c r="VJO41" s="2"/>
      <c r="VJR41" s="52"/>
      <c r="VJS41" s="2"/>
      <c r="VJV41" s="52"/>
      <c r="VJW41" s="2"/>
      <c r="VJZ41" s="52"/>
      <c r="VKA41" s="2"/>
      <c r="VKD41" s="52"/>
      <c r="VKE41" s="2"/>
      <c r="VKH41" s="52"/>
      <c r="VKI41" s="2"/>
      <c r="VKL41" s="52"/>
      <c r="VKM41" s="2"/>
      <c r="VKP41" s="52"/>
      <c r="VKQ41" s="2"/>
      <c r="VKT41" s="52"/>
      <c r="VKU41" s="2"/>
      <c r="VKX41" s="52"/>
      <c r="VKY41" s="2"/>
      <c r="VLB41" s="52"/>
      <c r="VLC41" s="2"/>
      <c r="VLF41" s="52"/>
      <c r="VLG41" s="2"/>
      <c r="VLJ41" s="52"/>
      <c r="VLK41" s="2"/>
      <c r="VLN41" s="52"/>
      <c r="VLO41" s="2"/>
      <c r="VLR41" s="52"/>
      <c r="VLS41" s="2"/>
      <c r="VLV41" s="52"/>
      <c r="VLW41" s="2"/>
      <c r="VLZ41" s="52"/>
      <c r="VMA41" s="2"/>
      <c r="VMD41" s="52"/>
      <c r="VME41" s="2"/>
      <c r="VMH41" s="52"/>
      <c r="VMI41" s="2"/>
      <c r="VML41" s="52"/>
      <c r="VMM41" s="2"/>
      <c r="VMP41" s="52"/>
      <c r="VMQ41" s="2"/>
      <c r="VMT41" s="52"/>
      <c r="VMU41" s="2"/>
      <c r="VMX41" s="52"/>
      <c r="VMY41" s="2"/>
      <c r="VNB41" s="52"/>
      <c r="VNC41" s="2"/>
      <c r="VNF41" s="52"/>
      <c r="VNG41" s="2"/>
      <c r="VNJ41" s="52"/>
      <c r="VNK41" s="2"/>
      <c r="VNN41" s="52"/>
      <c r="VNO41" s="2"/>
      <c r="VNR41" s="52"/>
      <c r="VNS41" s="2"/>
      <c r="VNV41" s="52"/>
      <c r="VNW41" s="2"/>
      <c r="VNZ41" s="52"/>
      <c r="VOA41" s="2"/>
      <c r="VOD41" s="52"/>
      <c r="VOE41" s="2"/>
      <c r="VOH41" s="52"/>
      <c r="VOI41" s="2"/>
      <c r="VOL41" s="52"/>
      <c r="VOM41" s="2"/>
      <c r="VOP41" s="52"/>
      <c r="VOQ41" s="2"/>
      <c r="VOT41" s="52"/>
      <c r="VOU41" s="2"/>
      <c r="VOX41" s="52"/>
      <c r="VOY41" s="2"/>
      <c r="VPB41" s="52"/>
      <c r="VPC41" s="2"/>
      <c r="VPF41" s="52"/>
      <c r="VPG41" s="2"/>
      <c r="VPJ41" s="52"/>
      <c r="VPK41" s="2"/>
      <c r="VPN41" s="52"/>
      <c r="VPO41" s="2"/>
      <c r="VPR41" s="52"/>
      <c r="VPS41" s="2"/>
      <c r="VPV41" s="52"/>
      <c r="VPW41" s="2"/>
      <c r="VPZ41" s="52"/>
      <c r="VQA41" s="2"/>
      <c r="VQD41" s="52"/>
      <c r="VQE41" s="2"/>
      <c r="VQH41" s="52"/>
      <c r="VQI41" s="2"/>
      <c r="VQL41" s="52"/>
      <c r="VQM41" s="2"/>
      <c r="VQP41" s="52"/>
      <c r="VQQ41" s="2"/>
      <c r="VQT41" s="52"/>
      <c r="VQU41" s="2"/>
      <c r="VQX41" s="52"/>
      <c r="VQY41" s="2"/>
      <c r="VRB41" s="52"/>
      <c r="VRC41" s="2"/>
      <c r="VRF41" s="52"/>
      <c r="VRG41" s="2"/>
      <c r="VRJ41" s="52"/>
      <c r="VRK41" s="2"/>
      <c r="VRN41" s="52"/>
      <c r="VRO41" s="2"/>
      <c r="VRR41" s="52"/>
      <c r="VRS41" s="2"/>
      <c r="VRV41" s="52"/>
      <c r="VRW41" s="2"/>
      <c r="VRZ41" s="52"/>
      <c r="VSA41" s="2"/>
      <c r="VSD41" s="52"/>
      <c r="VSE41" s="2"/>
      <c r="VSH41" s="52"/>
      <c r="VSI41" s="2"/>
      <c r="VSL41" s="52"/>
      <c r="VSM41" s="2"/>
      <c r="VSP41" s="52"/>
      <c r="VSQ41" s="2"/>
      <c r="VST41" s="52"/>
      <c r="VSU41" s="2"/>
      <c r="VSX41" s="52"/>
      <c r="VSY41" s="2"/>
      <c r="VTB41" s="52"/>
      <c r="VTC41" s="2"/>
      <c r="VTF41" s="52"/>
      <c r="VTG41" s="2"/>
      <c r="VTJ41" s="52"/>
      <c r="VTK41" s="2"/>
      <c r="VTN41" s="52"/>
      <c r="VTO41" s="2"/>
      <c r="VTR41" s="52"/>
      <c r="VTS41" s="2"/>
      <c r="VTV41" s="52"/>
      <c r="VTW41" s="2"/>
      <c r="VTZ41" s="52"/>
      <c r="VUA41" s="2"/>
      <c r="VUD41" s="52"/>
      <c r="VUE41" s="2"/>
      <c r="VUH41" s="52"/>
      <c r="VUI41" s="2"/>
      <c r="VUL41" s="52"/>
      <c r="VUM41" s="2"/>
      <c r="VUP41" s="52"/>
      <c r="VUQ41" s="2"/>
      <c r="VUT41" s="52"/>
      <c r="VUU41" s="2"/>
      <c r="VUX41" s="52"/>
      <c r="VUY41" s="2"/>
      <c r="VVB41" s="52"/>
      <c r="VVC41" s="2"/>
      <c r="VVF41" s="52"/>
      <c r="VVG41" s="2"/>
      <c r="VVJ41" s="52"/>
      <c r="VVK41" s="2"/>
      <c r="VVN41" s="52"/>
      <c r="VVO41" s="2"/>
      <c r="VVR41" s="52"/>
      <c r="VVS41" s="2"/>
      <c r="VVV41" s="52"/>
      <c r="VVW41" s="2"/>
      <c r="VVZ41" s="52"/>
      <c r="VWA41" s="2"/>
      <c r="VWD41" s="52"/>
      <c r="VWE41" s="2"/>
      <c r="VWH41" s="52"/>
      <c r="VWI41" s="2"/>
      <c r="VWL41" s="52"/>
      <c r="VWM41" s="2"/>
      <c r="VWP41" s="52"/>
      <c r="VWQ41" s="2"/>
      <c r="VWT41" s="52"/>
      <c r="VWU41" s="2"/>
      <c r="VWX41" s="52"/>
      <c r="VWY41" s="2"/>
      <c r="VXB41" s="52"/>
      <c r="VXC41" s="2"/>
      <c r="VXF41" s="52"/>
      <c r="VXG41" s="2"/>
      <c r="VXJ41" s="52"/>
      <c r="VXK41" s="2"/>
      <c r="VXN41" s="52"/>
      <c r="VXO41" s="2"/>
      <c r="VXR41" s="52"/>
      <c r="VXS41" s="2"/>
      <c r="VXV41" s="52"/>
      <c r="VXW41" s="2"/>
      <c r="VXZ41" s="52"/>
      <c r="VYA41" s="2"/>
      <c r="VYD41" s="52"/>
      <c r="VYE41" s="2"/>
      <c r="VYH41" s="52"/>
      <c r="VYI41" s="2"/>
      <c r="VYL41" s="52"/>
      <c r="VYM41" s="2"/>
      <c r="VYP41" s="52"/>
      <c r="VYQ41" s="2"/>
      <c r="VYT41" s="52"/>
      <c r="VYU41" s="2"/>
      <c r="VYX41" s="52"/>
      <c r="VYY41" s="2"/>
      <c r="VZB41" s="52"/>
      <c r="VZC41" s="2"/>
      <c r="VZF41" s="52"/>
      <c r="VZG41" s="2"/>
      <c r="VZJ41" s="52"/>
      <c r="VZK41" s="2"/>
      <c r="VZN41" s="52"/>
      <c r="VZO41" s="2"/>
      <c r="VZR41" s="52"/>
      <c r="VZS41" s="2"/>
      <c r="VZV41" s="52"/>
      <c r="VZW41" s="2"/>
      <c r="VZZ41" s="52"/>
      <c r="WAA41" s="2"/>
      <c r="WAD41" s="52"/>
      <c r="WAE41" s="2"/>
      <c r="WAH41" s="52"/>
      <c r="WAI41" s="2"/>
      <c r="WAL41" s="52"/>
      <c r="WAM41" s="2"/>
      <c r="WAP41" s="52"/>
      <c r="WAQ41" s="2"/>
      <c r="WAT41" s="52"/>
      <c r="WAU41" s="2"/>
      <c r="WAX41" s="52"/>
      <c r="WAY41" s="2"/>
      <c r="WBB41" s="52"/>
      <c r="WBC41" s="2"/>
      <c r="WBF41" s="52"/>
      <c r="WBG41" s="2"/>
      <c r="WBJ41" s="52"/>
      <c r="WBK41" s="2"/>
      <c r="WBN41" s="52"/>
      <c r="WBO41" s="2"/>
      <c r="WBR41" s="52"/>
      <c r="WBS41" s="2"/>
      <c r="WBV41" s="52"/>
      <c r="WBW41" s="2"/>
      <c r="WBZ41" s="52"/>
      <c r="WCA41" s="2"/>
      <c r="WCD41" s="52"/>
      <c r="WCE41" s="2"/>
      <c r="WCH41" s="52"/>
      <c r="WCI41" s="2"/>
      <c r="WCL41" s="52"/>
      <c r="WCM41" s="2"/>
      <c r="WCP41" s="52"/>
      <c r="WCQ41" s="2"/>
      <c r="WCT41" s="52"/>
      <c r="WCU41" s="2"/>
      <c r="WCX41" s="52"/>
      <c r="WCY41" s="2"/>
      <c r="WDB41" s="52"/>
      <c r="WDC41" s="2"/>
      <c r="WDF41" s="52"/>
      <c r="WDG41" s="2"/>
      <c r="WDJ41" s="52"/>
      <c r="WDK41" s="2"/>
      <c r="WDN41" s="52"/>
      <c r="WDO41" s="2"/>
      <c r="WDR41" s="52"/>
      <c r="WDS41" s="2"/>
      <c r="WDV41" s="52"/>
      <c r="WDW41" s="2"/>
      <c r="WDZ41" s="52"/>
      <c r="WEA41" s="2"/>
      <c r="WED41" s="52"/>
      <c r="WEE41" s="2"/>
      <c r="WEH41" s="52"/>
      <c r="WEI41" s="2"/>
      <c r="WEL41" s="52"/>
      <c r="WEM41" s="2"/>
      <c r="WEP41" s="52"/>
      <c r="WEQ41" s="2"/>
      <c r="WET41" s="52"/>
      <c r="WEU41" s="2"/>
      <c r="WEX41" s="52"/>
      <c r="WEY41" s="2"/>
      <c r="WFB41" s="52"/>
      <c r="WFC41" s="2"/>
      <c r="WFF41" s="52"/>
      <c r="WFG41" s="2"/>
      <c r="WFJ41" s="52"/>
      <c r="WFK41" s="2"/>
      <c r="WFN41" s="52"/>
      <c r="WFO41" s="2"/>
      <c r="WFR41" s="52"/>
      <c r="WFS41" s="2"/>
      <c r="WFV41" s="52"/>
      <c r="WFW41" s="2"/>
      <c r="WFZ41" s="52"/>
      <c r="WGA41" s="2"/>
      <c r="WGD41" s="52"/>
      <c r="WGE41" s="2"/>
      <c r="WGH41" s="52"/>
      <c r="WGI41" s="2"/>
      <c r="WGL41" s="52"/>
      <c r="WGM41" s="2"/>
      <c r="WGP41" s="52"/>
      <c r="WGQ41" s="2"/>
      <c r="WGT41" s="52"/>
      <c r="WGU41" s="2"/>
      <c r="WGX41" s="52"/>
      <c r="WGY41" s="2"/>
      <c r="WHB41" s="52"/>
      <c r="WHC41" s="2"/>
      <c r="WHF41" s="52"/>
      <c r="WHG41" s="2"/>
      <c r="WHJ41" s="52"/>
      <c r="WHK41" s="2"/>
      <c r="WHN41" s="52"/>
      <c r="WHO41" s="2"/>
      <c r="WHR41" s="52"/>
      <c r="WHS41" s="2"/>
      <c r="WHV41" s="52"/>
      <c r="WHW41" s="2"/>
      <c r="WHZ41" s="52"/>
      <c r="WIA41" s="2"/>
      <c r="WID41" s="52"/>
      <c r="WIE41" s="2"/>
      <c r="WIH41" s="52"/>
      <c r="WII41" s="2"/>
      <c r="WIL41" s="52"/>
      <c r="WIM41" s="2"/>
      <c r="WIP41" s="52"/>
      <c r="WIQ41" s="2"/>
      <c r="WIT41" s="52"/>
      <c r="WIU41" s="2"/>
      <c r="WIX41" s="52"/>
      <c r="WIY41" s="2"/>
      <c r="WJB41" s="52"/>
      <c r="WJC41" s="2"/>
      <c r="WJF41" s="52"/>
      <c r="WJG41" s="2"/>
      <c r="WJJ41" s="52"/>
      <c r="WJK41" s="2"/>
      <c r="WJN41" s="52"/>
      <c r="WJO41" s="2"/>
      <c r="WJR41" s="52"/>
      <c r="WJS41" s="2"/>
      <c r="WJV41" s="52"/>
      <c r="WJW41" s="2"/>
      <c r="WJZ41" s="52"/>
      <c r="WKA41" s="2"/>
      <c r="WKD41" s="52"/>
      <c r="WKE41" s="2"/>
      <c r="WKH41" s="52"/>
      <c r="WKI41" s="2"/>
      <c r="WKL41" s="52"/>
      <c r="WKM41" s="2"/>
      <c r="WKP41" s="52"/>
      <c r="WKQ41" s="2"/>
      <c r="WKT41" s="52"/>
      <c r="WKU41" s="2"/>
      <c r="WKX41" s="52"/>
      <c r="WKY41" s="2"/>
      <c r="WLB41" s="52"/>
      <c r="WLC41" s="2"/>
      <c r="WLF41" s="52"/>
      <c r="WLG41" s="2"/>
      <c r="WLJ41" s="52"/>
      <c r="WLK41" s="2"/>
      <c r="WLN41" s="52"/>
      <c r="WLO41" s="2"/>
      <c r="WLR41" s="52"/>
      <c r="WLS41" s="2"/>
      <c r="WLV41" s="52"/>
      <c r="WLW41" s="2"/>
      <c r="WLZ41" s="52"/>
      <c r="WMA41" s="2"/>
      <c r="WMD41" s="52"/>
      <c r="WME41" s="2"/>
      <c r="WMH41" s="52"/>
      <c r="WMI41" s="2"/>
      <c r="WML41" s="52"/>
      <c r="WMM41" s="2"/>
      <c r="WMP41" s="52"/>
      <c r="WMQ41" s="2"/>
      <c r="WMT41" s="52"/>
      <c r="WMU41" s="2"/>
      <c r="WMX41" s="52"/>
      <c r="WMY41" s="2"/>
      <c r="WNB41" s="52"/>
      <c r="WNC41" s="2"/>
      <c r="WNF41" s="52"/>
      <c r="WNG41" s="2"/>
      <c r="WNJ41" s="52"/>
      <c r="WNK41" s="2"/>
      <c r="WNN41" s="52"/>
      <c r="WNO41" s="2"/>
      <c r="WNR41" s="52"/>
      <c r="WNS41" s="2"/>
      <c r="WNV41" s="52"/>
      <c r="WNW41" s="2"/>
      <c r="WNZ41" s="52"/>
      <c r="WOA41" s="2"/>
      <c r="WOD41" s="52"/>
      <c r="WOE41" s="2"/>
      <c r="WOH41" s="52"/>
      <c r="WOI41" s="2"/>
      <c r="WOL41" s="52"/>
      <c r="WOM41" s="2"/>
      <c r="WOP41" s="52"/>
      <c r="WOQ41" s="2"/>
      <c r="WOT41" s="52"/>
      <c r="WOU41" s="2"/>
      <c r="WOX41" s="52"/>
      <c r="WOY41" s="2"/>
      <c r="WPB41" s="52"/>
      <c r="WPC41" s="2"/>
      <c r="WPF41" s="52"/>
      <c r="WPG41" s="2"/>
      <c r="WPJ41" s="52"/>
      <c r="WPK41" s="2"/>
      <c r="WPN41" s="52"/>
      <c r="WPO41" s="2"/>
      <c r="WPR41" s="52"/>
      <c r="WPS41" s="2"/>
      <c r="WPV41" s="52"/>
      <c r="WPW41" s="2"/>
      <c r="WPZ41" s="52"/>
      <c r="WQA41" s="2"/>
      <c r="WQD41" s="52"/>
      <c r="WQE41" s="2"/>
      <c r="WQH41" s="52"/>
      <c r="WQI41" s="2"/>
      <c r="WQL41" s="52"/>
      <c r="WQM41" s="2"/>
      <c r="WQP41" s="52"/>
      <c r="WQQ41" s="2"/>
      <c r="WQT41" s="52"/>
      <c r="WQU41" s="2"/>
      <c r="WQX41" s="52"/>
      <c r="WQY41" s="2"/>
      <c r="WRB41" s="52"/>
      <c r="WRC41" s="2"/>
      <c r="WRF41" s="52"/>
      <c r="WRG41" s="2"/>
      <c r="WRJ41" s="52"/>
      <c r="WRK41" s="2"/>
      <c r="WRN41" s="52"/>
      <c r="WRO41" s="2"/>
      <c r="WRR41" s="52"/>
      <c r="WRS41" s="2"/>
      <c r="WRV41" s="52"/>
      <c r="WRW41" s="2"/>
      <c r="WRZ41" s="52"/>
      <c r="WSA41" s="2"/>
      <c r="WSD41" s="52"/>
      <c r="WSE41" s="2"/>
      <c r="WSH41" s="52"/>
      <c r="WSI41" s="2"/>
      <c r="WSL41" s="52"/>
      <c r="WSM41" s="2"/>
      <c r="WSP41" s="52"/>
      <c r="WSQ41" s="2"/>
      <c r="WST41" s="52"/>
      <c r="WSU41" s="2"/>
      <c r="WSX41" s="52"/>
      <c r="WSY41" s="2"/>
      <c r="WTB41" s="52"/>
      <c r="WTC41" s="2"/>
      <c r="WTF41" s="52"/>
      <c r="WTG41" s="2"/>
      <c r="WTJ41" s="52"/>
      <c r="WTK41" s="2"/>
      <c r="WTN41" s="52"/>
      <c r="WTO41" s="2"/>
      <c r="WTR41" s="52"/>
      <c r="WTS41" s="2"/>
      <c r="WTV41" s="52"/>
      <c r="WTW41" s="2"/>
      <c r="WTZ41" s="52"/>
      <c r="WUA41" s="2"/>
      <c r="WUD41" s="52"/>
      <c r="WUE41" s="2"/>
      <c r="WUH41" s="52"/>
      <c r="WUI41" s="2"/>
      <c r="WUL41" s="52"/>
      <c r="WUM41" s="2"/>
      <c r="WUP41" s="52"/>
      <c r="WUQ41" s="2"/>
      <c r="WUT41" s="52"/>
      <c r="WUU41" s="2"/>
      <c r="WUX41" s="52"/>
      <c r="WUY41" s="2"/>
      <c r="WVB41" s="52"/>
      <c r="WVC41" s="2"/>
      <c r="WVF41" s="52"/>
      <c r="WVG41" s="2"/>
      <c r="WVJ41" s="52"/>
      <c r="WVK41" s="2"/>
      <c r="WVN41" s="52"/>
      <c r="WVO41" s="2"/>
      <c r="WVR41" s="52"/>
      <c r="WVS41" s="2"/>
      <c r="WVV41" s="52"/>
      <c r="WVW41" s="2"/>
      <c r="WVZ41" s="52"/>
      <c r="WWA41" s="2"/>
      <c r="WWD41" s="52"/>
      <c r="WWE41" s="2"/>
      <c r="WWH41" s="52"/>
      <c r="WWI41" s="2"/>
      <c r="WWL41" s="52"/>
      <c r="WWM41" s="2"/>
      <c r="WWP41" s="52"/>
      <c r="WWQ41" s="2"/>
      <c r="WWT41" s="52"/>
      <c r="WWU41" s="2"/>
      <c r="WWX41" s="52"/>
      <c r="WWY41" s="2"/>
      <c r="WXB41" s="52"/>
      <c r="WXC41" s="2"/>
      <c r="WXF41" s="52"/>
      <c r="WXG41" s="2"/>
      <c r="WXJ41" s="52"/>
      <c r="WXK41" s="2"/>
      <c r="WXN41" s="52"/>
      <c r="WXO41" s="2"/>
      <c r="WXR41" s="52"/>
      <c r="WXS41" s="2"/>
      <c r="WXV41" s="52"/>
      <c r="WXW41" s="2"/>
      <c r="WXZ41" s="52"/>
      <c r="WYA41" s="2"/>
      <c r="WYD41" s="52"/>
      <c r="WYE41" s="2"/>
      <c r="WYH41" s="52"/>
      <c r="WYI41" s="2"/>
      <c r="WYL41" s="52"/>
      <c r="WYM41" s="2"/>
      <c r="WYP41" s="52"/>
      <c r="WYQ41" s="2"/>
      <c r="WYT41" s="52"/>
      <c r="WYU41" s="2"/>
      <c r="WYX41" s="52"/>
      <c r="WYY41" s="2"/>
      <c r="WZB41" s="52"/>
      <c r="WZC41" s="2"/>
      <c r="WZF41" s="52"/>
      <c r="WZG41" s="2"/>
      <c r="WZJ41" s="52"/>
      <c r="WZK41" s="2"/>
      <c r="WZN41" s="52"/>
      <c r="WZO41" s="2"/>
      <c r="WZR41" s="52"/>
      <c r="WZS41" s="2"/>
      <c r="WZV41" s="52"/>
      <c r="WZW41" s="2"/>
      <c r="WZZ41" s="52"/>
      <c r="XAA41" s="2"/>
      <c r="XAD41" s="52"/>
      <c r="XAE41" s="2"/>
      <c r="XAH41" s="52"/>
      <c r="XAI41" s="2"/>
      <c r="XAL41" s="52"/>
      <c r="XAM41" s="2"/>
      <c r="XAP41" s="52"/>
      <c r="XAQ41" s="2"/>
      <c r="XAT41" s="52"/>
      <c r="XAU41" s="2"/>
      <c r="XAX41" s="52"/>
      <c r="XAY41" s="2"/>
      <c r="XBB41" s="52"/>
      <c r="XBC41" s="2"/>
      <c r="XBF41" s="52"/>
      <c r="XBG41" s="2"/>
      <c r="XBJ41" s="52"/>
      <c r="XBK41" s="2"/>
      <c r="XBN41" s="52"/>
      <c r="XBO41" s="2"/>
      <c r="XBR41" s="52"/>
      <c r="XBS41" s="2"/>
      <c r="XBV41" s="52"/>
      <c r="XBW41" s="2"/>
      <c r="XBZ41" s="52"/>
      <c r="XCA41" s="2"/>
      <c r="XCD41" s="52"/>
      <c r="XCE41" s="2"/>
      <c r="XCH41" s="52"/>
      <c r="XCI41" s="2"/>
      <c r="XCL41" s="52"/>
      <c r="XCM41" s="2"/>
      <c r="XCP41" s="52"/>
      <c r="XCQ41" s="2"/>
      <c r="XCT41" s="52"/>
      <c r="XCU41" s="2"/>
      <c r="XCX41" s="52"/>
      <c r="XCY41" s="2"/>
      <c r="XDB41" s="52"/>
      <c r="XDC41" s="2"/>
      <c r="XDF41" s="52"/>
      <c r="XDG41" s="2"/>
      <c r="XDJ41" s="52"/>
      <c r="XDK41" s="2"/>
      <c r="XDN41" s="52"/>
      <c r="XDO41" s="2"/>
      <c r="XDR41" s="52"/>
      <c r="XDS41" s="2"/>
      <c r="XDV41" s="52"/>
      <c r="XDW41" s="2"/>
      <c r="XDZ41" s="52"/>
      <c r="XEA41" s="2"/>
      <c r="XED41" s="52"/>
      <c r="XEE41" s="2"/>
      <c r="XEH41" s="52"/>
      <c r="XEI41" s="2"/>
      <c r="XEL41" s="52"/>
      <c r="XEM41" s="2"/>
      <c r="XEP41" s="52"/>
      <c r="XEQ41" s="2"/>
      <c r="XET41" s="52"/>
      <c r="XEU41" s="2"/>
      <c r="XEX41" s="52"/>
      <c r="XEY41" s="2"/>
      <c r="XFB41" s="52"/>
      <c r="XFC41" s="2"/>
    </row>
    <row r="42" spans="1:1023 1026:2047 2050:3071 3074:4095 4098:5119 5122:6143 6146:7167 7170:8191 8194:9215 9218:10239 10242:11263 11266:12287 12290:13311 13314:14335 14338:15359 15362:16383" ht="25.05" customHeight="1" x14ac:dyDescent="0.3">
      <c r="A42" s="60"/>
      <c r="B42" s="58" t="s">
        <v>106</v>
      </c>
      <c r="C42" s="58" t="s">
        <v>107</v>
      </c>
      <c r="D42" s="45" t="s">
        <v>150</v>
      </c>
      <c r="E42" s="59"/>
      <c r="F42" s="65">
        <f>AMENITIES!G9</f>
        <v>14.04</v>
      </c>
      <c r="G42" s="2"/>
      <c r="J42" s="52"/>
      <c r="K42" s="2"/>
      <c r="N42" s="52"/>
      <c r="O42" s="2"/>
      <c r="R42" s="52"/>
      <c r="S42" s="2"/>
      <c r="V42" s="52"/>
      <c r="W42" s="2"/>
      <c r="Z42" s="52"/>
      <c r="AA42" s="2"/>
      <c r="AD42" s="52"/>
      <c r="AE42" s="2"/>
      <c r="AH42" s="52"/>
      <c r="AI42" s="2"/>
      <c r="AL42" s="52"/>
      <c r="AM42" s="2"/>
      <c r="AP42" s="52"/>
      <c r="AQ42" s="2"/>
      <c r="AT42" s="52"/>
      <c r="AU42" s="2"/>
      <c r="AX42" s="52"/>
      <c r="AY42" s="2"/>
      <c r="BB42" s="52"/>
      <c r="BC42" s="2"/>
      <c r="BF42" s="52"/>
      <c r="BG42" s="2"/>
      <c r="BJ42" s="52"/>
      <c r="BK42" s="2"/>
      <c r="BN42" s="52"/>
      <c r="BO42" s="2"/>
      <c r="BR42" s="52"/>
      <c r="BS42" s="2"/>
      <c r="BV42" s="52"/>
      <c r="BW42" s="2"/>
      <c r="BZ42" s="52"/>
      <c r="CA42" s="2"/>
      <c r="CD42" s="52"/>
      <c r="CE42" s="2"/>
      <c r="CH42" s="52"/>
      <c r="CI42" s="2"/>
      <c r="CL42" s="52"/>
      <c r="CM42" s="2"/>
      <c r="CP42" s="52"/>
      <c r="CQ42" s="2"/>
      <c r="CT42" s="52"/>
      <c r="CU42" s="2"/>
      <c r="CX42" s="52"/>
      <c r="CY42" s="2"/>
      <c r="DB42" s="52"/>
      <c r="DC42" s="2"/>
      <c r="DF42" s="52"/>
      <c r="DG42" s="2"/>
      <c r="DJ42" s="52"/>
      <c r="DK42" s="2"/>
      <c r="DN42" s="52"/>
      <c r="DO42" s="2"/>
      <c r="DR42" s="52"/>
      <c r="DS42" s="2"/>
      <c r="DV42" s="52"/>
      <c r="DW42" s="2"/>
      <c r="DZ42" s="52"/>
      <c r="EA42" s="2"/>
      <c r="ED42" s="52"/>
      <c r="EE42" s="2"/>
      <c r="EH42" s="52"/>
      <c r="EI42" s="2"/>
      <c r="EL42" s="52"/>
      <c r="EM42" s="2"/>
      <c r="EP42" s="52"/>
      <c r="EQ42" s="2"/>
      <c r="ET42" s="52"/>
      <c r="EU42" s="2"/>
      <c r="EX42" s="52"/>
      <c r="EY42" s="2"/>
      <c r="FB42" s="52"/>
      <c r="FC42" s="2"/>
      <c r="FF42" s="52"/>
      <c r="FG42" s="2"/>
      <c r="FJ42" s="52"/>
      <c r="FK42" s="2"/>
      <c r="FN42" s="52"/>
      <c r="FO42" s="2"/>
      <c r="FR42" s="52"/>
      <c r="FS42" s="2"/>
      <c r="FV42" s="52"/>
      <c r="FW42" s="2"/>
      <c r="FZ42" s="52"/>
      <c r="GA42" s="2"/>
      <c r="GD42" s="52"/>
      <c r="GE42" s="2"/>
      <c r="GH42" s="52"/>
      <c r="GI42" s="2"/>
      <c r="GL42" s="52"/>
      <c r="GM42" s="2"/>
      <c r="GP42" s="52"/>
      <c r="GQ42" s="2"/>
      <c r="GT42" s="52"/>
      <c r="GU42" s="2"/>
      <c r="GX42" s="52"/>
      <c r="GY42" s="2"/>
      <c r="HB42" s="52"/>
      <c r="HC42" s="2"/>
      <c r="HF42" s="52"/>
      <c r="HG42" s="2"/>
      <c r="HJ42" s="52"/>
      <c r="HK42" s="2"/>
      <c r="HN42" s="52"/>
      <c r="HO42" s="2"/>
      <c r="HR42" s="52"/>
      <c r="HS42" s="2"/>
      <c r="HV42" s="52"/>
      <c r="HW42" s="2"/>
      <c r="HZ42" s="52"/>
      <c r="IA42" s="2"/>
      <c r="ID42" s="52"/>
      <c r="IE42" s="2"/>
      <c r="IH42" s="52"/>
      <c r="II42" s="2"/>
      <c r="IL42" s="52"/>
      <c r="IM42" s="2"/>
      <c r="IP42" s="52"/>
      <c r="IQ42" s="2"/>
      <c r="IT42" s="52"/>
      <c r="IU42" s="2"/>
      <c r="IX42" s="52"/>
      <c r="IY42" s="2"/>
      <c r="JB42" s="52"/>
      <c r="JC42" s="2"/>
      <c r="JF42" s="52"/>
      <c r="JG42" s="2"/>
      <c r="JJ42" s="52"/>
      <c r="JK42" s="2"/>
      <c r="JN42" s="52"/>
      <c r="JO42" s="2"/>
      <c r="JR42" s="52"/>
      <c r="JS42" s="2"/>
      <c r="JV42" s="52"/>
      <c r="JW42" s="2"/>
      <c r="JZ42" s="52"/>
      <c r="KA42" s="2"/>
      <c r="KD42" s="52"/>
      <c r="KE42" s="2"/>
      <c r="KH42" s="52"/>
      <c r="KI42" s="2"/>
      <c r="KL42" s="52"/>
      <c r="KM42" s="2"/>
      <c r="KP42" s="52"/>
      <c r="KQ42" s="2"/>
      <c r="KT42" s="52"/>
      <c r="KU42" s="2"/>
      <c r="KX42" s="52"/>
      <c r="KY42" s="2"/>
      <c r="LB42" s="52"/>
      <c r="LC42" s="2"/>
      <c r="LF42" s="52"/>
      <c r="LG42" s="2"/>
      <c r="LJ42" s="52"/>
      <c r="LK42" s="2"/>
      <c r="LN42" s="52"/>
      <c r="LO42" s="2"/>
      <c r="LR42" s="52"/>
      <c r="LS42" s="2"/>
      <c r="LV42" s="52"/>
      <c r="LW42" s="2"/>
      <c r="LZ42" s="52"/>
      <c r="MA42" s="2"/>
      <c r="MD42" s="52"/>
      <c r="ME42" s="2"/>
      <c r="MH42" s="52"/>
      <c r="MI42" s="2"/>
      <c r="ML42" s="52"/>
      <c r="MM42" s="2"/>
      <c r="MP42" s="52"/>
      <c r="MQ42" s="2"/>
      <c r="MT42" s="52"/>
      <c r="MU42" s="2"/>
      <c r="MX42" s="52"/>
      <c r="MY42" s="2"/>
      <c r="NB42" s="52"/>
      <c r="NC42" s="2"/>
      <c r="NF42" s="52"/>
      <c r="NG42" s="2"/>
      <c r="NJ42" s="52"/>
      <c r="NK42" s="2"/>
      <c r="NN42" s="52"/>
      <c r="NO42" s="2"/>
      <c r="NR42" s="52"/>
      <c r="NS42" s="2"/>
      <c r="NV42" s="52"/>
      <c r="NW42" s="2"/>
      <c r="NZ42" s="52"/>
      <c r="OA42" s="2"/>
      <c r="OD42" s="52"/>
      <c r="OE42" s="2"/>
      <c r="OH42" s="52"/>
      <c r="OI42" s="2"/>
      <c r="OL42" s="52"/>
      <c r="OM42" s="2"/>
      <c r="OP42" s="52"/>
      <c r="OQ42" s="2"/>
      <c r="OT42" s="52"/>
      <c r="OU42" s="2"/>
      <c r="OX42" s="52"/>
      <c r="OY42" s="2"/>
      <c r="PB42" s="52"/>
      <c r="PC42" s="2"/>
      <c r="PF42" s="52"/>
      <c r="PG42" s="2"/>
      <c r="PJ42" s="52"/>
      <c r="PK42" s="2"/>
      <c r="PN42" s="52"/>
      <c r="PO42" s="2"/>
      <c r="PR42" s="52"/>
      <c r="PS42" s="2"/>
      <c r="PV42" s="52"/>
      <c r="PW42" s="2"/>
      <c r="PZ42" s="52"/>
      <c r="QA42" s="2"/>
      <c r="QD42" s="52"/>
      <c r="QE42" s="2"/>
      <c r="QH42" s="52"/>
      <c r="QI42" s="2"/>
      <c r="QL42" s="52"/>
      <c r="QM42" s="2"/>
      <c r="QP42" s="52"/>
      <c r="QQ42" s="2"/>
      <c r="QT42" s="52"/>
      <c r="QU42" s="2"/>
      <c r="QX42" s="52"/>
      <c r="QY42" s="2"/>
      <c r="RB42" s="52"/>
      <c r="RC42" s="2"/>
      <c r="RF42" s="52"/>
      <c r="RG42" s="2"/>
      <c r="RJ42" s="52"/>
      <c r="RK42" s="2"/>
      <c r="RN42" s="52"/>
      <c r="RO42" s="2"/>
      <c r="RR42" s="52"/>
      <c r="RS42" s="2"/>
      <c r="RV42" s="52"/>
      <c r="RW42" s="2"/>
      <c r="RZ42" s="52"/>
      <c r="SA42" s="2"/>
      <c r="SD42" s="52"/>
      <c r="SE42" s="2"/>
      <c r="SH42" s="52"/>
      <c r="SI42" s="2"/>
      <c r="SL42" s="52"/>
      <c r="SM42" s="2"/>
      <c r="SP42" s="52"/>
      <c r="SQ42" s="2"/>
      <c r="ST42" s="52"/>
      <c r="SU42" s="2"/>
      <c r="SX42" s="52"/>
      <c r="SY42" s="2"/>
      <c r="TB42" s="52"/>
      <c r="TC42" s="2"/>
      <c r="TF42" s="52"/>
      <c r="TG42" s="2"/>
      <c r="TJ42" s="52"/>
      <c r="TK42" s="2"/>
      <c r="TN42" s="52"/>
      <c r="TO42" s="2"/>
      <c r="TR42" s="52"/>
      <c r="TS42" s="2"/>
      <c r="TV42" s="52"/>
      <c r="TW42" s="2"/>
      <c r="TZ42" s="52"/>
      <c r="UA42" s="2"/>
      <c r="UD42" s="52"/>
      <c r="UE42" s="2"/>
      <c r="UH42" s="52"/>
      <c r="UI42" s="2"/>
      <c r="UL42" s="52"/>
      <c r="UM42" s="2"/>
      <c r="UP42" s="52"/>
      <c r="UQ42" s="2"/>
      <c r="UT42" s="52"/>
      <c r="UU42" s="2"/>
      <c r="UX42" s="52"/>
      <c r="UY42" s="2"/>
      <c r="VB42" s="52"/>
      <c r="VC42" s="2"/>
      <c r="VF42" s="52"/>
      <c r="VG42" s="2"/>
      <c r="VJ42" s="52"/>
      <c r="VK42" s="2"/>
      <c r="VN42" s="52"/>
      <c r="VO42" s="2"/>
      <c r="VR42" s="52"/>
      <c r="VS42" s="2"/>
      <c r="VV42" s="52"/>
      <c r="VW42" s="2"/>
      <c r="VZ42" s="52"/>
      <c r="WA42" s="2"/>
      <c r="WD42" s="52"/>
      <c r="WE42" s="2"/>
      <c r="WH42" s="52"/>
      <c r="WI42" s="2"/>
      <c r="WL42" s="52"/>
      <c r="WM42" s="2"/>
      <c r="WP42" s="52"/>
      <c r="WQ42" s="2"/>
      <c r="WT42" s="52"/>
      <c r="WU42" s="2"/>
      <c r="WX42" s="52"/>
      <c r="WY42" s="2"/>
      <c r="XB42" s="52"/>
      <c r="XC42" s="2"/>
      <c r="XF42" s="52"/>
      <c r="XG42" s="2"/>
      <c r="XJ42" s="52"/>
      <c r="XK42" s="2"/>
      <c r="XN42" s="52"/>
      <c r="XO42" s="2"/>
      <c r="XR42" s="52"/>
      <c r="XS42" s="2"/>
      <c r="XV42" s="52"/>
      <c r="XW42" s="2"/>
      <c r="XZ42" s="52"/>
      <c r="YA42" s="2"/>
      <c r="YD42" s="52"/>
      <c r="YE42" s="2"/>
      <c r="YH42" s="52"/>
      <c r="YI42" s="2"/>
      <c r="YL42" s="52"/>
      <c r="YM42" s="2"/>
      <c r="YP42" s="52"/>
      <c r="YQ42" s="2"/>
      <c r="YT42" s="52"/>
      <c r="YU42" s="2"/>
      <c r="YX42" s="52"/>
      <c r="YY42" s="2"/>
      <c r="ZB42" s="52"/>
      <c r="ZC42" s="2"/>
      <c r="ZF42" s="52"/>
      <c r="ZG42" s="2"/>
      <c r="ZJ42" s="52"/>
      <c r="ZK42" s="2"/>
      <c r="ZN42" s="52"/>
      <c r="ZO42" s="2"/>
      <c r="ZR42" s="52"/>
      <c r="ZS42" s="2"/>
      <c r="ZV42" s="52"/>
      <c r="ZW42" s="2"/>
      <c r="ZZ42" s="52"/>
      <c r="AAA42" s="2"/>
      <c r="AAD42" s="52"/>
      <c r="AAE42" s="2"/>
      <c r="AAH42" s="52"/>
      <c r="AAI42" s="2"/>
      <c r="AAL42" s="52"/>
      <c r="AAM42" s="2"/>
      <c r="AAP42" s="52"/>
      <c r="AAQ42" s="2"/>
      <c r="AAT42" s="52"/>
      <c r="AAU42" s="2"/>
      <c r="AAX42" s="52"/>
      <c r="AAY42" s="2"/>
      <c r="ABB42" s="52"/>
      <c r="ABC42" s="2"/>
      <c r="ABF42" s="52"/>
      <c r="ABG42" s="2"/>
      <c r="ABJ42" s="52"/>
      <c r="ABK42" s="2"/>
      <c r="ABN42" s="52"/>
      <c r="ABO42" s="2"/>
      <c r="ABR42" s="52"/>
      <c r="ABS42" s="2"/>
      <c r="ABV42" s="52"/>
      <c r="ABW42" s="2"/>
      <c r="ABZ42" s="52"/>
      <c r="ACA42" s="2"/>
      <c r="ACD42" s="52"/>
      <c r="ACE42" s="2"/>
      <c r="ACH42" s="52"/>
      <c r="ACI42" s="2"/>
      <c r="ACL42" s="52"/>
      <c r="ACM42" s="2"/>
      <c r="ACP42" s="52"/>
      <c r="ACQ42" s="2"/>
      <c r="ACT42" s="52"/>
      <c r="ACU42" s="2"/>
      <c r="ACX42" s="52"/>
      <c r="ACY42" s="2"/>
      <c r="ADB42" s="52"/>
      <c r="ADC42" s="2"/>
      <c r="ADF42" s="52"/>
      <c r="ADG42" s="2"/>
      <c r="ADJ42" s="52"/>
      <c r="ADK42" s="2"/>
      <c r="ADN42" s="52"/>
      <c r="ADO42" s="2"/>
      <c r="ADR42" s="52"/>
      <c r="ADS42" s="2"/>
      <c r="ADV42" s="52"/>
      <c r="ADW42" s="2"/>
      <c r="ADZ42" s="52"/>
      <c r="AEA42" s="2"/>
      <c r="AED42" s="52"/>
      <c r="AEE42" s="2"/>
      <c r="AEH42" s="52"/>
      <c r="AEI42" s="2"/>
      <c r="AEL42" s="52"/>
      <c r="AEM42" s="2"/>
      <c r="AEP42" s="52"/>
      <c r="AEQ42" s="2"/>
      <c r="AET42" s="52"/>
      <c r="AEU42" s="2"/>
      <c r="AEX42" s="52"/>
      <c r="AEY42" s="2"/>
      <c r="AFB42" s="52"/>
      <c r="AFC42" s="2"/>
      <c r="AFF42" s="52"/>
      <c r="AFG42" s="2"/>
      <c r="AFJ42" s="52"/>
      <c r="AFK42" s="2"/>
      <c r="AFN42" s="52"/>
      <c r="AFO42" s="2"/>
      <c r="AFR42" s="52"/>
      <c r="AFS42" s="2"/>
      <c r="AFV42" s="52"/>
      <c r="AFW42" s="2"/>
      <c r="AFZ42" s="52"/>
      <c r="AGA42" s="2"/>
      <c r="AGD42" s="52"/>
      <c r="AGE42" s="2"/>
      <c r="AGH42" s="52"/>
      <c r="AGI42" s="2"/>
      <c r="AGL42" s="52"/>
      <c r="AGM42" s="2"/>
      <c r="AGP42" s="52"/>
      <c r="AGQ42" s="2"/>
      <c r="AGT42" s="52"/>
      <c r="AGU42" s="2"/>
      <c r="AGX42" s="52"/>
      <c r="AGY42" s="2"/>
      <c r="AHB42" s="52"/>
      <c r="AHC42" s="2"/>
      <c r="AHF42" s="52"/>
      <c r="AHG42" s="2"/>
      <c r="AHJ42" s="52"/>
      <c r="AHK42" s="2"/>
      <c r="AHN42" s="52"/>
      <c r="AHO42" s="2"/>
      <c r="AHR42" s="52"/>
      <c r="AHS42" s="2"/>
      <c r="AHV42" s="52"/>
      <c r="AHW42" s="2"/>
      <c r="AHZ42" s="52"/>
      <c r="AIA42" s="2"/>
      <c r="AID42" s="52"/>
      <c r="AIE42" s="2"/>
      <c r="AIH42" s="52"/>
      <c r="AII42" s="2"/>
      <c r="AIL42" s="52"/>
      <c r="AIM42" s="2"/>
      <c r="AIP42" s="52"/>
      <c r="AIQ42" s="2"/>
      <c r="AIT42" s="52"/>
      <c r="AIU42" s="2"/>
      <c r="AIX42" s="52"/>
      <c r="AIY42" s="2"/>
      <c r="AJB42" s="52"/>
      <c r="AJC42" s="2"/>
      <c r="AJF42" s="52"/>
      <c r="AJG42" s="2"/>
      <c r="AJJ42" s="52"/>
      <c r="AJK42" s="2"/>
      <c r="AJN42" s="52"/>
      <c r="AJO42" s="2"/>
      <c r="AJR42" s="52"/>
      <c r="AJS42" s="2"/>
      <c r="AJV42" s="52"/>
      <c r="AJW42" s="2"/>
      <c r="AJZ42" s="52"/>
      <c r="AKA42" s="2"/>
      <c r="AKD42" s="52"/>
      <c r="AKE42" s="2"/>
      <c r="AKH42" s="52"/>
      <c r="AKI42" s="2"/>
      <c r="AKL42" s="52"/>
      <c r="AKM42" s="2"/>
      <c r="AKP42" s="52"/>
      <c r="AKQ42" s="2"/>
      <c r="AKT42" s="52"/>
      <c r="AKU42" s="2"/>
      <c r="AKX42" s="52"/>
      <c r="AKY42" s="2"/>
      <c r="ALB42" s="52"/>
      <c r="ALC42" s="2"/>
      <c r="ALF42" s="52"/>
      <c r="ALG42" s="2"/>
      <c r="ALJ42" s="52"/>
      <c r="ALK42" s="2"/>
      <c r="ALN42" s="52"/>
      <c r="ALO42" s="2"/>
      <c r="ALR42" s="52"/>
      <c r="ALS42" s="2"/>
      <c r="ALV42" s="52"/>
      <c r="ALW42" s="2"/>
      <c r="ALZ42" s="52"/>
      <c r="AMA42" s="2"/>
      <c r="AMD42" s="52"/>
      <c r="AME42" s="2"/>
      <c r="AMH42" s="52"/>
      <c r="AMI42" s="2"/>
      <c r="AML42" s="52"/>
      <c r="AMM42" s="2"/>
      <c r="AMP42" s="52"/>
      <c r="AMQ42" s="2"/>
      <c r="AMT42" s="52"/>
      <c r="AMU42" s="2"/>
      <c r="AMX42" s="52"/>
      <c r="AMY42" s="2"/>
      <c r="ANB42" s="52"/>
      <c r="ANC42" s="2"/>
      <c r="ANF42" s="52"/>
      <c r="ANG42" s="2"/>
      <c r="ANJ42" s="52"/>
      <c r="ANK42" s="2"/>
      <c r="ANN42" s="52"/>
      <c r="ANO42" s="2"/>
      <c r="ANR42" s="52"/>
      <c r="ANS42" s="2"/>
      <c r="ANV42" s="52"/>
      <c r="ANW42" s="2"/>
      <c r="ANZ42" s="52"/>
      <c r="AOA42" s="2"/>
      <c r="AOD42" s="52"/>
      <c r="AOE42" s="2"/>
      <c r="AOH42" s="52"/>
      <c r="AOI42" s="2"/>
      <c r="AOL42" s="52"/>
      <c r="AOM42" s="2"/>
      <c r="AOP42" s="52"/>
      <c r="AOQ42" s="2"/>
      <c r="AOT42" s="52"/>
      <c r="AOU42" s="2"/>
      <c r="AOX42" s="52"/>
      <c r="AOY42" s="2"/>
      <c r="APB42" s="52"/>
      <c r="APC42" s="2"/>
      <c r="APF42" s="52"/>
      <c r="APG42" s="2"/>
      <c r="APJ42" s="52"/>
      <c r="APK42" s="2"/>
      <c r="APN42" s="52"/>
      <c r="APO42" s="2"/>
      <c r="APR42" s="52"/>
      <c r="APS42" s="2"/>
      <c r="APV42" s="52"/>
      <c r="APW42" s="2"/>
      <c r="APZ42" s="52"/>
      <c r="AQA42" s="2"/>
      <c r="AQD42" s="52"/>
      <c r="AQE42" s="2"/>
      <c r="AQH42" s="52"/>
      <c r="AQI42" s="2"/>
      <c r="AQL42" s="52"/>
      <c r="AQM42" s="2"/>
      <c r="AQP42" s="52"/>
      <c r="AQQ42" s="2"/>
      <c r="AQT42" s="52"/>
      <c r="AQU42" s="2"/>
      <c r="AQX42" s="52"/>
      <c r="AQY42" s="2"/>
      <c r="ARB42" s="52"/>
      <c r="ARC42" s="2"/>
      <c r="ARF42" s="52"/>
      <c r="ARG42" s="2"/>
      <c r="ARJ42" s="52"/>
      <c r="ARK42" s="2"/>
      <c r="ARN42" s="52"/>
      <c r="ARO42" s="2"/>
      <c r="ARR42" s="52"/>
      <c r="ARS42" s="2"/>
      <c r="ARV42" s="52"/>
      <c r="ARW42" s="2"/>
      <c r="ARZ42" s="52"/>
      <c r="ASA42" s="2"/>
      <c r="ASD42" s="52"/>
      <c r="ASE42" s="2"/>
      <c r="ASH42" s="52"/>
      <c r="ASI42" s="2"/>
      <c r="ASL42" s="52"/>
      <c r="ASM42" s="2"/>
      <c r="ASP42" s="52"/>
      <c r="ASQ42" s="2"/>
      <c r="AST42" s="52"/>
      <c r="ASU42" s="2"/>
      <c r="ASX42" s="52"/>
      <c r="ASY42" s="2"/>
      <c r="ATB42" s="52"/>
      <c r="ATC42" s="2"/>
      <c r="ATF42" s="52"/>
      <c r="ATG42" s="2"/>
      <c r="ATJ42" s="52"/>
      <c r="ATK42" s="2"/>
      <c r="ATN42" s="52"/>
      <c r="ATO42" s="2"/>
      <c r="ATR42" s="52"/>
      <c r="ATS42" s="2"/>
      <c r="ATV42" s="52"/>
      <c r="ATW42" s="2"/>
      <c r="ATZ42" s="52"/>
      <c r="AUA42" s="2"/>
      <c r="AUD42" s="52"/>
      <c r="AUE42" s="2"/>
      <c r="AUH42" s="52"/>
      <c r="AUI42" s="2"/>
      <c r="AUL42" s="52"/>
      <c r="AUM42" s="2"/>
      <c r="AUP42" s="52"/>
      <c r="AUQ42" s="2"/>
      <c r="AUT42" s="52"/>
      <c r="AUU42" s="2"/>
      <c r="AUX42" s="52"/>
      <c r="AUY42" s="2"/>
      <c r="AVB42" s="52"/>
      <c r="AVC42" s="2"/>
      <c r="AVF42" s="52"/>
      <c r="AVG42" s="2"/>
      <c r="AVJ42" s="52"/>
      <c r="AVK42" s="2"/>
      <c r="AVN42" s="52"/>
      <c r="AVO42" s="2"/>
      <c r="AVR42" s="52"/>
      <c r="AVS42" s="2"/>
      <c r="AVV42" s="52"/>
      <c r="AVW42" s="2"/>
      <c r="AVZ42" s="52"/>
      <c r="AWA42" s="2"/>
      <c r="AWD42" s="52"/>
      <c r="AWE42" s="2"/>
      <c r="AWH42" s="52"/>
      <c r="AWI42" s="2"/>
      <c r="AWL42" s="52"/>
      <c r="AWM42" s="2"/>
      <c r="AWP42" s="52"/>
      <c r="AWQ42" s="2"/>
      <c r="AWT42" s="52"/>
      <c r="AWU42" s="2"/>
      <c r="AWX42" s="52"/>
      <c r="AWY42" s="2"/>
      <c r="AXB42" s="52"/>
      <c r="AXC42" s="2"/>
      <c r="AXF42" s="52"/>
      <c r="AXG42" s="2"/>
      <c r="AXJ42" s="52"/>
      <c r="AXK42" s="2"/>
      <c r="AXN42" s="52"/>
      <c r="AXO42" s="2"/>
      <c r="AXR42" s="52"/>
      <c r="AXS42" s="2"/>
      <c r="AXV42" s="52"/>
      <c r="AXW42" s="2"/>
      <c r="AXZ42" s="52"/>
      <c r="AYA42" s="2"/>
      <c r="AYD42" s="52"/>
      <c r="AYE42" s="2"/>
      <c r="AYH42" s="52"/>
      <c r="AYI42" s="2"/>
      <c r="AYL42" s="52"/>
      <c r="AYM42" s="2"/>
      <c r="AYP42" s="52"/>
      <c r="AYQ42" s="2"/>
      <c r="AYT42" s="52"/>
      <c r="AYU42" s="2"/>
      <c r="AYX42" s="52"/>
      <c r="AYY42" s="2"/>
      <c r="AZB42" s="52"/>
      <c r="AZC42" s="2"/>
      <c r="AZF42" s="52"/>
      <c r="AZG42" s="2"/>
      <c r="AZJ42" s="52"/>
      <c r="AZK42" s="2"/>
      <c r="AZN42" s="52"/>
      <c r="AZO42" s="2"/>
      <c r="AZR42" s="52"/>
      <c r="AZS42" s="2"/>
      <c r="AZV42" s="52"/>
      <c r="AZW42" s="2"/>
      <c r="AZZ42" s="52"/>
      <c r="BAA42" s="2"/>
      <c r="BAD42" s="52"/>
      <c r="BAE42" s="2"/>
      <c r="BAH42" s="52"/>
      <c r="BAI42" s="2"/>
      <c r="BAL42" s="52"/>
      <c r="BAM42" s="2"/>
      <c r="BAP42" s="52"/>
      <c r="BAQ42" s="2"/>
      <c r="BAT42" s="52"/>
      <c r="BAU42" s="2"/>
      <c r="BAX42" s="52"/>
      <c r="BAY42" s="2"/>
      <c r="BBB42" s="52"/>
      <c r="BBC42" s="2"/>
      <c r="BBF42" s="52"/>
      <c r="BBG42" s="2"/>
      <c r="BBJ42" s="52"/>
      <c r="BBK42" s="2"/>
      <c r="BBN42" s="52"/>
      <c r="BBO42" s="2"/>
      <c r="BBR42" s="52"/>
      <c r="BBS42" s="2"/>
      <c r="BBV42" s="52"/>
      <c r="BBW42" s="2"/>
      <c r="BBZ42" s="52"/>
      <c r="BCA42" s="2"/>
      <c r="BCD42" s="52"/>
      <c r="BCE42" s="2"/>
      <c r="BCH42" s="52"/>
      <c r="BCI42" s="2"/>
      <c r="BCL42" s="52"/>
      <c r="BCM42" s="2"/>
      <c r="BCP42" s="52"/>
      <c r="BCQ42" s="2"/>
      <c r="BCT42" s="52"/>
      <c r="BCU42" s="2"/>
      <c r="BCX42" s="52"/>
      <c r="BCY42" s="2"/>
      <c r="BDB42" s="52"/>
      <c r="BDC42" s="2"/>
      <c r="BDF42" s="52"/>
      <c r="BDG42" s="2"/>
      <c r="BDJ42" s="52"/>
      <c r="BDK42" s="2"/>
      <c r="BDN42" s="52"/>
      <c r="BDO42" s="2"/>
      <c r="BDR42" s="52"/>
      <c r="BDS42" s="2"/>
      <c r="BDV42" s="52"/>
      <c r="BDW42" s="2"/>
      <c r="BDZ42" s="52"/>
      <c r="BEA42" s="2"/>
      <c r="BED42" s="52"/>
      <c r="BEE42" s="2"/>
      <c r="BEH42" s="52"/>
      <c r="BEI42" s="2"/>
      <c r="BEL42" s="52"/>
      <c r="BEM42" s="2"/>
      <c r="BEP42" s="52"/>
      <c r="BEQ42" s="2"/>
      <c r="BET42" s="52"/>
      <c r="BEU42" s="2"/>
      <c r="BEX42" s="52"/>
      <c r="BEY42" s="2"/>
      <c r="BFB42" s="52"/>
      <c r="BFC42" s="2"/>
      <c r="BFF42" s="52"/>
      <c r="BFG42" s="2"/>
      <c r="BFJ42" s="52"/>
      <c r="BFK42" s="2"/>
      <c r="BFN42" s="52"/>
      <c r="BFO42" s="2"/>
      <c r="BFR42" s="52"/>
      <c r="BFS42" s="2"/>
      <c r="BFV42" s="52"/>
      <c r="BFW42" s="2"/>
      <c r="BFZ42" s="52"/>
      <c r="BGA42" s="2"/>
      <c r="BGD42" s="52"/>
      <c r="BGE42" s="2"/>
      <c r="BGH42" s="52"/>
      <c r="BGI42" s="2"/>
      <c r="BGL42" s="52"/>
      <c r="BGM42" s="2"/>
      <c r="BGP42" s="52"/>
      <c r="BGQ42" s="2"/>
      <c r="BGT42" s="52"/>
      <c r="BGU42" s="2"/>
      <c r="BGX42" s="52"/>
      <c r="BGY42" s="2"/>
      <c r="BHB42" s="52"/>
      <c r="BHC42" s="2"/>
      <c r="BHF42" s="52"/>
      <c r="BHG42" s="2"/>
      <c r="BHJ42" s="52"/>
      <c r="BHK42" s="2"/>
      <c r="BHN42" s="52"/>
      <c r="BHO42" s="2"/>
      <c r="BHR42" s="52"/>
      <c r="BHS42" s="2"/>
      <c r="BHV42" s="52"/>
      <c r="BHW42" s="2"/>
      <c r="BHZ42" s="52"/>
      <c r="BIA42" s="2"/>
      <c r="BID42" s="52"/>
      <c r="BIE42" s="2"/>
      <c r="BIH42" s="52"/>
      <c r="BII42" s="2"/>
      <c r="BIL42" s="52"/>
      <c r="BIM42" s="2"/>
      <c r="BIP42" s="52"/>
      <c r="BIQ42" s="2"/>
      <c r="BIT42" s="52"/>
      <c r="BIU42" s="2"/>
      <c r="BIX42" s="52"/>
      <c r="BIY42" s="2"/>
      <c r="BJB42" s="52"/>
      <c r="BJC42" s="2"/>
      <c r="BJF42" s="52"/>
      <c r="BJG42" s="2"/>
      <c r="BJJ42" s="52"/>
      <c r="BJK42" s="2"/>
      <c r="BJN42" s="52"/>
      <c r="BJO42" s="2"/>
      <c r="BJR42" s="52"/>
      <c r="BJS42" s="2"/>
      <c r="BJV42" s="52"/>
      <c r="BJW42" s="2"/>
      <c r="BJZ42" s="52"/>
      <c r="BKA42" s="2"/>
      <c r="BKD42" s="52"/>
      <c r="BKE42" s="2"/>
      <c r="BKH42" s="52"/>
      <c r="BKI42" s="2"/>
      <c r="BKL42" s="52"/>
      <c r="BKM42" s="2"/>
      <c r="BKP42" s="52"/>
      <c r="BKQ42" s="2"/>
      <c r="BKT42" s="52"/>
      <c r="BKU42" s="2"/>
      <c r="BKX42" s="52"/>
      <c r="BKY42" s="2"/>
      <c r="BLB42" s="52"/>
      <c r="BLC42" s="2"/>
      <c r="BLF42" s="52"/>
      <c r="BLG42" s="2"/>
      <c r="BLJ42" s="52"/>
      <c r="BLK42" s="2"/>
      <c r="BLN42" s="52"/>
      <c r="BLO42" s="2"/>
      <c r="BLR42" s="52"/>
      <c r="BLS42" s="2"/>
      <c r="BLV42" s="52"/>
      <c r="BLW42" s="2"/>
      <c r="BLZ42" s="52"/>
      <c r="BMA42" s="2"/>
      <c r="BMD42" s="52"/>
      <c r="BME42" s="2"/>
      <c r="BMH42" s="52"/>
      <c r="BMI42" s="2"/>
      <c r="BML42" s="52"/>
      <c r="BMM42" s="2"/>
      <c r="BMP42" s="52"/>
      <c r="BMQ42" s="2"/>
      <c r="BMT42" s="52"/>
      <c r="BMU42" s="2"/>
      <c r="BMX42" s="52"/>
      <c r="BMY42" s="2"/>
      <c r="BNB42" s="52"/>
      <c r="BNC42" s="2"/>
      <c r="BNF42" s="52"/>
      <c r="BNG42" s="2"/>
      <c r="BNJ42" s="52"/>
      <c r="BNK42" s="2"/>
      <c r="BNN42" s="52"/>
      <c r="BNO42" s="2"/>
      <c r="BNR42" s="52"/>
      <c r="BNS42" s="2"/>
      <c r="BNV42" s="52"/>
      <c r="BNW42" s="2"/>
      <c r="BNZ42" s="52"/>
      <c r="BOA42" s="2"/>
      <c r="BOD42" s="52"/>
      <c r="BOE42" s="2"/>
      <c r="BOH42" s="52"/>
      <c r="BOI42" s="2"/>
      <c r="BOL42" s="52"/>
      <c r="BOM42" s="2"/>
      <c r="BOP42" s="52"/>
      <c r="BOQ42" s="2"/>
      <c r="BOT42" s="52"/>
      <c r="BOU42" s="2"/>
      <c r="BOX42" s="52"/>
      <c r="BOY42" s="2"/>
      <c r="BPB42" s="52"/>
      <c r="BPC42" s="2"/>
      <c r="BPF42" s="52"/>
      <c r="BPG42" s="2"/>
      <c r="BPJ42" s="52"/>
      <c r="BPK42" s="2"/>
      <c r="BPN42" s="52"/>
      <c r="BPO42" s="2"/>
      <c r="BPR42" s="52"/>
      <c r="BPS42" s="2"/>
      <c r="BPV42" s="52"/>
      <c r="BPW42" s="2"/>
      <c r="BPZ42" s="52"/>
      <c r="BQA42" s="2"/>
      <c r="BQD42" s="52"/>
      <c r="BQE42" s="2"/>
      <c r="BQH42" s="52"/>
      <c r="BQI42" s="2"/>
      <c r="BQL42" s="52"/>
      <c r="BQM42" s="2"/>
      <c r="BQP42" s="52"/>
      <c r="BQQ42" s="2"/>
      <c r="BQT42" s="52"/>
      <c r="BQU42" s="2"/>
      <c r="BQX42" s="52"/>
      <c r="BQY42" s="2"/>
      <c r="BRB42" s="52"/>
      <c r="BRC42" s="2"/>
      <c r="BRF42" s="52"/>
      <c r="BRG42" s="2"/>
      <c r="BRJ42" s="52"/>
      <c r="BRK42" s="2"/>
      <c r="BRN42" s="52"/>
      <c r="BRO42" s="2"/>
      <c r="BRR42" s="52"/>
      <c r="BRS42" s="2"/>
      <c r="BRV42" s="52"/>
      <c r="BRW42" s="2"/>
      <c r="BRZ42" s="52"/>
      <c r="BSA42" s="2"/>
      <c r="BSD42" s="52"/>
      <c r="BSE42" s="2"/>
      <c r="BSH42" s="52"/>
      <c r="BSI42" s="2"/>
      <c r="BSL42" s="52"/>
      <c r="BSM42" s="2"/>
      <c r="BSP42" s="52"/>
      <c r="BSQ42" s="2"/>
      <c r="BST42" s="52"/>
      <c r="BSU42" s="2"/>
      <c r="BSX42" s="52"/>
      <c r="BSY42" s="2"/>
      <c r="BTB42" s="52"/>
      <c r="BTC42" s="2"/>
      <c r="BTF42" s="52"/>
      <c r="BTG42" s="2"/>
      <c r="BTJ42" s="52"/>
      <c r="BTK42" s="2"/>
      <c r="BTN42" s="52"/>
      <c r="BTO42" s="2"/>
      <c r="BTR42" s="52"/>
      <c r="BTS42" s="2"/>
      <c r="BTV42" s="52"/>
      <c r="BTW42" s="2"/>
      <c r="BTZ42" s="52"/>
      <c r="BUA42" s="2"/>
      <c r="BUD42" s="52"/>
      <c r="BUE42" s="2"/>
      <c r="BUH42" s="52"/>
      <c r="BUI42" s="2"/>
      <c r="BUL42" s="52"/>
      <c r="BUM42" s="2"/>
      <c r="BUP42" s="52"/>
      <c r="BUQ42" s="2"/>
      <c r="BUT42" s="52"/>
      <c r="BUU42" s="2"/>
      <c r="BUX42" s="52"/>
      <c r="BUY42" s="2"/>
      <c r="BVB42" s="52"/>
      <c r="BVC42" s="2"/>
      <c r="BVF42" s="52"/>
      <c r="BVG42" s="2"/>
      <c r="BVJ42" s="52"/>
      <c r="BVK42" s="2"/>
      <c r="BVN42" s="52"/>
      <c r="BVO42" s="2"/>
      <c r="BVR42" s="52"/>
      <c r="BVS42" s="2"/>
      <c r="BVV42" s="52"/>
      <c r="BVW42" s="2"/>
      <c r="BVZ42" s="52"/>
      <c r="BWA42" s="2"/>
      <c r="BWD42" s="52"/>
      <c r="BWE42" s="2"/>
      <c r="BWH42" s="52"/>
      <c r="BWI42" s="2"/>
      <c r="BWL42" s="52"/>
      <c r="BWM42" s="2"/>
      <c r="BWP42" s="52"/>
      <c r="BWQ42" s="2"/>
      <c r="BWT42" s="52"/>
      <c r="BWU42" s="2"/>
      <c r="BWX42" s="52"/>
      <c r="BWY42" s="2"/>
      <c r="BXB42" s="52"/>
      <c r="BXC42" s="2"/>
      <c r="BXF42" s="52"/>
      <c r="BXG42" s="2"/>
      <c r="BXJ42" s="52"/>
      <c r="BXK42" s="2"/>
      <c r="BXN42" s="52"/>
      <c r="BXO42" s="2"/>
      <c r="BXR42" s="52"/>
      <c r="BXS42" s="2"/>
      <c r="BXV42" s="52"/>
      <c r="BXW42" s="2"/>
      <c r="BXZ42" s="52"/>
      <c r="BYA42" s="2"/>
      <c r="BYD42" s="52"/>
      <c r="BYE42" s="2"/>
      <c r="BYH42" s="52"/>
      <c r="BYI42" s="2"/>
      <c r="BYL42" s="52"/>
      <c r="BYM42" s="2"/>
      <c r="BYP42" s="52"/>
      <c r="BYQ42" s="2"/>
      <c r="BYT42" s="52"/>
      <c r="BYU42" s="2"/>
      <c r="BYX42" s="52"/>
      <c r="BYY42" s="2"/>
      <c r="BZB42" s="52"/>
      <c r="BZC42" s="2"/>
      <c r="BZF42" s="52"/>
      <c r="BZG42" s="2"/>
      <c r="BZJ42" s="52"/>
      <c r="BZK42" s="2"/>
      <c r="BZN42" s="52"/>
      <c r="BZO42" s="2"/>
      <c r="BZR42" s="52"/>
      <c r="BZS42" s="2"/>
      <c r="BZV42" s="52"/>
      <c r="BZW42" s="2"/>
      <c r="BZZ42" s="52"/>
      <c r="CAA42" s="2"/>
      <c r="CAD42" s="52"/>
      <c r="CAE42" s="2"/>
      <c r="CAH42" s="52"/>
      <c r="CAI42" s="2"/>
      <c r="CAL42" s="52"/>
      <c r="CAM42" s="2"/>
      <c r="CAP42" s="52"/>
      <c r="CAQ42" s="2"/>
      <c r="CAT42" s="52"/>
      <c r="CAU42" s="2"/>
      <c r="CAX42" s="52"/>
      <c r="CAY42" s="2"/>
      <c r="CBB42" s="52"/>
      <c r="CBC42" s="2"/>
      <c r="CBF42" s="52"/>
      <c r="CBG42" s="2"/>
      <c r="CBJ42" s="52"/>
      <c r="CBK42" s="2"/>
      <c r="CBN42" s="52"/>
      <c r="CBO42" s="2"/>
      <c r="CBR42" s="52"/>
      <c r="CBS42" s="2"/>
      <c r="CBV42" s="52"/>
      <c r="CBW42" s="2"/>
      <c r="CBZ42" s="52"/>
      <c r="CCA42" s="2"/>
      <c r="CCD42" s="52"/>
      <c r="CCE42" s="2"/>
      <c r="CCH42" s="52"/>
      <c r="CCI42" s="2"/>
      <c r="CCL42" s="52"/>
      <c r="CCM42" s="2"/>
      <c r="CCP42" s="52"/>
      <c r="CCQ42" s="2"/>
      <c r="CCT42" s="52"/>
      <c r="CCU42" s="2"/>
      <c r="CCX42" s="52"/>
      <c r="CCY42" s="2"/>
      <c r="CDB42" s="52"/>
      <c r="CDC42" s="2"/>
      <c r="CDF42" s="52"/>
      <c r="CDG42" s="2"/>
      <c r="CDJ42" s="52"/>
      <c r="CDK42" s="2"/>
      <c r="CDN42" s="52"/>
      <c r="CDO42" s="2"/>
      <c r="CDR42" s="52"/>
      <c r="CDS42" s="2"/>
      <c r="CDV42" s="52"/>
      <c r="CDW42" s="2"/>
      <c r="CDZ42" s="52"/>
      <c r="CEA42" s="2"/>
      <c r="CED42" s="52"/>
      <c r="CEE42" s="2"/>
      <c r="CEH42" s="52"/>
      <c r="CEI42" s="2"/>
      <c r="CEL42" s="52"/>
      <c r="CEM42" s="2"/>
      <c r="CEP42" s="52"/>
      <c r="CEQ42" s="2"/>
      <c r="CET42" s="52"/>
      <c r="CEU42" s="2"/>
      <c r="CEX42" s="52"/>
      <c r="CEY42" s="2"/>
      <c r="CFB42" s="52"/>
      <c r="CFC42" s="2"/>
      <c r="CFF42" s="52"/>
      <c r="CFG42" s="2"/>
      <c r="CFJ42" s="52"/>
      <c r="CFK42" s="2"/>
      <c r="CFN42" s="52"/>
      <c r="CFO42" s="2"/>
      <c r="CFR42" s="52"/>
      <c r="CFS42" s="2"/>
      <c r="CFV42" s="52"/>
      <c r="CFW42" s="2"/>
      <c r="CFZ42" s="52"/>
      <c r="CGA42" s="2"/>
      <c r="CGD42" s="52"/>
      <c r="CGE42" s="2"/>
      <c r="CGH42" s="52"/>
      <c r="CGI42" s="2"/>
      <c r="CGL42" s="52"/>
      <c r="CGM42" s="2"/>
      <c r="CGP42" s="52"/>
      <c r="CGQ42" s="2"/>
      <c r="CGT42" s="52"/>
      <c r="CGU42" s="2"/>
      <c r="CGX42" s="52"/>
      <c r="CGY42" s="2"/>
      <c r="CHB42" s="52"/>
      <c r="CHC42" s="2"/>
      <c r="CHF42" s="52"/>
      <c r="CHG42" s="2"/>
      <c r="CHJ42" s="52"/>
      <c r="CHK42" s="2"/>
      <c r="CHN42" s="52"/>
      <c r="CHO42" s="2"/>
      <c r="CHR42" s="52"/>
      <c r="CHS42" s="2"/>
      <c r="CHV42" s="52"/>
      <c r="CHW42" s="2"/>
      <c r="CHZ42" s="52"/>
      <c r="CIA42" s="2"/>
      <c r="CID42" s="52"/>
      <c r="CIE42" s="2"/>
      <c r="CIH42" s="52"/>
      <c r="CII42" s="2"/>
      <c r="CIL42" s="52"/>
      <c r="CIM42" s="2"/>
      <c r="CIP42" s="52"/>
      <c r="CIQ42" s="2"/>
      <c r="CIT42" s="52"/>
      <c r="CIU42" s="2"/>
      <c r="CIX42" s="52"/>
      <c r="CIY42" s="2"/>
      <c r="CJB42" s="52"/>
      <c r="CJC42" s="2"/>
      <c r="CJF42" s="52"/>
      <c r="CJG42" s="2"/>
      <c r="CJJ42" s="52"/>
      <c r="CJK42" s="2"/>
      <c r="CJN42" s="52"/>
      <c r="CJO42" s="2"/>
      <c r="CJR42" s="52"/>
      <c r="CJS42" s="2"/>
      <c r="CJV42" s="52"/>
      <c r="CJW42" s="2"/>
      <c r="CJZ42" s="52"/>
      <c r="CKA42" s="2"/>
      <c r="CKD42" s="52"/>
      <c r="CKE42" s="2"/>
      <c r="CKH42" s="52"/>
      <c r="CKI42" s="2"/>
      <c r="CKL42" s="52"/>
      <c r="CKM42" s="2"/>
      <c r="CKP42" s="52"/>
      <c r="CKQ42" s="2"/>
      <c r="CKT42" s="52"/>
      <c r="CKU42" s="2"/>
      <c r="CKX42" s="52"/>
      <c r="CKY42" s="2"/>
      <c r="CLB42" s="52"/>
      <c r="CLC42" s="2"/>
      <c r="CLF42" s="52"/>
      <c r="CLG42" s="2"/>
      <c r="CLJ42" s="52"/>
      <c r="CLK42" s="2"/>
      <c r="CLN42" s="52"/>
      <c r="CLO42" s="2"/>
      <c r="CLR42" s="52"/>
      <c r="CLS42" s="2"/>
      <c r="CLV42" s="52"/>
      <c r="CLW42" s="2"/>
      <c r="CLZ42" s="52"/>
      <c r="CMA42" s="2"/>
      <c r="CMD42" s="52"/>
      <c r="CME42" s="2"/>
      <c r="CMH42" s="52"/>
      <c r="CMI42" s="2"/>
      <c r="CML42" s="52"/>
      <c r="CMM42" s="2"/>
      <c r="CMP42" s="52"/>
      <c r="CMQ42" s="2"/>
      <c r="CMT42" s="52"/>
      <c r="CMU42" s="2"/>
      <c r="CMX42" s="52"/>
      <c r="CMY42" s="2"/>
      <c r="CNB42" s="52"/>
      <c r="CNC42" s="2"/>
      <c r="CNF42" s="52"/>
      <c r="CNG42" s="2"/>
      <c r="CNJ42" s="52"/>
      <c r="CNK42" s="2"/>
      <c r="CNN42" s="52"/>
      <c r="CNO42" s="2"/>
      <c r="CNR42" s="52"/>
      <c r="CNS42" s="2"/>
      <c r="CNV42" s="52"/>
      <c r="CNW42" s="2"/>
      <c r="CNZ42" s="52"/>
      <c r="COA42" s="2"/>
      <c r="COD42" s="52"/>
      <c r="COE42" s="2"/>
      <c r="COH42" s="52"/>
      <c r="COI42" s="2"/>
      <c r="COL42" s="52"/>
      <c r="COM42" s="2"/>
      <c r="COP42" s="52"/>
      <c r="COQ42" s="2"/>
      <c r="COT42" s="52"/>
      <c r="COU42" s="2"/>
      <c r="COX42" s="52"/>
      <c r="COY42" s="2"/>
      <c r="CPB42" s="52"/>
      <c r="CPC42" s="2"/>
      <c r="CPF42" s="52"/>
      <c r="CPG42" s="2"/>
      <c r="CPJ42" s="52"/>
      <c r="CPK42" s="2"/>
      <c r="CPN42" s="52"/>
      <c r="CPO42" s="2"/>
      <c r="CPR42" s="52"/>
      <c r="CPS42" s="2"/>
      <c r="CPV42" s="52"/>
      <c r="CPW42" s="2"/>
      <c r="CPZ42" s="52"/>
      <c r="CQA42" s="2"/>
      <c r="CQD42" s="52"/>
      <c r="CQE42" s="2"/>
      <c r="CQH42" s="52"/>
      <c r="CQI42" s="2"/>
      <c r="CQL42" s="52"/>
      <c r="CQM42" s="2"/>
      <c r="CQP42" s="52"/>
      <c r="CQQ42" s="2"/>
      <c r="CQT42" s="52"/>
      <c r="CQU42" s="2"/>
      <c r="CQX42" s="52"/>
      <c r="CQY42" s="2"/>
      <c r="CRB42" s="52"/>
      <c r="CRC42" s="2"/>
      <c r="CRF42" s="52"/>
      <c r="CRG42" s="2"/>
      <c r="CRJ42" s="52"/>
      <c r="CRK42" s="2"/>
      <c r="CRN42" s="52"/>
      <c r="CRO42" s="2"/>
      <c r="CRR42" s="52"/>
      <c r="CRS42" s="2"/>
      <c r="CRV42" s="52"/>
      <c r="CRW42" s="2"/>
      <c r="CRZ42" s="52"/>
      <c r="CSA42" s="2"/>
      <c r="CSD42" s="52"/>
      <c r="CSE42" s="2"/>
      <c r="CSH42" s="52"/>
      <c r="CSI42" s="2"/>
      <c r="CSL42" s="52"/>
      <c r="CSM42" s="2"/>
      <c r="CSP42" s="52"/>
      <c r="CSQ42" s="2"/>
      <c r="CST42" s="52"/>
      <c r="CSU42" s="2"/>
      <c r="CSX42" s="52"/>
      <c r="CSY42" s="2"/>
      <c r="CTB42" s="52"/>
      <c r="CTC42" s="2"/>
      <c r="CTF42" s="52"/>
      <c r="CTG42" s="2"/>
      <c r="CTJ42" s="52"/>
      <c r="CTK42" s="2"/>
      <c r="CTN42" s="52"/>
      <c r="CTO42" s="2"/>
      <c r="CTR42" s="52"/>
      <c r="CTS42" s="2"/>
      <c r="CTV42" s="52"/>
      <c r="CTW42" s="2"/>
      <c r="CTZ42" s="52"/>
      <c r="CUA42" s="2"/>
      <c r="CUD42" s="52"/>
      <c r="CUE42" s="2"/>
      <c r="CUH42" s="52"/>
      <c r="CUI42" s="2"/>
      <c r="CUL42" s="52"/>
      <c r="CUM42" s="2"/>
      <c r="CUP42" s="52"/>
      <c r="CUQ42" s="2"/>
      <c r="CUT42" s="52"/>
      <c r="CUU42" s="2"/>
      <c r="CUX42" s="52"/>
      <c r="CUY42" s="2"/>
      <c r="CVB42" s="52"/>
      <c r="CVC42" s="2"/>
      <c r="CVF42" s="52"/>
      <c r="CVG42" s="2"/>
      <c r="CVJ42" s="52"/>
      <c r="CVK42" s="2"/>
      <c r="CVN42" s="52"/>
      <c r="CVO42" s="2"/>
      <c r="CVR42" s="52"/>
      <c r="CVS42" s="2"/>
      <c r="CVV42" s="52"/>
      <c r="CVW42" s="2"/>
      <c r="CVZ42" s="52"/>
      <c r="CWA42" s="2"/>
      <c r="CWD42" s="52"/>
      <c r="CWE42" s="2"/>
      <c r="CWH42" s="52"/>
      <c r="CWI42" s="2"/>
      <c r="CWL42" s="52"/>
      <c r="CWM42" s="2"/>
      <c r="CWP42" s="52"/>
      <c r="CWQ42" s="2"/>
      <c r="CWT42" s="52"/>
      <c r="CWU42" s="2"/>
      <c r="CWX42" s="52"/>
      <c r="CWY42" s="2"/>
      <c r="CXB42" s="52"/>
      <c r="CXC42" s="2"/>
      <c r="CXF42" s="52"/>
      <c r="CXG42" s="2"/>
      <c r="CXJ42" s="52"/>
      <c r="CXK42" s="2"/>
      <c r="CXN42" s="52"/>
      <c r="CXO42" s="2"/>
      <c r="CXR42" s="52"/>
      <c r="CXS42" s="2"/>
      <c r="CXV42" s="52"/>
      <c r="CXW42" s="2"/>
      <c r="CXZ42" s="52"/>
      <c r="CYA42" s="2"/>
      <c r="CYD42" s="52"/>
      <c r="CYE42" s="2"/>
      <c r="CYH42" s="52"/>
      <c r="CYI42" s="2"/>
      <c r="CYL42" s="52"/>
      <c r="CYM42" s="2"/>
      <c r="CYP42" s="52"/>
      <c r="CYQ42" s="2"/>
      <c r="CYT42" s="52"/>
      <c r="CYU42" s="2"/>
      <c r="CYX42" s="52"/>
      <c r="CYY42" s="2"/>
      <c r="CZB42" s="52"/>
      <c r="CZC42" s="2"/>
      <c r="CZF42" s="52"/>
      <c r="CZG42" s="2"/>
      <c r="CZJ42" s="52"/>
      <c r="CZK42" s="2"/>
      <c r="CZN42" s="52"/>
      <c r="CZO42" s="2"/>
      <c r="CZR42" s="52"/>
      <c r="CZS42" s="2"/>
      <c r="CZV42" s="52"/>
      <c r="CZW42" s="2"/>
      <c r="CZZ42" s="52"/>
      <c r="DAA42" s="2"/>
      <c r="DAD42" s="52"/>
      <c r="DAE42" s="2"/>
      <c r="DAH42" s="52"/>
      <c r="DAI42" s="2"/>
      <c r="DAL42" s="52"/>
      <c r="DAM42" s="2"/>
      <c r="DAP42" s="52"/>
      <c r="DAQ42" s="2"/>
      <c r="DAT42" s="52"/>
      <c r="DAU42" s="2"/>
      <c r="DAX42" s="52"/>
      <c r="DAY42" s="2"/>
      <c r="DBB42" s="52"/>
      <c r="DBC42" s="2"/>
      <c r="DBF42" s="52"/>
      <c r="DBG42" s="2"/>
      <c r="DBJ42" s="52"/>
      <c r="DBK42" s="2"/>
      <c r="DBN42" s="52"/>
      <c r="DBO42" s="2"/>
      <c r="DBR42" s="52"/>
      <c r="DBS42" s="2"/>
      <c r="DBV42" s="52"/>
      <c r="DBW42" s="2"/>
      <c r="DBZ42" s="52"/>
      <c r="DCA42" s="2"/>
      <c r="DCD42" s="52"/>
      <c r="DCE42" s="2"/>
      <c r="DCH42" s="52"/>
      <c r="DCI42" s="2"/>
      <c r="DCL42" s="52"/>
      <c r="DCM42" s="2"/>
      <c r="DCP42" s="52"/>
      <c r="DCQ42" s="2"/>
      <c r="DCT42" s="52"/>
      <c r="DCU42" s="2"/>
      <c r="DCX42" s="52"/>
      <c r="DCY42" s="2"/>
      <c r="DDB42" s="52"/>
      <c r="DDC42" s="2"/>
      <c r="DDF42" s="52"/>
      <c r="DDG42" s="2"/>
      <c r="DDJ42" s="52"/>
      <c r="DDK42" s="2"/>
      <c r="DDN42" s="52"/>
      <c r="DDO42" s="2"/>
      <c r="DDR42" s="52"/>
      <c r="DDS42" s="2"/>
      <c r="DDV42" s="52"/>
      <c r="DDW42" s="2"/>
      <c r="DDZ42" s="52"/>
      <c r="DEA42" s="2"/>
      <c r="DED42" s="52"/>
      <c r="DEE42" s="2"/>
      <c r="DEH42" s="52"/>
      <c r="DEI42" s="2"/>
      <c r="DEL42" s="52"/>
      <c r="DEM42" s="2"/>
      <c r="DEP42" s="52"/>
      <c r="DEQ42" s="2"/>
      <c r="DET42" s="52"/>
      <c r="DEU42" s="2"/>
      <c r="DEX42" s="52"/>
      <c r="DEY42" s="2"/>
      <c r="DFB42" s="52"/>
      <c r="DFC42" s="2"/>
      <c r="DFF42" s="52"/>
      <c r="DFG42" s="2"/>
      <c r="DFJ42" s="52"/>
      <c r="DFK42" s="2"/>
      <c r="DFN42" s="52"/>
      <c r="DFO42" s="2"/>
      <c r="DFR42" s="52"/>
      <c r="DFS42" s="2"/>
      <c r="DFV42" s="52"/>
      <c r="DFW42" s="2"/>
      <c r="DFZ42" s="52"/>
      <c r="DGA42" s="2"/>
      <c r="DGD42" s="52"/>
      <c r="DGE42" s="2"/>
      <c r="DGH42" s="52"/>
      <c r="DGI42" s="2"/>
      <c r="DGL42" s="52"/>
      <c r="DGM42" s="2"/>
      <c r="DGP42" s="52"/>
      <c r="DGQ42" s="2"/>
      <c r="DGT42" s="52"/>
      <c r="DGU42" s="2"/>
      <c r="DGX42" s="52"/>
      <c r="DGY42" s="2"/>
      <c r="DHB42" s="52"/>
      <c r="DHC42" s="2"/>
      <c r="DHF42" s="52"/>
      <c r="DHG42" s="2"/>
      <c r="DHJ42" s="52"/>
      <c r="DHK42" s="2"/>
      <c r="DHN42" s="52"/>
      <c r="DHO42" s="2"/>
      <c r="DHR42" s="52"/>
      <c r="DHS42" s="2"/>
      <c r="DHV42" s="52"/>
      <c r="DHW42" s="2"/>
      <c r="DHZ42" s="52"/>
      <c r="DIA42" s="2"/>
      <c r="DID42" s="52"/>
      <c r="DIE42" s="2"/>
      <c r="DIH42" s="52"/>
      <c r="DII42" s="2"/>
      <c r="DIL42" s="52"/>
      <c r="DIM42" s="2"/>
      <c r="DIP42" s="52"/>
      <c r="DIQ42" s="2"/>
      <c r="DIT42" s="52"/>
      <c r="DIU42" s="2"/>
      <c r="DIX42" s="52"/>
      <c r="DIY42" s="2"/>
      <c r="DJB42" s="52"/>
      <c r="DJC42" s="2"/>
      <c r="DJF42" s="52"/>
      <c r="DJG42" s="2"/>
      <c r="DJJ42" s="52"/>
      <c r="DJK42" s="2"/>
      <c r="DJN42" s="52"/>
      <c r="DJO42" s="2"/>
      <c r="DJR42" s="52"/>
      <c r="DJS42" s="2"/>
      <c r="DJV42" s="52"/>
      <c r="DJW42" s="2"/>
      <c r="DJZ42" s="52"/>
      <c r="DKA42" s="2"/>
      <c r="DKD42" s="52"/>
      <c r="DKE42" s="2"/>
      <c r="DKH42" s="52"/>
      <c r="DKI42" s="2"/>
      <c r="DKL42" s="52"/>
      <c r="DKM42" s="2"/>
      <c r="DKP42" s="52"/>
      <c r="DKQ42" s="2"/>
      <c r="DKT42" s="52"/>
      <c r="DKU42" s="2"/>
      <c r="DKX42" s="52"/>
      <c r="DKY42" s="2"/>
      <c r="DLB42" s="52"/>
      <c r="DLC42" s="2"/>
      <c r="DLF42" s="52"/>
      <c r="DLG42" s="2"/>
      <c r="DLJ42" s="52"/>
      <c r="DLK42" s="2"/>
      <c r="DLN42" s="52"/>
      <c r="DLO42" s="2"/>
      <c r="DLR42" s="52"/>
      <c r="DLS42" s="2"/>
      <c r="DLV42" s="52"/>
      <c r="DLW42" s="2"/>
      <c r="DLZ42" s="52"/>
      <c r="DMA42" s="2"/>
      <c r="DMD42" s="52"/>
      <c r="DME42" s="2"/>
      <c r="DMH42" s="52"/>
      <c r="DMI42" s="2"/>
      <c r="DML42" s="52"/>
      <c r="DMM42" s="2"/>
      <c r="DMP42" s="52"/>
      <c r="DMQ42" s="2"/>
      <c r="DMT42" s="52"/>
      <c r="DMU42" s="2"/>
      <c r="DMX42" s="52"/>
      <c r="DMY42" s="2"/>
      <c r="DNB42" s="52"/>
      <c r="DNC42" s="2"/>
      <c r="DNF42" s="52"/>
      <c r="DNG42" s="2"/>
      <c r="DNJ42" s="52"/>
      <c r="DNK42" s="2"/>
      <c r="DNN42" s="52"/>
      <c r="DNO42" s="2"/>
      <c r="DNR42" s="52"/>
      <c r="DNS42" s="2"/>
      <c r="DNV42" s="52"/>
      <c r="DNW42" s="2"/>
      <c r="DNZ42" s="52"/>
      <c r="DOA42" s="2"/>
      <c r="DOD42" s="52"/>
      <c r="DOE42" s="2"/>
      <c r="DOH42" s="52"/>
      <c r="DOI42" s="2"/>
      <c r="DOL42" s="52"/>
      <c r="DOM42" s="2"/>
      <c r="DOP42" s="52"/>
      <c r="DOQ42" s="2"/>
      <c r="DOT42" s="52"/>
      <c r="DOU42" s="2"/>
      <c r="DOX42" s="52"/>
      <c r="DOY42" s="2"/>
      <c r="DPB42" s="52"/>
      <c r="DPC42" s="2"/>
      <c r="DPF42" s="52"/>
      <c r="DPG42" s="2"/>
      <c r="DPJ42" s="52"/>
      <c r="DPK42" s="2"/>
      <c r="DPN42" s="52"/>
      <c r="DPO42" s="2"/>
      <c r="DPR42" s="52"/>
      <c r="DPS42" s="2"/>
      <c r="DPV42" s="52"/>
      <c r="DPW42" s="2"/>
      <c r="DPZ42" s="52"/>
      <c r="DQA42" s="2"/>
      <c r="DQD42" s="52"/>
      <c r="DQE42" s="2"/>
      <c r="DQH42" s="52"/>
      <c r="DQI42" s="2"/>
      <c r="DQL42" s="52"/>
      <c r="DQM42" s="2"/>
      <c r="DQP42" s="52"/>
      <c r="DQQ42" s="2"/>
      <c r="DQT42" s="52"/>
      <c r="DQU42" s="2"/>
      <c r="DQX42" s="52"/>
      <c r="DQY42" s="2"/>
      <c r="DRB42" s="52"/>
      <c r="DRC42" s="2"/>
      <c r="DRF42" s="52"/>
      <c r="DRG42" s="2"/>
      <c r="DRJ42" s="52"/>
      <c r="DRK42" s="2"/>
      <c r="DRN42" s="52"/>
      <c r="DRO42" s="2"/>
      <c r="DRR42" s="52"/>
      <c r="DRS42" s="2"/>
      <c r="DRV42" s="52"/>
      <c r="DRW42" s="2"/>
      <c r="DRZ42" s="52"/>
      <c r="DSA42" s="2"/>
      <c r="DSD42" s="52"/>
      <c r="DSE42" s="2"/>
      <c r="DSH42" s="52"/>
      <c r="DSI42" s="2"/>
      <c r="DSL42" s="52"/>
      <c r="DSM42" s="2"/>
      <c r="DSP42" s="52"/>
      <c r="DSQ42" s="2"/>
      <c r="DST42" s="52"/>
      <c r="DSU42" s="2"/>
      <c r="DSX42" s="52"/>
      <c r="DSY42" s="2"/>
      <c r="DTB42" s="52"/>
      <c r="DTC42" s="2"/>
      <c r="DTF42" s="52"/>
      <c r="DTG42" s="2"/>
      <c r="DTJ42" s="52"/>
      <c r="DTK42" s="2"/>
      <c r="DTN42" s="52"/>
      <c r="DTO42" s="2"/>
      <c r="DTR42" s="52"/>
      <c r="DTS42" s="2"/>
      <c r="DTV42" s="52"/>
      <c r="DTW42" s="2"/>
      <c r="DTZ42" s="52"/>
      <c r="DUA42" s="2"/>
      <c r="DUD42" s="52"/>
      <c r="DUE42" s="2"/>
      <c r="DUH42" s="52"/>
      <c r="DUI42" s="2"/>
      <c r="DUL42" s="52"/>
      <c r="DUM42" s="2"/>
      <c r="DUP42" s="52"/>
      <c r="DUQ42" s="2"/>
      <c r="DUT42" s="52"/>
      <c r="DUU42" s="2"/>
      <c r="DUX42" s="52"/>
      <c r="DUY42" s="2"/>
      <c r="DVB42" s="52"/>
      <c r="DVC42" s="2"/>
      <c r="DVF42" s="52"/>
      <c r="DVG42" s="2"/>
      <c r="DVJ42" s="52"/>
      <c r="DVK42" s="2"/>
      <c r="DVN42" s="52"/>
      <c r="DVO42" s="2"/>
      <c r="DVR42" s="52"/>
      <c r="DVS42" s="2"/>
      <c r="DVV42" s="52"/>
      <c r="DVW42" s="2"/>
      <c r="DVZ42" s="52"/>
      <c r="DWA42" s="2"/>
      <c r="DWD42" s="52"/>
      <c r="DWE42" s="2"/>
      <c r="DWH42" s="52"/>
      <c r="DWI42" s="2"/>
      <c r="DWL42" s="52"/>
      <c r="DWM42" s="2"/>
      <c r="DWP42" s="52"/>
      <c r="DWQ42" s="2"/>
      <c r="DWT42" s="52"/>
      <c r="DWU42" s="2"/>
      <c r="DWX42" s="52"/>
      <c r="DWY42" s="2"/>
      <c r="DXB42" s="52"/>
      <c r="DXC42" s="2"/>
      <c r="DXF42" s="52"/>
      <c r="DXG42" s="2"/>
      <c r="DXJ42" s="52"/>
      <c r="DXK42" s="2"/>
      <c r="DXN42" s="52"/>
      <c r="DXO42" s="2"/>
      <c r="DXR42" s="52"/>
      <c r="DXS42" s="2"/>
      <c r="DXV42" s="52"/>
      <c r="DXW42" s="2"/>
      <c r="DXZ42" s="52"/>
      <c r="DYA42" s="2"/>
      <c r="DYD42" s="52"/>
      <c r="DYE42" s="2"/>
      <c r="DYH42" s="52"/>
      <c r="DYI42" s="2"/>
      <c r="DYL42" s="52"/>
      <c r="DYM42" s="2"/>
      <c r="DYP42" s="52"/>
      <c r="DYQ42" s="2"/>
      <c r="DYT42" s="52"/>
      <c r="DYU42" s="2"/>
      <c r="DYX42" s="52"/>
      <c r="DYY42" s="2"/>
      <c r="DZB42" s="52"/>
      <c r="DZC42" s="2"/>
      <c r="DZF42" s="52"/>
      <c r="DZG42" s="2"/>
      <c r="DZJ42" s="52"/>
      <c r="DZK42" s="2"/>
      <c r="DZN42" s="52"/>
      <c r="DZO42" s="2"/>
      <c r="DZR42" s="52"/>
      <c r="DZS42" s="2"/>
      <c r="DZV42" s="52"/>
      <c r="DZW42" s="2"/>
      <c r="DZZ42" s="52"/>
      <c r="EAA42" s="2"/>
      <c r="EAD42" s="52"/>
      <c r="EAE42" s="2"/>
      <c r="EAH42" s="52"/>
      <c r="EAI42" s="2"/>
      <c r="EAL42" s="52"/>
      <c r="EAM42" s="2"/>
      <c r="EAP42" s="52"/>
      <c r="EAQ42" s="2"/>
      <c r="EAT42" s="52"/>
      <c r="EAU42" s="2"/>
      <c r="EAX42" s="52"/>
      <c r="EAY42" s="2"/>
      <c r="EBB42" s="52"/>
      <c r="EBC42" s="2"/>
      <c r="EBF42" s="52"/>
      <c r="EBG42" s="2"/>
      <c r="EBJ42" s="52"/>
      <c r="EBK42" s="2"/>
      <c r="EBN42" s="52"/>
      <c r="EBO42" s="2"/>
      <c r="EBR42" s="52"/>
      <c r="EBS42" s="2"/>
      <c r="EBV42" s="52"/>
      <c r="EBW42" s="2"/>
      <c r="EBZ42" s="52"/>
      <c r="ECA42" s="2"/>
      <c r="ECD42" s="52"/>
      <c r="ECE42" s="2"/>
      <c r="ECH42" s="52"/>
      <c r="ECI42" s="2"/>
      <c r="ECL42" s="52"/>
      <c r="ECM42" s="2"/>
      <c r="ECP42" s="52"/>
      <c r="ECQ42" s="2"/>
      <c r="ECT42" s="52"/>
      <c r="ECU42" s="2"/>
      <c r="ECX42" s="52"/>
      <c r="ECY42" s="2"/>
      <c r="EDB42" s="52"/>
      <c r="EDC42" s="2"/>
      <c r="EDF42" s="52"/>
      <c r="EDG42" s="2"/>
      <c r="EDJ42" s="52"/>
      <c r="EDK42" s="2"/>
      <c r="EDN42" s="52"/>
      <c r="EDO42" s="2"/>
      <c r="EDR42" s="52"/>
      <c r="EDS42" s="2"/>
      <c r="EDV42" s="52"/>
      <c r="EDW42" s="2"/>
      <c r="EDZ42" s="52"/>
      <c r="EEA42" s="2"/>
      <c r="EED42" s="52"/>
      <c r="EEE42" s="2"/>
      <c r="EEH42" s="52"/>
      <c r="EEI42" s="2"/>
      <c r="EEL42" s="52"/>
      <c r="EEM42" s="2"/>
      <c r="EEP42" s="52"/>
      <c r="EEQ42" s="2"/>
      <c r="EET42" s="52"/>
      <c r="EEU42" s="2"/>
      <c r="EEX42" s="52"/>
      <c r="EEY42" s="2"/>
      <c r="EFB42" s="52"/>
      <c r="EFC42" s="2"/>
      <c r="EFF42" s="52"/>
      <c r="EFG42" s="2"/>
      <c r="EFJ42" s="52"/>
      <c r="EFK42" s="2"/>
      <c r="EFN42" s="52"/>
      <c r="EFO42" s="2"/>
      <c r="EFR42" s="52"/>
      <c r="EFS42" s="2"/>
      <c r="EFV42" s="52"/>
      <c r="EFW42" s="2"/>
      <c r="EFZ42" s="52"/>
      <c r="EGA42" s="2"/>
      <c r="EGD42" s="52"/>
      <c r="EGE42" s="2"/>
      <c r="EGH42" s="52"/>
      <c r="EGI42" s="2"/>
      <c r="EGL42" s="52"/>
      <c r="EGM42" s="2"/>
      <c r="EGP42" s="52"/>
      <c r="EGQ42" s="2"/>
      <c r="EGT42" s="52"/>
      <c r="EGU42" s="2"/>
      <c r="EGX42" s="52"/>
      <c r="EGY42" s="2"/>
      <c r="EHB42" s="52"/>
      <c r="EHC42" s="2"/>
      <c r="EHF42" s="52"/>
      <c r="EHG42" s="2"/>
      <c r="EHJ42" s="52"/>
      <c r="EHK42" s="2"/>
      <c r="EHN42" s="52"/>
      <c r="EHO42" s="2"/>
      <c r="EHR42" s="52"/>
      <c r="EHS42" s="2"/>
      <c r="EHV42" s="52"/>
      <c r="EHW42" s="2"/>
      <c r="EHZ42" s="52"/>
      <c r="EIA42" s="2"/>
      <c r="EID42" s="52"/>
      <c r="EIE42" s="2"/>
      <c r="EIH42" s="52"/>
      <c r="EII42" s="2"/>
      <c r="EIL42" s="52"/>
      <c r="EIM42" s="2"/>
      <c r="EIP42" s="52"/>
      <c r="EIQ42" s="2"/>
      <c r="EIT42" s="52"/>
      <c r="EIU42" s="2"/>
      <c r="EIX42" s="52"/>
      <c r="EIY42" s="2"/>
      <c r="EJB42" s="52"/>
      <c r="EJC42" s="2"/>
      <c r="EJF42" s="52"/>
      <c r="EJG42" s="2"/>
      <c r="EJJ42" s="52"/>
      <c r="EJK42" s="2"/>
      <c r="EJN42" s="52"/>
      <c r="EJO42" s="2"/>
      <c r="EJR42" s="52"/>
      <c r="EJS42" s="2"/>
      <c r="EJV42" s="52"/>
      <c r="EJW42" s="2"/>
      <c r="EJZ42" s="52"/>
      <c r="EKA42" s="2"/>
      <c r="EKD42" s="52"/>
      <c r="EKE42" s="2"/>
      <c r="EKH42" s="52"/>
      <c r="EKI42" s="2"/>
      <c r="EKL42" s="52"/>
      <c r="EKM42" s="2"/>
      <c r="EKP42" s="52"/>
      <c r="EKQ42" s="2"/>
      <c r="EKT42" s="52"/>
      <c r="EKU42" s="2"/>
      <c r="EKX42" s="52"/>
      <c r="EKY42" s="2"/>
      <c r="ELB42" s="52"/>
      <c r="ELC42" s="2"/>
      <c r="ELF42" s="52"/>
      <c r="ELG42" s="2"/>
      <c r="ELJ42" s="52"/>
      <c r="ELK42" s="2"/>
      <c r="ELN42" s="52"/>
      <c r="ELO42" s="2"/>
      <c r="ELR42" s="52"/>
      <c r="ELS42" s="2"/>
      <c r="ELV42" s="52"/>
      <c r="ELW42" s="2"/>
      <c r="ELZ42" s="52"/>
      <c r="EMA42" s="2"/>
      <c r="EMD42" s="52"/>
      <c r="EME42" s="2"/>
      <c r="EMH42" s="52"/>
      <c r="EMI42" s="2"/>
      <c r="EML42" s="52"/>
      <c r="EMM42" s="2"/>
      <c r="EMP42" s="52"/>
      <c r="EMQ42" s="2"/>
      <c r="EMT42" s="52"/>
      <c r="EMU42" s="2"/>
      <c r="EMX42" s="52"/>
      <c r="EMY42" s="2"/>
      <c r="ENB42" s="52"/>
      <c r="ENC42" s="2"/>
      <c r="ENF42" s="52"/>
      <c r="ENG42" s="2"/>
      <c r="ENJ42" s="52"/>
      <c r="ENK42" s="2"/>
      <c r="ENN42" s="52"/>
      <c r="ENO42" s="2"/>
      <c r="ENR42" s="52"/>
      <c r="ENS42" s="2"/>
      <c r="ENV42" s="52"/>
      <c r="ENW42" s="2"/>
      <c r="ENZ42" s="52"/>
      <c r="EOA42" s="2"/>
      <c r="EOD42" s="52"/>
      <c r="EOE42" s="2"/>
      <c r="EOH42" s="52"/>
      <c r="EOI42" s="2"/>
      <c r="EOL42" s="52"/>
      <c r="EOM42" s="2"/>
      <c r="EOP42" s="52"/>
      <c r="EOQ42" s="2"/>
      <c r="EOT42" s="52"/>
      <c r="EOU42" s="2"/>
      <c r="EOX42" s="52"/>
      <c r="EOY42" s="2"/>
      <c r="EPB42" s="52"/>
      <c r="EPC42" s="2"/>
      <c r="EPF42" s="52"/>
      <c r="EPG42" s="2"/>
      <c r="EPJ42" s="52"/>
      <c r="EPK42" s="2"/>
      <c r="EPN42" s="52"/>
      <c r="EPO42" s="2"/>
      <c r="EPR42" s="52"/>
      <c r="EPS42" s="2"/>
      <c r="EPV42" s="52"/>
      <c r="EPW42" s="2"/>
      <c r="EPZ42" s="52"/>
      <c r="EQA42" s="2"/>
      <c r="EQD42" s="52"/>
      <c r="EQE42" s="2"/>
      <c r="EQH42" s="52"/>
      <c r="EQI42" s="2"/>
      <c r="EQL42" s="52"/>
      <c r="EQM42" s="2"/>
      <c r="EQP42" s="52"/>
      <c r="EQQ42" s="2"/>
      <c r="EQT42" s="52"/>
      <c r="EQU42" s="2"/>
      <c r="EQX42" s="52"/>
      <c r="EQY42" s="2"/>
      <c r="ERB42" s="52"/>
      <c r="ERC42" s="2"/>
      <c r="ERF42" s="52"/>
      <c r="ERG42" s="2"/>
      <c r="ERJ42" s="52"/>
      <c r="ERK42" s="2"/>
      <c r="ERN42" s="52"/>
      <c r="ERO42" s="2"/>
      <c r="ERR42" s="52"/>
      <c r="ERS42" s="2"/>
      <c r="ERV42" s="52"/>
      <c r="ERW42" s="2"/>
      <c r="ERZ42" s="52"/>
      <c r="ESA42" s="2"/>
      <c r="ESD42" s="52"/>
      <c r="ESE42" s="2"/>
      <c r="ESH42" s="52"/>
      <c r="ESI42" s="2"/>
      <c r="ESL42" s="52"/>
      <c r="ESM42" s="2"/>
      <c r="ESP42" s="52"/>
      <c r="ESQ42" s="2"/>
      <c r="EST42" s="52"/>
      <c r="ESU42" s="2"/>
      <c r="ESX42" s="52"/>
      <c r="ESY42" s="2"/>
      <c r="ETB42" s="52"/>
      <c r="ETC42" s="2"/>
      <c r="ETF42" s="52"/>
      <c r="ETG42" s="2"/>
      <c r="ETJ42" s="52"/>
      <c r="ETK42" s="2"/>
      <c r="ETN42" s="52"/>
      <c r="ETO42" s="2"/>
      <c r="ETR42" s="52"/>
      <c r="ETS42" s="2"/>
      <c r="ETV42" s="52"/>
      <c r="ETW42" s="2"/>
      <c r="ETZ42" s="52"/>
      <c r="EUA42" s="2"/>
      <c r="EUD42" s="52"/>
      <c r="EUE42" s="2"/>
      <c r="EUH42" s="52"/>
      <c r="EUI42" s="2"/>
      <c r="EUL42" s="52"/>
      <c r="EUM42" s="2"/>
      <c r="EUP42" s="52"/>
      <c r="EUQ42" s="2"/>
      <c r="EUT42" s="52"/>
      <c r="EUU42" s="2"/>
      <c r="EUX42" s="52"/>
      <c r="EUY42" s="2"/>
      <c r="EVB42" s="52"/>
      <c r="EVC42" s="2"/>
      <c r="EVF42" s="52"/>
      <c r="EVG42" s="2"/>
      <c r="EVJ42" s="52"/>
      <c r="EVK42" s="2"/>
      <c r="EVN42" s="52"/>
      <c r="EVO42" s="2"/>
      <c r="EVR42" s="52"/>
      <c r="EVS42" s="2"/>
      <c r="EVV42" s="52"/>
      <c r="EVW42" s="2"/>
      <c r="EVZ42" s="52"/>
      <c r="EWA42" s="2"/>
      <c r="EWD42" s="52"/>
      <c r="EWE42" s="2"/>
      <c r="EWH42" s="52"/>
      <c r="EWI42" s="2"/>
      <c r="EWL42" s="52"/>
      <c r="EWM42" s="2"/>
      <c r="EWP42" s="52"/>
      <c r="EWQ42" s="2"/>
      <c r="EWT42" s="52"/>
      <c r="EWU42" s="2"/>
      <c r="EWX42" s="52"/>
      <c r="EWY42" s="2"/>
      <c r="EXB42" s="52"/>
      <c r="EXC42" s="2"/>
      <c r="EXF42" s="52"/>
      <c r="EXG42" s="2"/>
      <c r="EXJ42" s="52"/>
      <c r="EXK42" s="2"/>
      <c r="EXN42" s="52"/>
      <c r="EXO42" s="2"/>
      <c r="EXR42" s="52"/>
      <c r="EXS42" s="2"/>
      <c r="EXV42" s="52"/>
      <c r="EXW42" s="2"/>
      <c r="EXZ42" s="52"/>
      <c r="EYA42" s="2"/>
      <c r="EYD42" s="52"/>
      <c r="EYE42" s="2"/>
      <c r="EYH42" s="52"/>
      <c r="EYI42" s="2"/>
      <c r="EYL42" s="52"/>
      <c r="EYM42" s="2"/>
      <c r="EYP42" s="52"/>
      <c r="EYQ42" s="2"/>
      <c r="EYT42" s="52"/>
      <c r="EYU42" s="2"/>
      <c r="EYX42" s="52"/>
      <c r="EYY42" s="2"/>
      <c r="EZB42" s="52"/>
      <c r="EZC42" s="2"/>
      <c r="EZF42" s="52"/>
      <c r="EZG42" s="2"/>
      <c r="EZJ42" s="52"/>
      <c r="EZK42" s="2"/>
      <c r="EZN42" s="52"/>
      <c r="EZO42" s="2"/>
      <c r="EZR42" s="52"/>
      <c r="EZS42" s="2"/>
      <c r="EZV42" s="52"/>
      <c r="EZW42" s="2"/>
      <c r="EZZ42" s="52"/>
      <c r="FAA42" s="2"/>
      <c r="FAD42" s="52"/>
      <c r="FAE42" s="2"/>
      <c r="FAH42" s="52"/>
      <c r="FAI42" s="2"/>
      <c r="FAL42" s="52"/>
      <c r="FAM42" s="2"/>
      <c r="FAP42" s="52"/>
      <c r="FAQ42" s="2"/>
      <c r="FAT42" s="52"/>
      <c r="FAU42" s="2"/>
      <c r="FAX42" s="52"/>
      <c r="FAY42" s="2"/>
      <c r="FBB42" s="52"/>
      <c r="FBC42" s="2"/>
      <c r="FBF42" s="52"/>
      <c r="FBG42" s="2"/>
      <c r="FBJ42" s="52"/>
      <c r="FBK42" s="2"/>
      <c r="FBN42" s="52"/>
      <c r="FBO42" s="2"/>
      <c r="FBR42" s="52"/>
      <c r="FBS42" s="2"/>
      <c r="FBV42" s="52"/>
      <c r="FBW42" s="2"/>
      <c r="FBZ42" s="52"/>
      <c r="FCA42" s="2"/>
      <c r="FCD42" s="52"/>
      <c r="FCE42" s="2"/>
      <c r="FCH42" s="52"/>
      <c r="FCI42" s="2"/>
      <c r="FCL42" s="52"/>
      <c r="FCM42" s="2"/>
      <c r="FCP42" s="52"/>
      <c r="FCQ42" s="2"/>
      <c r="FCT42" s="52"/>
      <c r="FCU42" s="2"/>
      <c r="FCX42" s="52"/>
      <c r="FCY42" s="2"/>
      <c r="FDB42" s="52"/>
      <c r="FDC42" s="2"/>
      <c r="FDF42" s="52"/>
      <c r="FDG42" s="2"/>
      <c r="FDJ42" s="52"/>
      <c r="FDK42" s="2"/>
      <c r="FDN42" s="52"/>
      <c r="FDO42" s="2"/>
      <c r="FDR42" s="52"/>
      <c r="FDS42" s="2"/>
      <c r="FDV42" s="52"/>
      <c r="FDW42" s="2"/>
      <c r="FDZ42" s="52"/>
      <c r="FEA42" s="2"/>
      <c r="FED42" s="52"/>
      <c r="FEE42" s="2"/>
      <c r="FEH42" s="52"/>
      <c r="FEI42" s="2"/>
      <c r="FEL42" s="52"/>
      <c r="FEM42" s="2"/>
      <c r="FEP42" s="52"/>
      <c r="FEQ42" s="2"/>
      <c r="FET42" s="52"/>
      <c r="FEU42" s="2"/>
      <c r="FEX42" s="52"/>
      <c r="FEY42" s="2"/>
      <c r="FFB42" s="52"/>
      <c r="FFC42" s="2"/>
      <c r="FFF42" s="52"/>
      <c r="FFG42" s="2"/>
      <c r="FFJ42" s="52"/>
      <c r="FFK42" s="2"/>
      <c r="FFN42" s="52"/>
      <c r="FFO42" s="2"/>
      <c r="FFR42" s="52"/>
      <c r="FFS42" s="2"/>
      <c r="FFV42" s="52"/>
      <c r="FFW42" s="2"/>
      <c r="FFZ42" s="52"/>
      <c r="FGA42" s="2"/>
      <c r="FGD42" s="52"/>
      <c r="FGE42" s="2"/>
      <c r="FGH42" s="52"/>
      <c r="FGI42" s="2"/>
      <c r="FGL42" s="52"/>
      <c r="FGM42" s="2"/>
      <c r="FGP42" s="52"/>
      <c r="FGQ42" s="2"/>
      <c r="FGT42" s="52"/>
      <c r="FGU42" s="2"/>
      <c r="FGX42" s="52"/>
      <c r="FGY42" s="2"/>
      <c r="FHB42" s="52"/>
      <c r="FHC42" s="2"/>
      <c r="FHF42" s="52"/>
      <c r="FHG42" s="2"/>
      <c r="FHJ42" s="52"/>
      <c r="FHK42" s="2"/>
      <c r="FHN42" s="52"/>
      <c r="FHO42" s="2"/>
      <c r="FHR42" s="52"/>
      <c r="FHS42" s="2"/>
      <c r="FHV42" s="52"/>
      <c r="FHW42" s="2"/>
      <c r="FHZ42" s="52"/>
      <c r="FIA42" s="2"/>
      <c r="FID42" s="52"/>
      <c r="FIE42" s="2"/>
      <c r="FIH42" s="52"/>
      <c r="FII42" s="2"/>
      <c r="FIL42" s="52"/>
      <c r="FIM42" s="2"/>
      <c r="FIP42" s="52"/>
      <c r="FIQ42" s="2"/>
      <c r="FIT42" s="52"/>
      <c r="FIU42" s="2"/>
      <c r="FIX42" s="52"/>
      <c r="FIY42" s="2"/>
      <c r="FJB42" s="52"/>
      <c r="FJC42" s="2"/>
      <c r="FJF42" s="52"/>
      <c r="FJG42" s="2"/>
      <c r="FJJ42" s="52"/>
      <c r="FJK42" s="2"/>
      <c r="FJN42" s="52"/>
      <c r="FJO42" s="2"/>
      <c r="FJR42" s="52"/>
      <c r="FJS42" s="2"/>
      <c r="FJV42" s="52"/>
      <c r="FJW42" s="2"/>
      <c r="FJZ42" s="52"/>
      <c r="FKA42" s="2"/>
      <c r="FKD42" s="52"/>
      <c r="FKE42" s="2"/>
      <c r="FKH42" s="52"/>
      <c r="FKI42" s="2"/>
      <c r="FKL42" s="52"/>
      <c r="FKM42" s="2"/>
      <c r="FKP42" s="52"/>
      <c r="FKQ42" s="2"/>
      <c r="FKT42" s="52"/>
      <c r="FKU42" s="2"/>
      <c r="FKX42" s="52"/>
      <c r="FKY42" s="2"/>
      <c r="FLB42" s="52"/>
      <c r="FLC42" s="2"/>
      <c r="FLF42" s="52"/>
      <c r="FLG42" s="2"/>
      <c r="FLJ42" s="52"/>
      <c r="FLK42" s="2"/>
      <c r="FLN42" s="52"/>
      <c r="FLO42" s="2"/>
      <c r="FLR42" s="52"/>
      <c r="FLS42" s="2"/>
      <c r="FLV42" s="52"/>
      <c r="FLW42" s="2"/>
      <c r="FLZ42" s="52"/>
      <c r="FMA42" s="2"/>
      <c r="FMD42" s="52"/>
      <c r="FME42" s="2"/>
      <c r="FMH42" s="52"/>
      <c r="FMI42" s="2"/>
      <c r="FML42" s="52"/>
      <c r="FMM42" s="2"/>
      <c r="FMP42" s="52"/>
      <c r="FMQ42" s="2"/>
      <c r="FMT42" s="52"/>
      <c r="FMU42" s="2"/>
      <c r="FMX42" s="52"/>
      <c r="FMY42" s="2"/>
      <c r="FNB42" s="52"/>
      <c r="FNC42" s="2"/>
      <c r="FNF42" s="52"/>
      <c r="FNG42" s="2"/>
      <c r="FNJ42" s="52"/>
      <c r="FNK42" s="2"/>
      <c r="FNN42" s="52"/>
      <c r="FNO42" s="2"/>
      <c r="FNR42" s="52"/>
      <c r="FNS42" s="2"/>
      <c r="FNV42" s="52"/>
      <c r="FNW42" s="2"/>
      <c r="FNZ42" s="52"/>
      <c r="FOA42" s="2"/>
      <c r="FOD42" s="52"/>
      <c r="FOE42" s="2"/>
      <c r="FOH42" s="52"/>
      <c r="FOI42" s="2"/>
      <c r="FOL42" s="52"/>
      <c r="FOM42" s="2"/>
      <c r="FOP42" s="52"/>
      <c r="FOQ42" s="2"/>
      <c r="FOT42" s="52"/>
      <c r="FOU42" s="2"/>
      <c r="FOX42" s="52"/>
      <c r="FOY42" s="2"/>
      <c r="FPB42" s="52"/>
      <c r="FPC42" s="2"/>
      <c r="FPF42" s="52"/>
      <c r="FPG42" s="2"/>
      <c r="FPJ42" s="52"/>
      <c r="FPK42" s="2"/>
      <c r="FPN42" s="52"/>
      <c r="FPO42" s="2"/>
      <c r="FPR42" s="52"/>
      <c r="FPS42" s="2"/>
      <c r="FPV42" s="52"/>
      <c r="FPW42" s="2"/>
      <c r="FPZ42" s="52"/>
      <c r="FQA42" s="2"/>
      <c r="FQD42" s="52"/>
      <c r="FQE42" s="2"/>
      <c r="FQH42" s="52"/>
      <c r="FQI42" s="2"/>
      <c r="FQL42" s="52"/>
      <c r="FQM42" s="2"/>
      <c r="FQP42" s="52"/>
      <c r="FQQ42" s="2"/>
      <c r="FQT42" s="52"/>
      <c r="FQU42" s="2"/>
      <c r="FQX42" s="52"/>
      <c r="FQY42" s="2"/>
      <c r="FRB42" s="52"/>
      <c r="FRC42" s="2"/>
      <c r="FRF42" s="52"/>
      <c r="FRG42" s="2"/>
      <c r="FRJ42" s="52"/>
      <c r="FRK42" s="2"/>
      <c r="FRN42" s="52"/>
      <c r="FRO42" s="2"/>
      <c r="FRR42" s="52"/>
      <c r="FRS42" s="2"/>
      <c r="FRV42" s="52"/>
      <c r="FRW42" s="2"/>
      <c r="FRZ42" s="52"/>
      <c r="FSA42" s="2"/>
      <c r="FSD42" s="52"/>
      <c r="FSE42" s="2"/>
      <c r="FSH42" s="52"/>
      <c r="FSI42" s="2"/>
      <c r="FSL42" s="52"/>
      <c r="FSM42" s="2"/>
      <c r="FSP42" s="52"/>
      <c r="FSQ42" s="2"/>
      <c r="FST42" s="52"/>
      <c r="FSU42" s="2"/>
      <c r="FSX42" s="52"/>
      <c r="FSY42" s="2"/>
      <c r="FTB42" s="52"/>
      <c r="FTC42" s="2"/>
      <c r="FTF42" s="52"/>
      <c r="FTG42" s="2"/>
      <c r="FTJ42" s="52"/>
      <c r="FTK42" s="2"/>
      <c r="FTN42" s="52"/>
      <c r="FTO42" s="2"/>
      <c r="FTR42" s="52"/>
      <c r="FTS42" s="2"/>
      <c r="FTV42" s="52"/>
      <c r="FTW42" s="2"/>
      <c r="FTZ42" s="52"/>
      <c r="FUA42" s="2"/>
      <c r="FUD42" s="52"/>
      <c r="FUE42" s="2"/>
      <c r="FUH42" s="52"/>
      <c r="FUI42" s="2"/>
      <c r="FUL42" s="52"/>
      <c r="FUM42" s="2"/>
      <c r="FUP42" s="52"/>
      <c r="FUQ42" s="2"/>
      <c r="FUT42" s="52"/>
      <c r="FUU42" s="2"/>
      <c r="FUX42" s="52"/>
      <c r="FUY42" s="2"/>
      <c r="FVB42" s="52"/>
      <c r="FVC42" s="2"/>
      <c r="FVF42" s="52"/>
      <c r="FVG42" s="2"/>
      <c r="FVJ42" s="52"/>
      <c r="FVK42" s="2"/>
      <c r="FVN42" s="52"/>
      <c r="FVO42" s="2"/>
      <c r="FVR42" s="52"/>
      <c r="FVS42" s="2"/>
      <c r="FVV42" s="52"/>
      <c r="FVW42" s="2"/>
      <c r="FVZ42" s="52"/>
      <c r="FWA42" s="2"/>
      <c r="FWD42" s="52"/>
      <c r="FWE42" s="2"/>
      <c r="FWH42" s="52"/>
      <c r="FWI42" s="2"/>
      <c r="FWL42" s="52"/>
      <c r="FWM42" s="2"/>
      <c r="FWP42" s="52"/>
      <c r="FWQ42" s="2"/>
      <c r="FWT42" s="52"/>
      <c r="FWU42" s="2"/>
      <c r="FWX42" s="52"/>
      <c r="FWY42" s="2"/>
      <c r="FXB42" s="52"/>
      <c r="FXC42" s="2"/>
      <c r="FXF42" s="52"/>
      <c r="FXG42" s="2"/>
      <c r="FXJ42" s="52"/>
      <c r="FXK42" s="2"/>
      <c r="FXN42" s="52"/>
      <c r="FXO42" s="2"/>
      <c r="FXR42" s="52"/>
      <c r="FXS42" s="2"/>
      <c r="FXV42" s="52"/>
      <c r="FXW42" s="2"/>
      <c r="FXZ42" s="52"/>
      <c r="FYA42" s="2"/>
      <c r="FYD42" s="52"/>
      <c r="FYE42" s="2"/>
      <c r="FYH42" s="52"/>
      <c r="FYI42" s="2"/>
      <c r="FYL42" s="52"/>
      <c r="FYM42" s="2"/>
      <c r="FYP42" s="52"/>
      <c r="FYQ42" s="2"/>
      <c r="FYT42" s="52"/>
      <c r="FYU42" s="2"/>
      <c r="FYX42" s="52"/>
      <c r="FYY42" s="2"/>
      <c r="FZB42" s="52"/>
      <c r="FZC42" s="2"/>
      <c r="FZF42" s="52"/>
      <c r="FZG42" s="2"/>
      <c r="FZJ42" s="52"/>
      <c r="FZK42" s="2"/>
      <c r="FZN42" s="52"/>
      <c r="FZO42" s="2"/>
      <c r="FZR42" s="52"/>
      <c r="FZS42" s="2"/>
      <c r="FZV42" s="52"/>
      <c r="FZW42" s="2"/>
      <c r="FZZ42" s="52"/>
      <c r="GAA42" s="2"/>
      <c r="GAD42" s="52"/>
      <c r="GAE42" s="2"/>
      <c r="GAH42" s="52"/>
      <c r="GAI42" s="2"/>
      <c r="GAL42" s="52"/>
      <c r="GAM42" s="2"/>
      <c r="GAP42" s="52"/>
      <c r="GAQ42" s="2"/>
      <c r="GAT42" s="52"/>
      <c r="GAU42" s="2"/>
      <c r="GAX42" s="52"/>
      <c r="GAY42" s="2"/>
      <c r="GBB42" s="52"/>
      <c r="GBC42" s="2"/>
      <c r="GBF42" s="52"/>
      <c r="GBG42" s="2"/>
      <c r="GBJ42" s="52"/>
      <c r="GBK42" s="2"/>
      <c r="GBN42" s="52"/>
      <c r="GBO42" s="2"/>
      <c r="GBR42" s="52"/>
      <c r="GBS42" s="2"/>
      <c r="GBV42" s="52"/>
      <c r="GBW42" s="2"/>
      <c r="GBZ42" s="52"/>
      <c r="GCA42" s="2"/>
      <c r="GCD42" s="52"/>
      <c r="GCE42" s="2"/>
      <c r="GCH42" s="52"/>
      <c r="GCI42" s="2"/>
      <c r="GCL42" s="52"/>
      <c r="GCM42" s="2"/>
      <c r="GCP42" s="52"/>
      <c r="GCQ42" s="2"/>
      <c r="GCT42" s="52"/>
      <c r="GCU42" s="2"/>
      <c r="GCX42" s="52"/>
      <c r="GCY42" s="2"/>
      <c r="GDB42" s="52"/>
      <c r="GDC42" s="2"/>
      <c r="GDF42" s="52"/>
      <c r="GDG42" s="2"/>
      <c r="GDJ42" s="52"/>
      <c r="GDK42" s="2"/>
      <c r="GDN42" s="52"/>
      <c r="GDO42" s="2"/>
      <c r="GDR42" s="52"/>
      <c r="GDS42" s="2"/>
      <c r="GDV42" s="52"/>
      <c r="GDW42" s="2"/>
      <c r="GDZ42" s="52"/>
      <c r="GEA42" s="2"/>
      <c r="GED42" s="52"/>
      <c r="GEE42" s="2"/>
      <c r="GEH42" s="52"/>
      <c r="GEI42" s="2"/>
      <c r="GEL42" s="52"/>
      <c r="GEM42" s="2"/>
      <c r="GEP42" s="52"/>
      <c r="GEQ42" s="2"/>
      <c r="GET42" s="52"/>
      <c r="GEU42" s="2"/>
      <c r="GEX42" s="52"/>
      <c r="GEY42" s="2"/>
      <c r="GFB42" s="52"/>
      <c r="GFC42" s="2"/>
      <c r="GFF42" s="52"/>
      <c r="GFG42" s="2"/>
      <c r="GFJ42" s="52"/>
      <c r="GFK42" s="2"/>
      <c r="GFN42" s="52"/>
      <c r="GFO42" s="2"/>
      <c r="GFR42" s="52"/>
      <c r="GFS42" s="2"/>
      <c r="GFV42" s="52"/>
      <c r="GFW42" s="2"/>
      <c r="GFZ42" s="52"/>
      <c r="GGA42" s="2"/>
      <c r="GGD42" s="52"/>
      <c r="GGE42" s="2"/>
      <c r="GGH42" s="52"/>
      <c r="GGI42" s="2"/>
      <c r="GGL42" s="52"/>
      <c r="GGM42" s="2"/>
      <c r="GGP42" s="52"/>
      <c r="GGQ42" s="2"/>
      <c r="GGT42" s="52"/>
      <c r="GGU42" s="2"/>
      <c r="GGX42" s="52"/>
      <c r="GGY42" s="2"/>
      <c r="GHB42" s="52"/>
      <c r="GHC42" s="2"/>
      <c r="GHF42" s="52"/>
      <c r="GHG42" s="2"/>
      <c r="GHJ42" s="52"/>
      <c r="GHK42" s="2"/>
      <c r="GHN42" s="52"/>
      <c r="GHO42" s="2"/>
      <c r="GHR42" s="52"/>
      <c r="GHS42" s="2"/>
      <c r="GHV42" s="52"/>
      <c r="GHW42" s="2"/>
      <c r="GHZ42" s="52"/>
      <c r="GIA42" s="2"/>
      <c r="GID42" s="52"/>
      <c r="GIE42" s="2"/>
      <c r="GIH42" s="52"/>
      <c r="GII42" s="2"/>
      <c r="GIL42" s="52"/>
      <c r="GIM42" s="2"/>
      <c r="GIP42" s="52"/>
      <c r="GIQ42" s="2"/>
      <c r="GIT42" s="52"/>
      <c r="GIU42" s="2"/>
      <c r="GIX42" s="52"/>
      <c r="GIY42" s="2"/>
      <c r="GJB42" s="52"/>
      <c r="GJC42" s="2"/>
      <c r="GJF42" s="52"/>
      <c r="GJG42" s="2"/>
      <c r="GJJ42" s="52"/>
      <c r="GJK42" s="2"/>
      <c r="GJN42" s="52"/>
      <c r="GJO42" s="2"/>
      <c r="GJR42" s="52"/>
      <c r="GJS42" s="2"/>
      <c r="GJV42" s="52"/>
      <c r="GJW42" s="2"/>
      <c r="GJZ42" s="52"/>
      <c r="GKA42" s="2"/>
      <c r="GKD42" s="52"/>
      <c r="GKE42" s="2"/>
      <c r="GKH42" s="52"/>
      <c r="GKI42" s="2"/>
      <c r="GKL42" s="52"/>
      <c r="GKM42" s="2"/>
      <c r="GKP42" s="52"/>
      <c r="GKQ42" s="2"/>
      <c r="GKT42" s="52"/>
      <c r="GKU42" s="2"/>
      <c r="GKX42" s="52"/>
      <c r="GKY42" s="2"/>
      <c r="GLB42" s="52"/>
      <c r="GLC42" s="2"/>
      <c r="GLF42" s="52"/>
      <c r="GLG42" s="2"/>
      <c r="GLJ42" s="52"/>
      <c r="GLK42" s="2"/>
      <c r="GLN42" s="52"/>
      <c r="GLO42" s="2"/>
      <c r="GLR42" s="52"/>
      <c r="GLS42" s="2"/>
      <c r="GLV42" s="52"/>
      <c r="GLW42" s="2"/>
      <c r="GLZ42" s="52"/>
      <c r="GMA42" s="2"/>
      <c r="GMD42" s="52"/>
      <c r="GME42" s="2"/>
      <c r="GMH42" s="52"/>
      <c r="GMI42" s="2"/>
      <c r="GML42" s="52"/>
      <c r="GMM42" s="2"/>
      <c r="GMP42" s="52"/>
      <c r="GMQ42" s="2"/>
      <c r="GMT42" s="52"/>
      <c r="GMU42" s="2"/>
      <c r="GMX42" s="52"/>
      <c r="GMY42" s="2"/>
      <c r="GNB42" s="52"/>
      <c r="GNC42" s="2"/>
      <c r="GNF42" s="52"/>
      <c r="GNG42" s="2"/>
      <c r="GNJ42" s="52"/>
      <c r="GNK42" s="2"/>
      <c r="GNN42" s="52"/>
      <c r="GNO42" s="2"/>
      <c r="GNR42" s="52"/>
      <c r="GNS42" s="2"/>
      <c r="GNV42" s="52"/>
      <c r="GNW42" s="2"/>
      <c r="GNZ42" s="52"/>
      <c r="GOA42" s="2"/>
      <c r="GOD42" s="52"/>
      <c r="GOE42" s="2"/>
      <c r="GOH42" s="52"/>
      <c r="GOI42" s="2"/>
      <c r="GOL42" s="52"/>
      <c r="GOM42" s="2"/>
      <c r="GOP42" s="52"/>
      <c r="GOQ42" s="2"/>
      <c r="GOT42" s="52"/>
      <c r="GOU42" s="2"/>
      <c r="GOX42" s="52"/>
      <c r="GOY42" s="2"/>
      <c r="GPB42" s="52"/>
      <c r="GPC42" s="2"/>
      <c r="GPF42" s="52"/>
      <c r="GPG42" s="2"/>
      <c r="GPJ42" s="52"/>
      <c r="GPK42" s="2"/>
      <c r="GPN42" s="52"/>
      <c r="GPO42" s="2"/>
      <c r="GPR42" s="52"/>
      <c r="GPS42" s="2"/>
      <c r="GPV42" s="52"/>
      <c r="GPW42" s="2"/>
      <c r="GPZ42" s="52"/>
      <c r="GQA42" s="2"/>
      <c r="GQD42" s="52"/>
      <c r="GQE42" s="2"/>
      <c r="GQH42" s="52"/>
      <c r="GQI42" s="2"/>
      <c r="GQL42" s="52"/>
      <c r="GQM42" s="2"/>
      <c r="GQP42" s="52"/>
      <c r="GQQ42" s="2"/>
      <c r="GQT42" s="52"/>
      <c r="GQU42" s="2"/>
      <c r="GQX42" s="52"/>
      <c r="GQY42" s="2"/>
      <c r="GRB42" s="52"/>
      <c r="GRC42" s="2"/>
      <c r="GRF42" s="52"/>
      <c r="GRG42" s="2"/>
      <c r="GRJ42" s="52"/>
      <c r="GRK42" s="2"/>
      <c r="GRN42" s="52"/>
      <c r="GRO42" s="2"/>
      <c r="GRR42" s="52"/>
      <c r="GRS42" s="2"/>
      <c r="GRV42" s="52"/>
      <c r="GRW42" s="2"/>
      <c r="GRZ42" s="52"/>
      <c r="GSA42" s="2"/>
      <c r="GSD42" s="52"/>
      <c r="GSE42" s="2"/>
      <c r="GSH42" s="52"/>
      <c r="GSI42" s="2"/>
      <c r="GSL42" s="52"/>
      <c r="GSM42" s="2"/>
      <c r="GSP42" s="52"/>
      <c r="GSQ42" s="2"/>
      <c r="GST42" s="52"/>
      <c r="GSU42" s="2"/>
      <c r="GSX42" s="52"/>
      <c r="GSY42" s="2"/>
      <c r="GTB42" s="52"/>
      <c r="GTC42" s="2"/>
      <c r="GTF42" s="52"/>
      <c r="GTG42" s="2"/>
      <c r="GTJ42" s="52"/>
      <c r="GTK42" s="2"/>
      <c r="GTN42" s="52"/>
      <c r="GTO42" s="2"/>
      <c r="GTR42" s="52"/>
      <c r="GTS42" s="2"/>
      <c r="GTV42" s="52"/>
      <c r="GTW42" s="2"/>
      <c r="GTZ42" s="52"/>
      <c r="GUA42" s="2"/>
      <c r="GUD42" s="52"/>
      <c r="GUE42" s="2"/>
      <c r="GUH42" s="52"/>
      <c r="GUI42" s="2"/>
      <c r="GUL42" s="52"/>
      <c r="GUM42" s="2"/>
      <c r="GUP42" s="52"/>
      <c r="GUQ42" s="2"/>
      <c r="GUT42" s="52"/>
      <c r="GUU42" s="2"/>
      <c r="GUX42" s="52"/>
      <c r="GUY42" s="2"/>
      <c r="GVB42" s="52"/>
      <c r="GVC42" s="2"/>
      <c r="GVF42" s="52"/>
      <c r="GVG42" s="2"/>
      <c r="GVJ42" s="52"/>
      <c r="GVK42" s="2"/>
      <c r="GVN42" s="52"/>
      <c r="GVO42" s="2"/>
      <c r="GVR42" s="52"/>
      <c r="GVS42" s="2"/>
      <c r="GVV42" s="52"/>
      <c r="GVW42" s="2"/>
      <c r="GVZ42" s="52"/>
      <c r="GWA42" s="2"/>
      <c r="GWD42" s="52"/>
      <c r="GWE42" s="2"/>
      <c r="GWH42" s="52"/>
      <c r="GWI42" s="2"/>
      <c r="GWL42" s="52"/>
      <c r="GWM42" s="2"/>
      <c r="GWP42" s="52"/>
      <c r="GWQ42" s="2"/>
      <c r="GWT42" s="52"/>
      <c r="GWU42" s="2"/>
      <c r="GWX42" s="52"/>
      <c r="GWY42" s="2"/>
      <c r="GXB42" s="52"/>
      <c r="GXC42" s="2"/>
      <c r="GXF42" s="52"/>
      <c r="GXG42" s="2"/>
      <c r="GXJ42" s="52"/>
      <c r="GXK42" s="2"/>
      <c r="GXN42" s="52"/>
      <c r="GXO42" s="2"/>
      <c r="GXR42" s="52"/>
      <c r="GXS42" s="2"/>
      <c r="GXV42" s="52"/>
      <c r="GXW42" s="2"/>
      <c r="GXZ42" s="52"/>
      <c r="GYA42" s="2"/>
      <c r="GYD42" s="52"/>
      <c r="GYE42" s="2"/>
      <c r="GYH42" s="52"/>
      <c r="GYI42" s="2"/>
      <c r="GYL42" s="52"/>
      <c r="GYM42" s="2"/>
      <c r="GYP42" s="52"/>
      <c r="GYQ42" s="2"/>
      <c r="GYT42" s="52"/>
      <c r="GYU42" s="2"/>
      <c r="GYX42" s="52"/>
      <c r="GYY42" s="2"/>
      <c r="GZB42" s="52"/>
      <c r="GZC42" s="2"/>
      <c r="GZF42" s="52"/>
      <c r="GZG42" s="2"/>
      <c r="GZJ42" s="52"/>
      <c r="GZK42" s="2"/>
      <c r="GZN42" s="52"/>
      <c r="GZO42" s="2"/>
      <c r="GZR42" s="52"/>
      <c r="GZS42" s="2"/>
      <c r="GZV42" s="52"/>
      <c r="GZW42" s="2"/>
      <c r="GZZ42" s="52"/>
      <c r="HAA42" s="2"/>
      <c r="HAD42" s="52"/>
      <c r="HAE42" s="2"/>
      <c r="HAH42" s="52"/>
      <c r="HAI42" s="2"/>
      <c r="HAL42" s="52"/>
      <c r="HAM42" s="2"/>
      <c r="HAP42" s="52"/>
      <c r="HAQ42" s="2"/>
      <c r="HAT42" s="52"/>
      <c r="HAU42" s="2"/>
      <c r="HAX42" s="52"/>
      <c r="HAY42" s="2"/>
      <c r="HBB42" s="52"/>
      <c r="HBC42" s="2"/>
      <c r="HBF42" s="52"/>
      <c r="HBG42" s="2"/>
      <c r="HBJ42" s="52"/>
      <c r="HBK42" s="2"/>
      <c r="HBN42" s="52"/>
      <c r="HBO42" s="2"/>
      <c r="HBR42" s="52"/>
      <c r="HBS42" s="2"/>
      <c r="HBV42" s="52"/>
      <c r="HBW42" s="2"/>
      <c r="HBZ42" s="52"/>
      <c r="HCA42" s="2"/>
      <c r="HCD42" s="52"/>
      <c r="HCE42" s="2"/>
      <c r="HCH42" s="52"/>
      <c r="HCI42" s="2"/>
      <c r="HCL42" s="52"/>
      <c r="HCM42" s="2"/>
      <c r="HCP42" s="52"/>
      <c r="HCQ42" s="2"/>
      <c r="HCT42" s="52"/>
      <c r="HCU42" s="2"/>
      <c r="HCX42" s="52"/>
      <c r="HCY42" s="2"/>
      <c r="HDB42" s="52"/>
      <c r="HDC42" s="2"/>
      <c r="HDF42" s="52"/>
      <c r="HDG42" s="2"/>
      <c r="HDJ42" s="52"/>
      <c r="HDK42" s="2"/>
      <c r="HDN42" s="52"/>
      <c r="HDO42" s="2"/>
      <c r="HDR42" s="52"/>
      <c r="HDS42" s="2"/>
      <c r="HDV42" s="52"/>
      <c r="HDW42" s="2"/>
      <c r="HDZ42" s="52"/>
      <c r="HEA42" s="2"/>
      <c r="HED42" s="52"/>
      <c r="HEE42" s="2"/>
      <c r="HEH42" s="52"/>
      <c r="HEI42" s="2"/>
      <c r="HEL42" s="52"/>
      <c r="HEM42" s="2"/>
      <c r="HEP42" s="52"/>
      <c r="HEQ42" s="2"/>
      <c r="HET42" s="52"/>
      <c r="HEU42" s="2"/>
      <c r="HEX42" s="52"/>
      <c r="HEY42" s="2"/>
      <c r="HFB42" s="52"/>
      <c r="HFC42" s="2"/>
      <c r="HFF42" s="52"/>
      <c r="HFG42" s="2"/>
      <c r="HFJ42" s="52"/>
      <c r="HFK42" s="2"/>
      <c r="HFN42" s="52"/>
      <c r="HFO42" s="2"/>
      <c r="HFR42" s="52"/>
      <c r="HFS42" s="2"/>
      <c r="HFV42" s="52"/>
      <c r="HFW42" s="2"/>
      <c r="HFZ42" s="52"/>
      <c r="HGA42" s="2"/>
      <c r="HGD42" s="52"/>
      <c r="HGE42" s="2"/>
      <c r="HGH42" s="52"/>
      <c r="HGI42" s="2"/>
      <c r="HGL42" s="52"/>
      <c r="HGM42" s="2"/>
      <c r="HGP42" s="52"/>
      <c r="HGQ42" s="2"/>
      <c r="HGT42" s="52"/>
      <c r="HGU42" s="2"/>
      <c r="HGX42" s="52"/>
      <c r="HGY42" s="2"/>
      <c r="HHB42" s="52"/>
      <c r="HHC42" s="2"/>
      <c r="HHF42" s="52"/>
      <c r="HHG42" s="2"/>
      <c r="HHJ42" s="52"/>
      <c r="HHK42" s="2"/>
      <c r="HHN42" s="52"/>
      <c r="HHO42" s="2"/>
      <c r="HHR42" s="52"/>
      <c r="HHS42" s="2"/>
      <c r="HHV42" s="52"/>
      <c r="HHW42" s="2"/>
      <c r="HHZ42" s="52"/>
      <c r="HIA42" s="2"/>
      <c r="HID42" s="52"/>
      <c r="HIE42" s="2"/>
      <c r="HIH42" s="52"/>
      <c r="HII42" s="2"/>
      <c r="HIL42" s="52"/>
      <c r="HIM42" s="2"/>
      <c r="HIP42" s="52"/>
      <c r="HIQ42" s="2"/>
      <c r="HIT42" s="52"/>
      <c r="HIU42" s="2"/>
      <c r="HIX42" s="52"/>
      <c r="HIY42" s="2"/>
      <c r="HJB42" s="52"/>
      <c r="HJC42" s="2"/>
      <c r="HJF42" s="52"/>
      <c r="HJG42" s="2"/>
      <c r="HJJ42" s="52"/>
      <c r="HJK42" s="2"/>
      <c r="HJN42" s="52"/>
      <c r="HJO42" s="2"/>
      <c r="HJR42" s="52"/>
      <c r="HJS42" s="2"/>
      <c r="HJV42" s="52"/>
      <c r="HJW42" s="2"/>
      <c r="HJZ42" s="52"/>
      <c r="HKA42" s="2"/>
      <c r="HKD42" s="52"/>
      <c r="HKE42" s="2"/>
      <c r="HKH42" s="52"/>
      <c r="HKI42" s="2"/>
      <c r="HKL42" s="52"/>
      <c r="HKM42" s="2"/>
      <c r="HKP42" s="52"/>
      <c r="HKQ42" s="2"/>
      <c r="HKT42" s="52"/>
      <c r="HKU42" s="2"/>
      <c r="HKX42" s="52"/>
      <c r="HKY42" s="2"/>
      <c r="HLB42" s="52"/>
      <c r="HLC42" s="2"/>
      <c r="HLF42" s="52"/>
      <c r="HLG42" s="2"/>
      <c r="HLJ42" s="52"/>
      <c r="HLK42" s="2"/>
      <c r="HLN42" s="52"/>
      <c r="HLO42" s="2"/>
      <c r="HLR42" s="52"/>
      <c r="HLS42" s="2"/>
      <c r="HLV42" s="52"/>
      <c r="HLW42" s="2"/>
      <c r="HLZ42" s="52"/>
      <c r="HMA42" s="2"/>
      <c r="HMD42" s="52"/>
      <c r="HME42" s="2"/>
      <c r="HMH42" s="52"/>
      <c r="HMI42" s="2"/>
      <c r="HML42" s="52"/>
      <c r="HMM42" s="2"/>
      <c r="HMP42" s="52"/>
      <c r="HMQ42" s="2"/>
      <c r="HMT42" s="52"/>
      <c r="HMU42" s="2"/>
      <c r="HMX42" s="52"/>
      <c r="HMY42" s="2"/>
      <c r="HNB42" s="52"/>
      <c r="HNC42" s="2"/>
      <c r="HNF42" s="52"/>
      <c r="HNG42" s="2"/>
      <c r="HNJ42" s="52"/>
      <c r="HNK42" s="2"/>
      <c r="HNN42" s="52"/>
      <c r="HNO42" s="2"/>
      <c r="HNR42" s="52"/>
      <c r="HNS42" s="2"/>
      <c r="HNV42" s="52"/>
      <c r="HNW42" s="2"/>
      <c r="HNZ42" s="52"/>
      <c r="HOA42" s="2"/>
      <c r="HOD42" s="52"/>
      <c r="HOE42" s="2"/>
      <c r="HOH42" s="52"/>
      <c r="HOI42" s="2"/>
      <c r="HOL42" s="52"/>
      <c r="HOM42" s="2"/>
      <c r="HOP42" s="52"/>
      <c r="HOQ42" s="2"/>
      <c r="HOT42" s="52"/>
      <c r="HOU42" s="2"/>
      <c r="HOX42" s="52"/>
      <c r="HOY42" s="2"/>
      <c r="HPB42" s="52"/>
      <c r="HPC42" s="2"/>
      <c r="HPF42" s="52"/>
      <c r="HPG42" s="2"/>
      <c r="HPJ42" s="52"/>
      <c r="HPK42" s="2"/>
      <c r="HPN42" s="52"/>
      <c r="HPO42" s="2"/>
      <c r="HPR42" s="52"/>
      <c r="HPS42" s="2"/>
      <c r="HPV42" s="52"/>
      <c r="HPW42" s="2"/>
      <c r="HPZ42" s="52"/>
      <c r="HQA42" s="2"/>
      <c r="HQD42" s="52"/>
      <c r="HQE42" s="2"/>
      <c r="HQH42" s="52"/>
      <c r="HQI42" s="2"/>
      <c r="HQL42" s="52"/>
      <c r="HQM42" s="2"/>
      <c r="HQP42" s="52"/>
      <c r="HQQ42" s="2"/>
      <c r="HQT42" s="52"/>
      <c r="HQU42" s="2"/>
      <c r="HQX42" s="52"/>
      <c r="HQY42" s="2"/>
      <c r="HRB42" s="52"/>
      <c r="HRC42" s="2"/>
      <c r="HRF42" s="52"/>
      <c r="HRG42" s="2"/>
      <c r="HRJ42" s="52"/>
      <c r="HRK42" s="2"/>
      <c r="HRN42" s="52"/>
      <c r="HRO42" s="2"/>
      <c r="HRR42" s="52"/>
      <c r="HRS42" s="2"/>
      <c r="HRV42" s="52"/>
      <c r="HRW42" s="2"/>
      <c r="HRZ42" s="52"/>
      <c r="HSA42" s="2"/>
      <c r="HSD42" s="52"/>
      <c r="HSE42" s="2"/>
      <c r="HSH42" s="52"/>
      <c r="HSI42" s="2"/>
      <c r="HSL42" s="52"/>
      <c r="HSM42" s="2"/>
      <c r="HSP42" s="52"/>
      <c r="HSQ42" s="2"/>
      <c r="HST42" s="52"/>
      <c r="HSU42" s="2"/>
      <c r="HSX42" s="52"/>
      <c r="HSY42" s="2"/>
      <c r="HTB42" s="52"/>
      <c r="HTC42" s="2"/>
      <c r="HTF42" s="52"/>
      <c r="HTG42" s="2"/>
      <c r="HTJ42" s="52"/>
      <c r="HTK42" s="2"/>
      <c r="HTN42" s="52"/>
      <c r="HTO42" s="2"/>
      <c r="HTR42" s="52"/>
      <c r="HTS42" s="2"/>
      <c r="HTV42" s="52"/>
      <c r="HTW42" s="2"/>
      <c r="HTZ42" s="52"/>
      <c r="HUA42" s="2"/>
      <c r="HUD42" s="52"/>
      <c r="HUE42" s="2"/>
      <c r="HUH42" s="52"/>
      <c r="HUI42" s="2"/>
      <c r="HUL42" s="52"/>
      <c r="HUM42" s="2"/>
      <c r="HUP42" s="52"/>
      <c r="HUQ42" s="2"/>
      <c r="HUT42" s="52"/>
      <c r="HUU42" s="2"/>
      <c r="HUX42" s="52"/>
      <c r="HUY42" s="2"/>
      <c r="HVB42" s="52"/>
      <c r="HVC42" s="2"/>
      <c r="HVF42" s="52"/>
      <c r="HVG42" s="2"/>
      <c r="HVJ42" s="52"/>
      <c r="HVK42" s="2"/>
      <c r="HVN42" s="52"/>
      <c r="HVO42" s="2"/>
      <c r="HVR42" s="52"/>
      <c r="HVS42" s="2"/>
      <c r="HVV42" s="52"/>
      <c r="HVW42" s="2"/>
      <c r="HVZ42" s="52"/>
      <c r="HWA42" s="2"/>
      <c r="HWD42" s="52"/>
      <c r="HWE42" s="2"/>
      <c r="HWH42" s="52"/>
      <c r="HWI42" s="2"/>
      <c r="HWL42" s="52"/>
      <c r="HWM42" s="2"/>
      <c r="HWP42" s="52"/>
      <c r="HWQ42" s="2"/>
      <c r="HWT42" s="52"/>
      <c r="HWU42" s="2"/>
      <c r="HWX42" s="52"/>
      <c r="HWY42" s="2"/>
      <c r="HXB42" s="52"/>
      <c r="HXC42" s="2"/>
      <c r="HXF42" s="52"/>
      <c r="HXG42" s="2"/>
      <c r="HXJ42" s="52"/>
      <c r="HXK42" s="2"/>
      <c r="HXN42" s="52"/>
      <c r="HXO42" s="2"/>
      <c r="HXR42" s="52"/>
      <c r="HXS42" s="2"/>
      <c r="HXV42" s="52"/>
      <c r="HXW42" s="2"/>
      <c r="HXZ42" s="52"/>
      <c r="HYA42" s="2"/>
      <c r="HYD42" s="52"/>
      <c r="HYE42" s="2"/>
      <c r="HYH42" s="52"/>
      <c r="HYI42" s="2"/>
      <c r="HYL42" s="52"/>
      <c r="HYM42" s="2"/>
      <c r="HYP42" s="52"/>
      <c r="HYQ42" s="2"/>
      <c r="HYT42" s="52"/>
      <c r="HYU42" s="2"/>
      <c r="HYX42" s="52"/>
      <c r="HYY42" s="2"/>
      <c r="HZB42" s="52"/>
      <c r="HZC42" s="2"/>
      <c r="HZF42" s="52"/>
      <c r="HZG42" s="2"/>
      <c r="HZJ42" s="52"/>
      <c r="HZK42" s="2"/>
      <c r="HZN42" s="52"/>
      <c r="HZO42" s="2"/>
      <c r="HZR42" s="52"/>
      <c r="HZS42" s="2"/>
      <c r="HZV42" s="52"/>
      <c r="HZW42" s="2"/>
      <c r="HZZ42" s="52"/>
      <c r="IAA42" s="2"/>
      <c r="IAD42" s="52"/>
      <c r="IAE42" s="2"/>
      <c r="IAH42" s="52"/>
      <c r="IAI42" s="2"/>
      <c r="IAL42" s="52"/>
      <c r="IAM42" s="2"/>
      <c r="IAP42" s="52"/>
      <c r="IAQ42" s="2"/>
      <c r="IAT42" s="52"/>
      <c r="IAU42" s="2"/>
      <c r="IAX42" s="52"/>
      <c r="IAY42" s="2"/>
      <c r="IBB42" s="52"/>
      <c r="IBC42" s="2"/>
      <c r="IBF42" s="52"/>
      <c r="IBG42" s="2"/>
      <c r="IBJ42" s="52"/>
      <c r="IBK42" s="2"/>
      <c r="IBN42" s="52"/>
      <c r="IBO42" s="2"/>
      <c r="IBR42" s="52"/>
      <c r="IBS42" s="2"/>
      <c r="IBV42" s="52"/>
      <c r="IBW42" s="2"/>
      <c r="IBZ42" s="52"/>
      <c r="ICA42" s="2"/>
      <c r="ICD42" s="52"/>
      <c r="ICE42" s="2"/>
      <c r="ICH42" s="52"/>
      <c r="ICI42" s="2"/>
      <c r="ICL42" s="52"/>
      <c r="ICM42" s="2"/>
      <c r="ICP42" s="52"/>
      <c r="ICQ42" s="2"/>
      <c r="ICT42" s="52"/>
      <c r="ICU42" s="2"/>
      <c r="ICX42" s="52"/>
      <c r="ICY42" s="2"/>
      <c r="IDB42" s="52"/>
      <c r="IDC42" s="2"/>
      <c r="IDF42" s="52"/>
      <c r="IDG42" s="2"/>
      <c r="IDJ42" s="52"/>
      <c r="IDK42" s="2"/>
      <c r="IDN42" s="52"/>
      <c r="IDO42" s="2"/>
      <c r="IDR42" s="52"/>
      <c r="IDS42" s="2"/>
      <c r="IDV42" s="52"/>
      <c r="IDW42" s="2"/>
      <c r="IDZ42" s="52"/>
      <c r="IEA42" s="2"/>
      <c r="IED42" s="52"/>
      <c r="IEE42" s="2"/>
      <c r="IEH42" s="52"/>
      <c r="IEI42" s="2"/>
      <c r="IEL42" s="52"/>
      <c r="IEM42" s="2"/>
      <c r="IEP42" s="52"/>
      <c r="IEQ42" s="2"/>
      <c r="IET42" s="52"/>
      <c r="IEU42" s="2"/>
      <c r="IEX42" s="52"/>
      <c r="IEY42" s="2"/>
      <c r="IFB42" s="52"/>
      <c r="IFC42" s="2"/>
      <c r="IFF42" s="52"/>
      <c r="IFG42" s="2"/>
      <c r="IFJ42" s="52"/>
      <c r="IFK42" s="2"/>
      <c r="IFN42" s="52"/>
      <c r="IFO42" s="2"/>
      <c r="IFR42" s="52"/>
      <c r="IFS42" s="2"/>
      <c r="IFV42" s="52"/>
      <c r="IFW42" s="2"/>
      <c r="IFZ42" s="52"/>
      <c r="IGA42" s="2"/>
      <c r="IGD42" s="52"/>
      <c r="IGE42" s="2"/>
      <c r="IGH42" s="52"/>
      <c r="IGI42" s="2"/>
      <c r="IGL42" s="52"/>
      <c r="IGM42" s="2"/>
      <c r="IGP42" s="52"/>
      <c r="IGQ42" s="2"/>
      <c r="IGT42" s="52"/>
      <c r="IGU42" s="2"/>
      <c r="IGX42" s="52"/>
      <c r="IGY42" s="2"/>
      <c r="IHB42" s="52"/>
      <c r="IHC42" s="2"/>
      <c r="IHF42" s="52"/>
      <c r="IHG42" s="2"/>
      <c r="IHJ42" s="52"/>
      <c r="IHK42" s="2"/>
      <c r="IHN42" s="52"/>
      <c r="IHO42" s="2"/>
      <c r="IHR42" s="52"/>
      <c r="IHS42" s="2"/>
      <c r="IHV42" s="52"/>
      <c r="IHW42" s="2"/>
      <c r="IHZ42" s="52"/>
      <c r="IIA42" s="2"/>
      <c r="IID42" s="52"/>
      <c r="IIE42" s="2"/>
      <c r="IIH42" s="52"/>
      <c r="III42" s="2"/>
      <c r="IIL42" s="52"/>
      <c r="IIM42" s="2"/>
      <c r="IIP42" s="52"/>
      <c r="IIQ42" s="2"/>
      <c r="IIT42" s="52"/>
      <c r="IIU42" s="2"/>
      <c r="IIX42" s="52"/>
      <c r="IIY42" s="2"/>
      <c r="IJB42" s="52"/>
      <c r="IJC42" s="2"/>
      <c r="IJF42" s="52"/>
      <c r="IJG42" s="2"/>
      <c r="IJJ42" s="52"/>
      <c r="IJK42" s="2"/>
      <c r="IJN42" s="52"/>
      <c r="IJO42" s="2"/>
      <c r="IJR42" s="52"/>
      <c r="IJS42" s="2"/>
      <c r="IJV42" s="52"/>
      <c r="IJW42" s="2"/>
      <c r="IJZ42" s="52"/>
      <c r="IKA42" s="2"/>
      <c r="IKD42" s="52"/>
      <c r="IKE42" s="2"/>
      <c r="IKH42" s="52"/>
      <c r="IKI42" s="2"/>
      <c r="IKL42" s="52"/>
      <c r="IKM42" s="2"/>
      <c r="IKP42" s="52"/>
      <c r="IKQ42" s="2"/>
      <c r="IKT42" s="52"/>
      <c r="IKU42" s="2"/>
      <c r="IKX42" s="52"/>
      <c r="IKY42" s="2"/>
      <c r="ILB42" s="52"/>
      <c r="ILC42" s="2"/>
      <c r="ILF42" s="52"/>
      <c r="ILG42" s="2"/>
      <c r="ILJ42" s="52"/>
      <c r="ILK42" s="2"/>
      <c r="ILN42" s="52"/>
      <c r="ILO42" s="2"/>
      <c r="ILR42" s="52"/>
      <c r="ILS42" s="2"/>
      <c r="ILV42" s="52"/>
      <c r="ILW42" s="2"/>
      <c r="ILZ42" s="52"/>
      <c r="IMA42" s="2"/>
      <c r="IMD42" s="52"/>
      <c r="IME42" s="2"/>
      <c r="IMH42" s="52"/>
      <c r="IMI42" s="2"/>
      <c r="IML42" s="52"/>
      <c r="IMM42" s="2"/>
      <c r="IMP42" s="52"/>
      <c r="IMQ42" s="2"/>
      <c r="IMT42" s="52"/>
      <c r="IMU42" s="2"/>
      <c r="IMX42" s="52"/>
      <c r="IMY42" s="2"/>
      <c r="INB42" s="52"/>
      <c r="INC42" s="2"/>
      <c r="INF42" s="52"/>
      <c r="ING42" s="2"/>
      <c r="INJ42" s="52"/>
      <c r="INK42" s="2"/>
      <c r="INN42" s="52"/>
      <c r="INO42" s="2"/>
      <c r="INR42" s="52"/>
      <c r="INS42" s="2"/>
      <c r="INV42" s="52"/>
      <c r="INW42" s="2"/>
      <c r="INZ42" s="52"/>
      <c r="IOA42" s="2"/>
      <c r="IOD42" s="52"/>
      <c r="IOE42" s="2"/>
      <c r="IOH42" s="52"/>
      <c r="IOI42" s="2"/>
      <c r="IOL42" s="52"/>
      <c r="IOM42" s="2"/>
      <c r="IOP42" s="52"/>
      <c r="IOQ42" s="2"/>
      <c r="IOT42" s="52"/>
      <c r="IOU42" s="2"/>
      <c r="IOX42" s="52"/>
      <c r="IOY42" s="2"/>
      <c r="IPB42" s="52"/>
      <c r="IPC42" s="2"/>
      <c r="IPF42" s="52"/>
      <c r="IPG42" s="2"/>
      <c r="IPJ42" s="52"/>
      <c r="IPK42" s="2"/>
      <c r="IPN42" s="52"/>
      <c r="IPO42" s="2"/>
      <c r="IPR42" s="52"/>
      <c r="IPS42" s="2"/>
      <c r="IPV42" s="52"/>
      <c r="IPW42" s="2"/>
      <c r="IPZ42" s="52"/>
      <c r="IQA42" s="2"/>
      <c r="IQD42" s="52"/>
      <c r="IQE42" s="2"/>
      <c r="IQH42" s="52"/>
      <c r="IQI42" s="2"/>
      <c r="IQL42" s="52"/>
      <c r="IQM42" s="2"/>
      <c r="IQP42" s="52"/>
      <c r="IQQ42" s="2"/>
      <c r="IQT42" s="52"/>
      <c r="IQU42" s="2"/>
      <c r="IQX42" s="52"/>
      <c r="IQY42" s="2"/>
      <c r="IRB42" s="52"/>
      <c r="IRC42" s="2"/>
      <c r="IRF42" s="52"/>
      <c r="IRG42" s="2"/>
      <c r="IRJ42" s="52"/>
      <c r="IRK42" s="2"/>
      <c r="IRN42" s="52"/>
      <c r="IRO42" s="2"/>
      <c r="IRR42" s="52"/>
      <c r="IRS42" s="2"/>
      <c r="IRV42" s="52"/>
      <c r="IRW42" s="2"/>
      <c r="IRZ42" s="52"/>
      <c r="ISA42" s="2"/>
      <c r="ISD42" s="52"/>
      <c r="ISE42" s="2"/>
      <c r="ISH42" s="52"/>
      <c r="ISI42" s="2"/>
      <c r="ISL42" s="52"/>
      <c r="ISM42" s="2"/>
      <c r="ISP42" s="52"/>
      <c r="ISQ42" s="2"/>
      <c r="IST42" s="52"/>
      <c r="ISU42" s="2"/>
      <c r="ISX42" s="52"/>
      <c r="ISY42" s="2"/>
      <c r="ITB42" s="52"/>
      <c r="ITC42" s="2"/>
      <c r="ITF42" s="52"/>
      <c r="ITG42" s="2"/>
      <c r="ITJ42" s="52"/>
      <c r="ITK42" s="2"/>
      <c r="ITN42" s="52"/>
      <c r="ITO42" s="2"/>
      <c r="ITR42" s="52"/>
      <c r="ITS42" s="2"/>
      <c r="ITV42" s="52"/>
      <c r="ITW42" s="2"/>
      <c r="ITZ42" s="52"/>
      <c r="IUA42" s="2"/>
      <c r="IUD42" s="52"/>
      <c r="IUE42" s="2"/>
      <c r="IUH42" s="52"/>
      <c r="IUI42" s="2"/>
      <c r="IUL42" s="52"/>
      <c r="IUM42" s="2"/>
      <c r="IUP42" s="52"/>
      <c r="IUQ42" s="2"/>
      <c r="IUT42" s="52"/>
      <c r="IUU42" s="2"/>
      <c r="IUX42" s="52"/>
      <c r="IUY42" s="2"/>
      <c r="IVB42" s="52"/>
      <c r="IVC42" s="2"/>
      <c r="IVF42" s="52"/>
      <c r="IVG42" s="2"/>
      <c r="IVJ42" s="52"/>
      <c r="IVK42" s="2"/>
      <c r="IVN42" s="52"/>
      <c r="IVO42" s="2"/>
      <c r="IVR42" s="52"/>
      <c r="IVS42" s="2"/>
      <c r="IVV42" s="52"/>
      <c r="IVW42" s="2"/>
      <c r="IVZ42" s="52"/>
      <c r="IWA42" s="2"/>
      <c r="IWD42" s="52"/>
      <c r="IWE42" s="2"/>
      <c r="IWH42" s="52"/>
      <c r="IWI42" s="2"/>
      <c r="IWL42" s="52"/>
      <c r="IWM42" s="2"/>
      <c r="IWP42" s="52"/>
      <c r="IWQ42" s="2"/>
      <c r="IWT42" s="52"/>
      <c r="IWU42" s="2"/>
      <c r="IWX42" s="52"/>
      <c r="IWY42" s="2"/>
      <c r="IXB42" s="52"/>
      <c r="IXC42" s="2"/>
      <c r="IXF42" s="52"/>
      <c r="IXG42" s="2"/>
      <c r="IXJ42" s="52"/>
      <c r="IXK42" s="2"/>
      <c r="IXN42" s="52"/>
      <c r="IXO42" s="2"/>
      <c r="IXR42" s="52"/>
      <c r="IXS42" s="2"/>
      <c r="IXV42" s="52"/>
      <c r="IXW42" s="2"/>
      <c r="IXZ42" s="52"/>
      <c r="IYA42" s="2"/>
      <c r="IYD42" s="52"/>
      <c r="IYE42" s="2"/>
      <c r="IYH42" s="52"/>
      <c r="IYI42" s="2"/>
      <c r="IYL42" s="52"/>
      <c r="IYM42" s="2"/>
      <c r="IYP42" s="52"/>
      <c r="IYQ42" s="2"/>
      <c r="IYT42" s="52"/>
      <c r="IYU42" s="2"/>
      <c r="IYX42" s="52"/>
      <c r="IYY42" s="2"/>
      <c r="IZB42" s="52"/>
      <c r="IZC42" s="2"/>
      <c r="IZF42" s="52"/>
      <c r="IZG42" s="2"/>
      <c r="IZJ42" s="52"/>
      <c r="IZK42" s="2"/>
      <c r="IZN42" s="52"/>
      <c r="IZO42" s="2"/>
      <c r="IZR42" s="52"/>
      <c r="IZS42" s="2"/>
      <c r="IZV42" s="52"/>
      <c r="IZW42" s="2"/>
      <c r="IZZ42" s="52"/>
      <c r="JAA42" s="2"/>
      <c r="JAD42" s="52"/>
      <c r="JAE42" s="2"/>
      <c r="JAH42" s="52"/>
      <c r="JAI42" s="2"/>
      <c r="JAL42" s="52"/>
      <c r="JAM42" s="2"/>
      <c r="JAP42" s="52"/>
      <c r="JAQ42" s="2"/>
      <c r="JAT42" s="52"/>
      <c r="JAU42" s="2"/>
      <c r="JAX42" s="52"/>
      <c r="JAY42" s="2"/>
      <c r="JBB42" s="52"/>
      <c r="JBC42" s="2"/>
      <c r="JBF42" s="52"/>
      <c r="JBG42" s="2"/>
      <c r="JBJ42" s="52"/>
      <c r="JBK42" s="2"/>
      <c r="JBN42" s="52"/>
      <c r="JBO42" s="2"/>
      <c r="JBR42" s="52"/>
      <c r="JBS42" s="2"/>
      <c r="JBV42" s="52"/>
      <c r="JBW42" s="2"/>
      <c r="JBZ42" s="52"/>
      <c r="JCA42" s="2"/>
      <c r="JCD42" s="52"/>
      <c r="JCE42" s="2"/>
      <c r="JCH42" s="52"/>
      <c r="JCI42" s="2"/>
      <c r="JCL42" s="52"/>
      <c r="JCM42" s="2"/>
      <c r="JCP42" s="52"/>
      <c r="JCQ42" s="2"/>
      <c r="JCT42" s="52"/>
      <c r="JCU42" s="2"/>
      <c r="JCX42" s="52"/>
      <c r="JCY42" s="2"/>
      <c r="JDB42" s="52"/>
      <c r="JDC42" s="2"/>
      <c r="JDF42" s="52"/>
      <c r="JDG42" s="2"/>
      <c r="JDJ42" s="52"/>
      <c r="JDK42" s="2"/>
      <c r="JDN42" s="52"/>
      <c r="JDO42" s="2"/>
      <c r="JDR42" s="52"/>
      <c r="JDS42" s="2"/>
      <c r="JDV42" s="52"/>
      <c r="JDW42" s="2"/>
      <c r="JDZ42" s="52"/>
      <c r="JEA42" s="2"/>
      <c r="JED42" s="52"/>
      <c r="JEE42" s="2"/>
      <c r="JEH42" s="52"/>
      <c r="JEI42" s="2"/>
      <c r="JEL42" s="52"/>
      <c r="JEM42" s="2"/>
      <c r="JEP42" s="52"/>
      <c r="JEQ42" s="2"/>
      <c r="JET42" s="52"/>
      <c r="JEU42" s="2"/>
      <c r="JEX42" s="52"/>
      <c r="JEY42" s="2"/>
      <c r="JFB42" s="52"/>
      <c r="JFC42" s="2"/>
      <c r="JFF42" s="52"/>
      <c r="JFG42" s="2"/>
      <c r="JFJ42" s="52"/>
      <c r="JFK42" s="2"/>
      <c r="JFN42" s="52"/>
      <c r="JFO42" s="2"/>
      <c r="JFR42" s="52"/>
      <c r="JFS42" s="2"/>
      <c r="JFV42" s="52"/>
      <c r="JFW42" s="2"/>
      <c r="JFZ42" s="52"/>
      <c r="JGA42" s="2"/>
      <c r="JGD42" s="52"/>
      <c r="JGE42" s="2"/>
      <c r="JGH42" s="52"/>
      <c r="JGI42" s="2"/>
      <c r="JGL42" s="52"/>
      <c r="JGM42" s="2"/>
      <c r="JGP42" s="52"/>
      <c r="JGQ42" s="2"/>
      <c r="JGT42" s="52"/>
      <c r="JGU42" s="2"/>
      <c r="JGX42" s="52"/>
      <c r="JGY42" s="2"/>
      <c r="JHB42" s="52"/>
      <c r="JHC42" s="2"/>
      <c r="JHF42" s="52"/>
      <c r="JHG42" s="2"/>
      <c r="JHJ42" s="52"/>
      <c r="JHK42" s="2"/>
      <c r="JHN42" s="52"/>
      <c r="JHO42" s="2"/>
      <c r="JHR42" s="52"/>
      <c r="JHS42" s="2"/>
      <c r="JHV42" s="52"/>
      <c r="JHW42" s="2"/>
      <c r="JHZ42" s="52"/>
      <c r="JIA42" s="2"/>
      <c r="JID42" s="52"/>
      <c r="JIE42" s="2"/>
      <c r="JIH42" s="52"/>
      <c r="JII42" s="2"/>
      <c r="JIL42" s="52"/>
      <c r="JIM42" s="2"/>
      <c r="JIP42" s="52"/>
      <c r="JIQ42" s="2"/>
      <c r="JIT42" s="52"/>
      <c r="JIU42" s="2"/>
      <c r="JIX42" s="52"/>
      <c r="JIY42" s="2"/>
      <c r="JJB42" s="52"/>
      <c r="JJC42" s="2"/>
      <c r="JJF42" s="52"/>
      <c r="JJG42" s="2"/>
      <c r="JJJ42" s="52"/>
      <c r="JJK42" s="2"/>
      <c r="JJN42" s="52"/>
      <c r="JJO42" s="2"/>
      <c r="JJR42" s="52"/>
      <c r="JJS42" s="2"/>
      <c r="JJV42" s="52"/>
      <c r="JJW42" s="2"/>
      <c r="JJZ42" s="52"/>
      <c r="JKA42" s="2"/>
      <c r="JKD42" s="52"/>
      <c r="JKE42" s="2"/>
      <c r="JKH42" s="52"/>
      <c r="JKI42" s="2"/>
      <c r="JKL42" s="52"/>
      <c r="JKM42" s="2"/>
      <c r="JKP42" s="52"/>
      <c r="JKQ42" s="2"/>
      <c r="JKT42" s="52"/>
      <c r="JKU42" s="2"/>
      <c r="JKX42" s="52"/>
      <c r="JKY42" s="2"/>
      <c r="JLB42" s="52"/>
      <c r="JLC42" s="2"/>
      <c r="JLF42" s="52"/>
      <c r="JLG42" s="2"/>
      <c r="JLJ42" s="52"/>
      <c r="JLK42" s="2"/>
      <c r="JLN42" s="52"/>
      <c r="JLO42" s="2"/>
      <c r="JLR42" s="52"/>
      <c r="JLS42" s="2"/>
      <c r="JLV42" s="52"/>
      <c r="JLW42" s="2"/>
      <c r="JLZ42" s="52"/>
      <c r="JMA42" s="2"/>
      <c r="JMD42" s="52"/>
      <c r="JME42" s="2"/>
      <c r="JMH42" s="52"/>
      <c r="JMI42" s="2"/>
      <c r="JML42" s="52"/>
      <c r="JMM42" s="2"/>
      <c r="JMP42" s="52"/>
      <c r="JMQ42" s="2"/>
      <c r="JMT42" s="52"/>
      <c r="JMU42" s="2"/>
      <c r="JMX42" s="52"/>
      <c r="JMY42" s="2"/>
      <c r="JNB42" s="52"/>
      <c r="JNC42" s="2"/>
      <c r="JNF42" s="52"/>
      <c r="JNG42" s="2"/>
      <c r="JNJ42" s="52"/>
      <c r="JNK42" s="2"/>
      <c r="JNN42" s="52"/>
      <c r="JNO42" s="2"/>
      <c r="JNR42" s="52"/>
      <c r="JNS42" s="2"/>
      <c r="JNV42" s="52"/>
      <c r="JNW42" s="2"/>
      <c r="JNZ42" s="52"/>
      <c r="JOA42" s="2"/>
      <c r="JOD42" s="52"/>
      <c r="JOE42" s="2"/>
      <c r="JOH42" s="52"/>
      <c r="JOI42" s="2"/>
      <c r="JOL42" s="52"/>
      <c r="JOM42" s="2"/>
      <c r="JOP42" s="52"/>
      <c r="JOQ42" s="2"/>
      <c r="JOT42" s="52"/>
      <c r="JOU42" s="2"/>
      <c r="JOX42" s="52"/>
      <c r="JOY42" s="2"/>
      <c r="JPB42" s="52"/>
      <c r="JPC42" s="2"/>
      <c r="JPF42" s="52"/>
      <c r="JPG42" s="2"/>
      <c r="JPJ42" s="52"/>
      <c r="JPK42" s="2"/>
      <c r="JPN42" s="52"/>
      <c r="JPO42" s="2"/>
      <c r="JPR42" s="52"/>
      <c r="JPS42" s="2"/>
      <c r="JPV42" s="52"/>
      <c r="JPW42" s="2"/>
      <c r="JPZ42" s="52"/>
      <c r="JQA42" s="2"/>
      <c r="JQD42" s="52"/>
      <c r="JQE42" s="2"/>
      <c r="JQH42" s="52"/>
      <c r="JQI42" s="2"/>
      <c r="JQL42" s="52"/>
      <c r="JQM42" s="2"/>
      <c r="JQP42" s="52"/>
      <c r="JQQ42" s="2"/>
      <c r="JQT42" s="52"/>
      <c r="JQU42" s="2"/>
      <c r="JQX42" s="52"/>
      <c r="JQY42" s="2"/>
      <c r="JRB42" s="52"/>
      <c r="JRC42" s="2"/>
      <c r="JRF42" s="52"/>
      <c r="JRG42" s="2"/>
      <c r="JRJ42" s="52"/>
      <c r="JRK42" s="2"/>
      <c r="JRN42" s="52"/>
      <c r="JRO42" s="2"/>
      <c r="JRR42" s="52"/>
      <c r="JRS42" s="2"/>
      <c r="JRV42" s="52"/>
      <c r="JRW42" s="2"/>
      <c r="JRZ42" s="52"/>
      <c r="JSA42" s="2"/>
      <c r="JSD42" s="52"/>
      <c r="JSE42" s="2"/>
      <c r="JSH42" s="52"/>
      <c r="JSI42" s="2"/>
      <c r="JSL42" s="52"/>
      <c r="JSM42" s="2"/>
      <c r="JSP42" s="52"/>
      <c r="JSQ42" s="2"/>
      <c r="JST42" s="52"/>
      <c r="JSU42" s="2"/>
      <c r="JSX42" s="52"/>
      <c r="JSY42" s="2"/>
      <c r="JTB42" s="52"/>
      <c r="JTC42" s="2"/>
      <c r="JTF42" s="52"/>
      <c r="JTG42" s="2"/>
      <c r="JTJ42" s="52"/>
      <c r="JTK42" s="2"/>
      <c r="JTN42" s="52"/>
      <c r="JTO42" s="2"/>
      <c r="JTR42" s="52"/>
      <c r="JTS42" s="2"/>
      <c r="JTV42" s="52"/>
      <c r="JTW42" s="2"/>
      <c r="JTZ42" s="52"/>
      <c r="JUA42" s="2"/>
      <c r="JUD42" s="52"/>
      <c r="JUE42" s="2"/>
      <c r="JUH42" s="52"/>
      <c r="JUI42" s="2"/>
      <c r="JUL42" s="52"/>
      <c r="JUM42" s="2"/>
      <c r="JUP42" s="52"/>
      <c r="JUQ42" s="2"/>
      <c r="JUT42" s="52"/>
      <c r="JUU42" s="2"/>
      <c r="JUX42" s="52"/>
      <c r="JUY42" s="2"/>
      <c r="JVB42" s="52"/>
      <c r="JVC42" s="2"/>
      <c r="JVF42" s="52"/>
      <c r="JVG42" s="2"/>
      <c r="JVJ42" s="52"/>
      <c r="JVK42" s="2"/>
      <c r="JVN42" s="52"/>
      <c r="JVO42" s="2"/>
      <c r="JVR42" s="52"/>
      <c r="JVS42" s="2"/>
      <c r="JVV42" s="52"/>
      <c r="JVW42" s="2"/>
      <c r="JVZ42" s="52"/>
      <c r="JWA42" s="2"/>
      <c r="JWD42" s="52"/>
      <c r="JWE42" s="2"/>
      <c r="JWH42" s="52"/>
      <c r="JWI42" s="2"/>
      <c r="JWL42" s="52"/>
      <c r="JWM42" s="2"/>
      <c r="JWP42" s="52"/>
      <c r="JWQ42" s="2"/>
      <c r="JWT42" s="52"/>
      <c r="JWU42" s="2"/>
      <c r="JWX42" s="52"/>
      <c r="JWY42" s="2"/>
      <c r="JXB42" s="52"/>
      <c r="JXC42" s="2"/>
      <c r="JXF42" s="52"/>
      <c r="JXG42" s="2"/>
      <c r="JXJ42" s="52"/>
      <c r="JXK42" s="2"/>
      <c r="JXN42" s="52"/>
      <c r="JXO42" s="2"/>
      <c r="JXR42" s="52"/>
      <c r="JXS42" s="2"/>
      <c r="JXV42" s="52"/>
      <c r="JXW42" s="2"/>
      <c r="JXZ42" s="52"/>
      <c r="JYA42" s="2"/>
      <c r="JYD42" s="52"/>
      <c r="JYE42" s="2"/>
      <c r="JYH42" s="52"/>
      <c r="JYI42" s="2"/>
      <c r="JYL42" s="52"/>
      <c r="JYM42" s="2"/>
      <c r="JYP42" s="52"/>
      <c r="JYQ42" s="2"/>
      <c r="JYT42" s="52"/>
      <c r="JYU42" s="2"/>
      <c r="JYX42" s="52"/>
      <c r="JYY42" s="2"/>
      <c r="JZB42" s="52"/>
      <c r="JZC42" s="2"/>
      <c r="JZF42" s="52"/>
      <c r="JZG42" s="2"/>
      <c r="JZJ42" s="52"/>
      <c r="JZK42" s="2"/>
      <c r="JZN42" s="52"/>
      <c r="JZO42" s="2"/>
      <c r="JZR42" s="52"/>
      <c r="JZS42" s="2"/>
      <c r="JZV42" s="52"/>
      <c r="JZW42" s="2"/>
      <c r="JZZ42" s="52"/>
      <c r="KAA42" s="2"/>
      <c r="KAD42" s="52"/>
      <c r="KAE42" s="2"/>
      <c r="KAH42" s="52"/>
      <c r="KAI42" s="2"/>
      <c r="KAL42" s="52"/>
      <c r="KAM42" s="2"/>
      <c r="KAP42" s="52"/>
      <c r="KAQ42" s="2"/>
      <c r="KAT42" s="52"/>
      <c r="KAU42" s="2"/>
      <c r="KAX42" s="52"/>
      <c r="KAY42" s="2"/>
      <c r="KBB42" s="52"/>
      <c r="KBC42" s="2"/>
      <c r="KBF42" s="52"/>
      <c r="KBG42" s="2"/>
      <c r="KBJ42" s="52"/>
      <c r="KBK42" s="2"/>
      <c r="KBN42" s="52"/>
      <c r="KBO42" s="2"/>
      <c r="KBR42" s="52"/>
      <c r="KBS42" s="2"/>
      <c r="KBV42" s="52"/>
      <c r="KBW42" s="2"/>
      <c r="KBZ42" s="52"/>
      <c r="KCA42" s="2"/>
      <c r="KCD42" s="52"/>
      <c r="KCE42" s="2"/>
      <c r="KCH42" s="52"/>
      <c r="KCI42" s="2"/>
      <c r="KCL42" s="52"/>
      <c r="KCM42" s="2"/>
      <c r="KCP42" s="52"/>
      <c r="KCQ42" s="2"/>
      <c r="KCT42" s="52"/>
      <c r="KCU42" s="2"/>
      <c r="KCX42" s="52"/>
      <c r="KCY42" s="2"/>
      <c r="KDB42" s="52"/>
      <c r="KDC42" s="2"/>
      <c r="KDF42" s="52"/>
      <c r="KDG42" s="2"/>
      <c r="KDJ42" s="52"/>
      <c r="KDK42" s="2"/>
      <c r="KDN42" s="52"/>
      <c r="KDO42" s="2"/>
      <c r="KDR42" s="52"/>
      <c r="KDS42" s="2"/>
      <c r="KDV42" s="52"/>
      <c r="KDW42" s="2"/>
      <c r="KDZ42" s="52"/>
      <c r="KEA42" s="2"/>
      <c r="KED42" s="52"/>
      <c r="KEE42" s="2"/>
      <c r="KEH42" s="52"/>
      <c r="KEI42" s="2"/>
      <c r="KEL42" s="52"/>
      <c r="KEM42" s="2"/>
      <c r="KEP42" s="52"/>
      <c r="KEQ42" s="2"/>
      <c r="KET42" s="52"/>
      <c r="KEU42" s="2"/>
      <c r="KEX42" s="52"/>
      <c r="KEY42" s="2"/>
      <c r="KFB42" s="52"/>
      <c r="KFC42" s="2"/>
      <c r="KFF42" s="52"/>
      <c r="KFG42" s="2"/>
      <c r="KFJ42" s="52"/>
      <c r="KFK42" s="2"/>
      <c r="KFN42" s="52"/>
      <c r="KFO42" s="2"/>
      <c r="KFR42" s="52"/>
      <c r="KFS42" s="2"/>
      <c r="KFV42" s="52"/>
      <c r="KFW42" s="2"/>
      <c r="KFZ42" s="52"/>
      <c r="KGA42" s="2"/>
      <c r="KGD42" s="52"/>
      <c r="KGE42" s="2"/>
      <c r="KGH42" s="52"/>
      <c r="KGI42" s="2"/>
      <c r="KGL42" s="52"/>
      <c r="KGM42" s="2"/>
      <c r="KGP42" s="52"/>
      <c r="KGQ42" s="2"/>
      <c r="KGT42" s="52"/>
      <c r="KGU42" s="2"/>
      <c r="KGX42" s="52"/>
      <c r="KGY42" s="2"/>
      <c r="KHB42" s="52"/>
      <c r="KHC42" s="2"/>
      <c r="KHF42" s="52"/>
      <c r="KHG42" s="2"/>
      <c r="KHJ42" s="52"/>
      <c r="KHK42" s="2"/>
      <c r="KHN42" s="52"/>
      <c r="KHO42" s="2"/>
      <c r="KHR42" s="52"/>
      <c r="KHS42" s="2"/>
      <c r="KHV42" s="52"/>
      <c r="KHW42" s="2"/>
      <c r="KHZ42" s="52"/>
      <c r="KIA42" s="2"/>
      <c r="KID42" s="52"/>
      <c r="KIE42" s="2"/>
      <c r="KIH42" s="52"/>
      <c r="KII42" s="2"/>
      <c r="KIL42" s="52"/>
      <c r="KIM42" s="2"/>
      <c r="KIP42" s="52"/>
      <c r="KIQ42" s="2"/>
      <c r="KIT42" s="52"/>
      <c r="KIU42" s="2"/>
      <c r="KIX42" s="52"/>
      <c r="KIY42" s="2"/>
      <c r="KJB42" s="52"/>
      <c r="KJC42" s="2"/>
      <c r="KJF42" s="52"/>
      <c r="KJG42" s="2"/>
      <c r="KJJ42" s="52"/>
      <c r="KJK42" s="2"/>
      <c r="KJN42" s="52"/>
      <c r="KJO42" s="2"/>
      <c r="KJR42" s="52"/>
      <c r="KJS42" s="2"/>
      <c r="KJV42" s="52"/>
      <c r="KJW42" s="2"/>
      <c r="KJZ42" s="52"/>
      <c r="KKA42" s="2"/>
      <c r="KKD42" s="52"/>
      <c r="KKE42" s="2"/>
      <c r="KKH42" s="52"/>
      <c r="KKI42" s="2"/>
      <c r="KKL42" s="52"/>
      <c r="KKM42" s="2"/>
      <c r="KKP42" s="52"/>
      <c r="KKQ42" s="2"/>
      <c r="KKT42" s="52"/>
      <c r="KKU42" s="2"/>
      <c r="KKX42" s="52"/>
      <c r="KKY42" s="2"/>
      <c r="KLB42" s="52"/>
      <c r="KLC42" s="2"/>
      <c r="KLF42" s="52"/>
      <c r="KLG42" s="2"/>
      <c r="KLJ42" s="52"/>
      <c r="KLK42" s="2"/>
      <c r="KLN42" s="52"/>
      <c r="KLO42" s="2"/>
      <c r="KLR42" s="52"/>
      <c r="KLS42" s="2"/>
      <c r="KLV42" s="52"/>
      <c r="KLW42" s="2"/>
      <c r="KLZ42" s="52"/>
      <c r="KMA42" s="2"/>
      <c r="KMD42" s="52"/>
      <c r="KME42" s="2"/>
      <c r="KMH42" s="52"/>
      <c r="KMI42" s="2"/>
      <c r="KML42" s="52"/>
      <c r="KMM42" s="2"/>
      <c r="KMP42" s="52"/>
      <c r="KMQ42" s="2"/>
      <c r="KMT42" s="52"/>
      <c r="KMU42" s="2"/>
      <c r="KMX42" s="52"/>
      <c r="KMY42" s="2"/>
      <c r="KNB42" s="52"/>
      <c r="KNC42" s="2"/>
      <c r="KNF42" s="52"/>
      <c r="KNG42" s="2"/>
      <c r="KNJ42" s="52"/>
      <c r="KNK42" s="2"/>
      <c r="KNN42" s="52"/>
      <c r="KNO42" s="2"/>
      <c r="KNR42" s="52"/>
      <c r="KNS42" s="2"/>
      <c r="KNV42" s="52"/>
      <c r="KNW42" s="2"/>
      <c r="KNZ42" s="52"/>
      <c r="KOA42" s="2"/>
      <c r="KOD42" s="52"/>
      <c r="KOE42" s="2"/>
      <c r="KOH42" s="52"/>
      <c r="KOI42" s="2"/>
      <c r="KOL42" s="52"/>
      <c r="KOM42" s="2"/>
      <c r="KOP42" s="52"/>
      <c r="KOQ42" s="2"/>
      <c r="KOT42" s="52"/>
      <c r="KOU42" s="2"/>
      <c r="KOX42" s="52"/>
      <c r="KOY42" s="2"/>
      <c r="KPB42" s="52"/>
      <c r="KPC42" s="2"/>
      <c r="KPF42" s="52"/>
      <c r="KPG42" s="2"/>
      <c r="KPJ42" s="52"/>
      <c r="KPK42" s="2"/>
      <c r="KPN42" s="52"/>
      <c r="KPO42" s="2"/>
      <c r="KPR42" s="52"/>
      <c r="KPS42" s="2"/>
      <c r="KPV42" s="52"/>
      <c r="KPW42" s="2"/>
      <c r="KPZ42" s="52"/>
      <c r="KQA42" s="2"/>
      <c r="KQD42" s="52"/>
      <c r="KQE42" s="2"/>
      <c r="KQH42" s="52"/>
      <c r="KQI42" s="2"/>
      <c r="KQL42" s="52"/>
      <c r="KQM42" s="2"/>
      <c r="KQP42" s="52"/>
      <c r="KQQ42" s="2"/>
      <c r="KQT42" s="52"/>
      <c r="KQU42" s="2"/>
      <c r="KQX42" s="52"/>
      <c r="KQY42" s="2"/>
      <c r="KRB42" s="52"/>
      <c r="KRC42" s="2"/>
      <c r="KRF42" s="52"/>
      <c r="KRG42" s="2"/>
      <c r="KRJ42" s="52"/>
      <c r="KRK42" s="2"/>
      <c r="KRN42" s="52"/>
      <c r="KRO42" s="2"/>
      <c r="KRR42" s="52"/>
      <c r="KRS42" s="2"/>
      <c r="KRV42" s="52"/>
      <c r="KRW42" s="2"/>
      <c r="KRZ42" s="52"/>
      <c r="KSA42" s="2"/>
      <c r="KSD42" s="52"/>
      <c r="KSE42" s="2"/>
      <c r="KSH42" s="52"/>
      <c r="KSI42" s="2"/>
      <c r="KSL42" s="52"/>
      <c r="KSM42" s="2"/>
      <c r="KSP42" s="52"/>
      <c r="KSQ42" s="2"/>
      <c r="KST42" s="52"/>
      <c r="KSU42" s="2"/>
      <c r="KSX42" s="52"/>
      <c r="KSY42" s="2"/>
      <c r="KTB42" s="52"/>
      <c r="KTC42" s="2"/>
      <c r="KTF42" s="52"/>
      <c r="KTG42" s="2"/>
      <c r="KTJ42" s="52"/>
      <c r="KTK42" s="2"/>
      <c r="KTN42" s="52"/>
      <c r="KTO42" s="2"/>
      <c r="KTR42" s="52"/>
      <c r="KTS42" s="2"/>
      <c r="KTV42" s="52"/>
      <c r="KTW42" s="2"/>
      <c r="KTZ42" s="52"/>
      <c r="KUA42" s="2"/>
      <c r="KUD42" s="52"/>
      <c r="KUE42" s="2"/>
      <c r="KUH42" s="52"/>
      <c r="KUI42" s="2"/>
      <c r="KUL42" s="52"/>
      <c r="KUM42" s="2"/>
      <c r="KUP42" s="52"/>
      <c r="KUQ42" s="2"/>
      <c r="KUT42" s="52"/>
      <c r="KUU42" s="2"/>
      <c r="KUX42" s="52"/>
      <c r="KUY42" s="2"/>
      <c r="KVB42" s="52"/>
      <c r="KVC42" s="2"/>
      <c r="KVF42" s="52"/>
      <c r="KVG42" s="2"/>
      <c r="KVJ42" s="52"/>
      <c r="KVK42" s="2"/>
      <c r="KVN42" s="52"/>
      <c r="KVO42" s="2"/>
      <c r="KVR42" s="52"/>
      <c r="KVS42" s="2"/>
      <c r="KVV42" s="52"/>
      <c r="KVW42" s="2"/>
      <c r="KVZ42" s="52"/>
      <c r="KWA42" s="2"/>
      <c r="KWD42" s="52"/>
      <c r="KWE42" s="2"/>
      <c r="KWH42" s="52"/>
      <c r="KWI42" s="2"/>
      <c r="KWL42" s="52"/>
      <c r="KWM42" s="2"/>
      <c r="KWP42" s="52"/>
      <c r="KWQ42" s="2"/>
      <c r="KWT42" s="52"/>
      <c r="KWU42" s="2"/>
      <c r="KWX42" s="52"/>
      <c r="KWY42" s="2"/>
      <c r="KXB42" s="52"/>
      <c r="KXC42" s="2"/>
      <c r="KXF42" s="52"/>
      <c r="KXG42" s="2"/>
      <c r="KXJ42" s="52"/>
      <c r="KXK42" s="2"/>
      <c r="KXN42" s="52"/>
      <c r="KXO42" s="2"/>
      <c r="KXR42" s="52"/>
      <c r="KXS42" s="2"/>
      <c r="KXV42" s="52"/>
      <c r="KXW42" s="2"/>
      <c r="KXZ42" s="52"/>
      <c r="KYA42" s="2"/>
      <c r="KYD42" s="52"/>
      <c r="KYE42" s="2"/>
      <c r="KYH42" s="52"/>
      <c r="KYI42" s="2"/>
      <c r="KYL42" s="52"/>
      <c r="KYM42" s="2"/>
      <c r="KYP42" s="52"/>
      <c r="KYQ42" s="2"/>
      <c r="KYT42" s="52"/>
      <c r="KYU42" s="2"/>
      <c r="KYX42" s="52"/>
      <c r="KYY42" s="2"/>
      <c r="KZB42" s="52"/>
      <c r="KZC42" s="2"/>
      <c r="KZF42" s="52"/>
      <c r="KZG42" s="2"/>
      <c r="KZJ42" s="52"/>
      <c r="KZK42" s="2"/>
      <c r="KZN42" s="52"/>
      <c r="KZO42" s="2"/>
      <c r="KZR42" s="52"/>
      <c r="KZS42" s="2"/>
      <c r="KZV42" s="52"/>
      <c r="KZW42" s="2"/>
      <c r="KZZ42" s="52"/>
      <c r="LAA42" s="2"/>
      <c r="LAD42" s="52"/>
      <c r="LAE42" s="2"/>
      <c r="LAH42" s="52"/>
      <c r="LAI42" s="2"/>
      <c r="LAL42" s="52"/>
      <c r="LAM42" s="2"/>
      <c r="LAP42" s="52"/>
      <c r="LAQ42" s="2"/>
      <c r="LAT42" s="52"/>
      <c r="LAU42" s="2"/>
      <c r="LAX42" s="52"/>
      <c r="LAY42" s="2"/>
      <c r="LBB42" s="52"/>
      <c r="LBC42" s="2"/>
      <c r="LBF42" s="52"/>
      <c r="LBG42" s="2"/>
      <c r="LBJ42" s="52"/>
      <c r="LBK42" s="2"/>
      <c r="LBN42" s="52"/>
      <c r="LBO42" s="2"/>
      <c r="LBR42" s="52"/>
      <c r="LBS42" s="2"/>
      <c r="LBV42" s="52"/>
      <c r="LBW42" s="2"/>
      <c r="LBZ42" s="52"/>
      <c r="LCA42" s="2"/>
      <c r="LCD42" s="52"/>
      <c r="LCE42" s="2"/>
      <c r="LCH42" s="52"/>
      <c r="LCI42" s="2"/>
      <c r="LCL42" s="52"/>
      <c r="LCM42" s="2"/>
      <c r="LCP42" s="52"/>
      <c r="LCQ42" s="2"/>
      <c r="LCT42" s="52"/>
      <c r="LCU42" s="2"/>
      <c r="LCX42" s="52"/>
      <c r="LCY42" s="2"/>
      <c r="LDB42" s="52"/>
      <c r="LDC42" s="2"/>
      <c r="LDF42" s="52"/>
      <c r="LDG42" s="2"/>
      <c r="LDJ42" s="52"/>
      <c r="LDK42" s="2"/>
      <c r="LDN42" s="52"/>
      <c r="LDO42" s="2"/>
      <c r="LDR42" s="52"/>
      <c r="LDS42" s="2"/>
      <c r="LDV42" s="52"/>
      <c r="LDW42" s="2"/>
      <c r="LDZ42" s="52"/>
      <c r="LEA42" s="2"/>
      <c r="LED42" s="52"/>
      <c r="LEE42" s="2"/>
      <c r="LEH42" s="52"/>
      <c r="LEI42" s="2"/>
      <c r="LEL42" s="52"/>
      <c r="LEM42" s="2"/>
      <c r="LEP42" s="52"/>
      <c r="LEQ42" s="2"/>
      <c r="LET42" s="52"/>
      <c r="LEU42" s="2"/>
      <c r="LEX42" s="52"/>
      <c r="LEY42" s="2"/>
      <c r="LFB42" s="52"/>
      <c r="LFC42" s="2"/>
      <c r="LFF42" s="52"/>
      <c r="LFG42" s="2"/>
      <c r="LFJ42" s="52"/>
      <c r="LFK42" s="2"/>
      <c r="LFN42" s="52"/>
      <c r="LFO42" s="2"/>
      <c r="LFR42" s="52"/>
      <c r="LFS42" s="2"/>
      <c r="LFV42" s="52"/>
      <c r="LFW42" s="2"/>
      <c r="LFZ42" s="52"/>
      <c r="LGA42" s="2"/>
      <c r="LGD42" s="52"/>
      <c r="LGE42" s="2"/>
      <c r="LGH42" s="52"/>
      <c r="LGI42" s="2"/>
      <c r="LGL42" s="52"/>
      <c r="LGM42" s="2"/>
      <c r="LGP42" s="52"/>
      <c r="LGQ42" s="2"/>
      <c r="LGT42" s="52"/>
      <c r="LGU42" s="2"/>
      <c r="LGX42" s="52"/>
      <c r="LGY42" s="2"/>
      <c r="LHB42" s="52"/>
      <c r="LHC42" s="2"/>
      <c r="LHF42" s="52"/>
      <c r="LHG42" s="2"/>
      <c r="LHJ42" s="52"/>
      <c r="LHK42" s="2"/>
      <c r="LHN42" s="52"/>
      <c r="LHO42" s="2"/>
      <c r="LHR42" s="52"/>
      <c r="LHS42" s="2"/>
      <c r="LHV42" s="52"/>
      <c r="LHW42" s="2"/>
      <c r="LHZ42" s="52"/>
      <c r="LIA42" s="2"/>
      <c r="LID42" s="52"/>
      <c r="LIE42" s="2"/>
      <c r="LIH42" s="52"/>
      <c r="LII42" s="2"/>
      <c r="LIL42" s="52"/>
      <c r="LIM42" s="2"/>
      <c r="LIP42" s="52"/>
      <c r="LIQ42" s="2"/>
      <c r="LIT42" s="52"/>
      <c r="LIU42" s="2"/>
      <c r="LIX42" s="52"/>
      <c r="LIY42" s="2"/>
      <c r="LJB42" s="52"/>
      <c r="LJC42" s="2"/>
      <c r="LJF42" s="52"/>
      <c r="LJG42" s="2"/>
      <c r="LJJ42" s="52"/>
      <c r="LJK42" s="2"/>
      <c r="LJN42" s="52"/>
      <c r="LJO42" s="2"/>
      <c r="LJR42" s="52"/>
      <c r="LJS42" s="2"/>
      <c r="LJV42" s="52"/>
      <c r="LJW42" s="2"/>
      <c r="LJZ42" s="52"/>
      <c r="LKA42" s="2"/>
      <c r="LKD42" s="52"/>
      <c r="LKE42" s="2"/>
      <c r="LKH42" s="52"/>
      <c r="LKI42" s="2"/>
      <c r="LKL42" s="52"/>
      <c r="LKM42" s="2"/>
      <c r="LKP42" s="52"/>
      <c r="LKQ42" s="2"/>
      <c r="LKT42" s="52"/>
      <c r="LKU42" s="2"/>
      <c r="LKX42" s="52"/>
      <c r="LKY42" s="2"/>
      <c r="LLB42" s="52"/>
      <c r="LLC42" s="2"/>
      <c r="LLF42" s="52"/>
      <c r="LLG42" s="2"/>
      <c r="LLJ42" s="52"/>
      <c r="LLK42" s="2"/>
      <c r="LLN42" s="52"/>
      <c r="LLO42" s="2"/>
      <c r="LLR42" s="52"/>
      <c r="LLS42" s="2"/>
      <c r="LLV42" s="52"/>
      <c r="LLW42" s="2"/>
      <c r="LLZ42" s="52"/>
      <c r="LMA42" s="2"/>
      <c r="LMD42" s="52"/>
      <c r="LME42" s="2"/>
      <c r="LMH42" s="52"/>
      <c r="LMI42" s="2"/>
      <c r="LML42" s="52"/>
      <c r="LMM42" s="2"/>
      <c r="LMP42" s="52"/>
      <c r="LMQ42" s="2"/>
      <c r="LMT42" s="52"/>
      <c r="LMU42" s="2"/>
      <c r="LMX42" s="52"/>
      <c r="LMY42" s="2"/>
      <c r="LNB42" s="52"/>
      <c r="LNC42" s="2"/>
      <c r="LNF42" s="52"/>
      <c r="LNG42" s="2"/>
      <c r="LNJ42" s="52"/>
      <c r="LNK42" s="2"/>
      <c r="LNN42" s="52"/>
      <c r="LNO42" s="2"/>
      <c r="LNR42" s="52"/>
      <c r="LNS42" s="2"/>
      <c r="LNV42" s="52"/>
      <c r="LNW42" s="2"/>
      <c r="LNZ42" s="52"/>
      <c r="LOA42" s="2"/>
      <c r="LOD42" s="52"/>
      <c r="LOE42" s="2"/>
      <c r="LOH42" s="52"/>
      <c r="LOI42" s="2"/>
      <c r="LOL42" s="52"/>
      <c r="LOM42" s="2"/>
      <c r="LOP42" s="52"/>
      <c r="LOQ42" s="2"/>
      <c r="LOT42" s="52"/>
      <c r="LOU42" s="2"/>
      <c r="LOX42" s="52"/>
      <c r="LOY42" s="2"/>
      <c r="LPB42" s="52"/>
      <c r="LPC42" s="2"/>
      <c r="LPF42" s="52"/>
      <c r="LPG42" s="2"/>
      <c r="LPJ42" s="52"/>
      <c r="LPK42" s="2"/>
      <c r="LPN42" s="52"/>
      <c r="LPO42" s="2"/>
      <c r="LPR42" s="52"/>
      <c r="LPS42" s="2"/>
      <c r="LPV42" s="52"/>
      <c r="LPW42" s="2"/>
      <c r="LPZ42" s="52"/>
      <c r="LQA42" s="2"/>
      <c r="LQD42" s="52"/>
      <c r="LQE42" s="2"/>
      <c r="LQH42" s="52"/>
      <c r="LQI42" s="2"/>
      <c r="LQL42" s="52"/>
      <c r="LQM42" s="2"/>
      <c r="LQP42" s="52"/>
      <c r="LQQ42" s="2"/>
      <c r="LQT42" s="52"/>
      <c r="LQU42" s="2"/>
      <c r="LQX42" s="52"/>
      <c r="LQY42" s="2"/>
      <c r="LRB42" s="52"/>
      <c r="LRC42" s="2"/>
      <c r="LRF42" s="52"/>
      <c r="LRG42" s="2"/>
      <c r="LRJ42" s="52"/>
      <c r="LRK42" s="2"/>
      <c r="LRN42" s="52"/>
      <c r="LRO42" s="2"/>
      <c r="LRR42" s="52"/>
      <c r="LRS42" s="2"/>
      <c r="LRV42" s="52"/>
      <c r="LRW42" s="2"/>
      <c r="LRZ42" s="52"/>
      <c r="LSA42" s="2"/>
      <c r="LSD42" s="52"/>
      <c r="LSE42" s="2"/>
      <c r="LSH42" s="52"/>
      <c r="LSI42" s="2"/>
      <c r="LSL42" s="52"/>
      <c r="LSM42" s="2"/>
      <c r="LSP42" s="52"/>
      <c r="LSQ42" s="2"/>
      <c r="LST42" s="52"/>
      <c r="LSU42" s="2"/>
      <c r="LSX42" s="52"/>
      <c r="LSY42" s="2"/>
      <c r="LTB42" s="52"/>
      <c r="LTC42" s="2"/>
      <c r="LTF42" s="52"/>
      <c r="LTG42" s="2"/>
      <c r="LTJ42" s="52"/>
      <c r="LTK42" s="2"/>
      <c r="LTN42" s="52"/>
      <c r="LTO42" s="2"/>
      <c r="LTR42" s="52"/>
      <c r="LTS42" s="2"/>
      <c r="LTV42" s="52"/>
      <c r="LTW42" s="2"/>
      <c r="LTZ42" s="52"/>
      <c r="LUA42" s="2"/>
      <c r="LUD42" s="52"/>
      <c r="LUE42" s="2"/>
      <c r="LUH42" s="52"/>
      <c r="LUI42" s="2"/>
      <c r="LUL42" s="52"/>
      <c r="LUM42" s="2"/>
      <c r="LUP42" s="52"/>
      <c r="LUQ42" s="2"/>
      <c r="LUT42" s="52"/>
      <c r="LUU42" s="2"/>
      <c r="LUX42" s="52"/>
      <c r="LUY42" s="2"/>
      <c r="LVB42" s="52"/>
      <c r="LVC42" s="2"/>
      <c r="LVF42" s="52"/>
      <c r="LVG42" s="2"/>
      <c r="LVJ42" s="52"/>
      <c r="LVK42" s="2"/>
      <c r="LVN42" s="52"/>
      <c r="LVO42" s="2"/>
      <c r="LVR42" s="52"/>
      <c r="LVS42" s="2"/>
      <c r="LVV42" s="52"/>
      <c r="LVW42" s="2"/>
      <c r="LVZ42" s="52"/>
      <c r="LWA42" s="2"/>
      <c r="LWD42" s="52"/>
      <c r="LWE42" s="2"/>
      <c r="LWH42" s="52"/>
      <c r="LWI42" s="2"/>
      <c r="LWL42" s="52"/>
      <c r="LWM42" s="2"/>
      <c r="LWP42" s="52"/>
      <c r="LWQ42" s="2"/>
      <c r="LWT42" s="52"/>
      <c r="LWU42" s="2"/>
      <c r="LWX42" s="52"/>
      <c r="LWY42" s="2"/>
      <c r="LXB42" s="52"/>
      <c r="LXC42" s="2"/>
      <c r="LXF42" s="52"/>
      <c r="LXG42" s="2"/>
      <c r="LXJ42" s="52"/>
      <c r="LXK42" s="2"/>
      <c r="LXN42" s="52"/>
      <c r="LXO42" s="2"/>
      <c r="LXR42" s="52"/>
      <c r="LXS42" s="2"/>
      <c r="LXV42" s="52"/>
      <c r="LXW42" s="2"/>
      <c r="LXZ42" s="52"/>
      <c r="LYA42" s="2"/>
      <c r="LYD42" s="52"/>
      <c r="LYE42" s="2"/>
      <c r="LYH42" s="52"/>
      <c r="LYI42" s="2"/>
      <c r="LYL42" s="52"/>
      <c r="LYM42" s="2"/>
      <c r="LYP42" s="52"/>
      <c r="LYQ42" s="2"/>
      <c r="LYT42" s="52"/>
      <c r="LYU42" s="2"/>
      <c r="LYX42" s="52"/>
      <c r="LYY42" s="2"/>
      <c r="LZB42" s="52"/>
      <c r="LZC42" s="2"/>
      <c r="LZF42" s="52"/>
      <c r="LZG42" s="2"/>
      <c r="LZJ42" s="52"/>
      <c r="LZK42" s="2"/>
      <c r="LZN42" s="52"/>
      <c r="LZO42" s="2"/>
      <c r="LZR42" s="52"/>
      <c r="LZS42" s="2"/>
      <c r="LZV42" s="52"/>
      <c r="LZW42" s="2"/>
      <c r="LZZ42" s="52"/>
      <c r="MAA42" s="2"/>
      <c r="MAD42" s="52"/>
      <c r="MAE42" s="2"/>
      <c r="MAH42" s="52"/>
      <c r="MAI42" s="2"/>
      <c r="MAL42" s="52"/>
      <c r="MAM42" s="2"/>
      <c r="MAP42" s="52"/>
      <c r="MAQ42" s="2"/>
      <c r="MAT42" s="52"/>
      <c r="MAU42" s="2"/>
      <c r="MAX42" s="52"/>
      <c r="MAY42" s="2"/>
      <c r="MBB42" s="52"/>
      <c r="MBC42" s="2"/>
      <c r="MBF42" s="52"/>
      <c r="MBG42" s="2"/>
      <c r="MBJ42" s="52"/>
      <c r="MBK42" s="2"/>
      <c r="MBN42" s="52"/>
      <c r="MBO42" s="2"/>
      <c r="MBR42" s="52"/>
      <c r="MBS42" s="2"/>
      <c r="MBV42" s="52"/>
      <c r="MBW42" s="2"/>
      <c r="MBZ42" s="52"/>
      <c r="MCA42" s="2"/>
      <c r="MCD42" s="52"/>
      <c r="MCE42" s="2"/>
      <c r="MCH42" s="52"/>
      <c r="MCI42" s="2"/>
      <c r="MCL42" s="52"/>
      <c r="MCM42" s="2"/>
      <c r="MCP42" s="52"/>
      <c r="MCQ42" s="2"/>
      <c r="MCT42" s="52"/>
      <c r="MCU42" s="2"/>
      <c r="MCX42" s="52"/>
      <c r="MCY42" s="2"/>
      <c r="MDB42" s="52"/>
      <c r="MDC42" s="2"/>
      <c r="MDF42" s="52"/>
      <c r="MDG42" s="2"/>
      <c r="MDJ42" s="52"/>
      <c r="MDK42" s="2"/>
      <c r="MDN42" s="52"/>
      <c r="MDO42" s="2"/>
      <c r="MDR42" s="52"/>
      <c r="MDS42" s="2"/>
      <c r="MDV42" s="52"/>
      <c r="MDW42" s="2"/>
      <c r="MDZ42" s="52"/>
      <c r="MEA42" s="2"/>
      <c r="MED42" s="52"/>
      <c r="MEE42" s="2"/>
      <c r="MEH42" s="52"/>
      <c r="MEI42" s="2"/>
      <c r="MEL42" s="52"/>
      <c r="MEM42" s="2"/>
      <c r="MEP42" s="52"/>
      <c r="MEQ42" s="2"/>
      <c r="MET42" s="52"/>
      <c r="MEU42" s="2"/>
      <c r="MEX42" s="52"/>
      <c r="MEY42" s="2"/>
      <c r="MFB42" s="52"/>
      <c r="MFC42" s="2"/>
      <c r="MFF42" s="52"/>
      <c r="MFG42" s="2"/>
      <c r="MFJ42" s="52"/>
      <c r="MFK42" s="2"/>
      <c r="MFN42" s="52"/>
      <c r="MFO42" s="2"/>
      <c r="MFR42" s="52"/>
      <c r="MFS42" s="2"/>
      <c r="MFV42" s="52"/>
      <c r="MFW42" s="2"/>
      <c r="MFZ42" s="52"/>
      <c r="MGA42" s="2"/>
      <c r="MGD42" s="52"/>
      <c r="MGE42" s="2"/>
      <c r="MGH42" s="52"/>
      <c r="MGI42" s="2"/>
      <c r="MGL42" s="52"/>
      <c r="MGM42" s="2"/>
      <c r="MGP42" s="52"/>
      <c r="MGQ42" s="2"/>
      <c r="MGT42" s="52"/>
      <c r="MGU42" s="2"/>
      <c r="MGX42" s="52"/>
      <c r="MGY42" s="2"/>
      <c r="MHB42" s="52"/>
      <c r="MHC42" s="2"/>
      <c r="MHF42" s="52"/>
      <c r="MHG42" s="2"/>
      <c r="MHJ42" s="52"/>
      <c r="MHK42" s="2"/>
      <c r="MHN42" s="52"/>
      <c r="MHO42" s="2"/>
      <c r="MHR42" s="52"/>
      <c r="MHS42" s="2"/>
      <c r="MHV42" s="52"/>
      <c r="MHW42" s="2"/>
      <c r="MHZ42" s="52"/>
      <c r="MIA42" s="2"/>
      <c r="MID42" s="52"/>
      <c r="MIE42" s="2"/>
      <c r="MIH42" s="52"/>
      <c r="MII42" s="2"/>
      <c r="MIL42" s="52"/>
      <c r="MIM42" s="2"/>
      <c r="MIP42" s="52"/>
      <c r="MIQ42" s="2"/>
      <c r="MIT42" s="52"/>
      <c r="MIU42" s="2"/>
      <c r="MIX42" s="52"/>
      <c r="MIY42" s="2"/>
      <c r="MJB42" s="52"/>
      <c r="MJC42" s="2"/>
      <c r="MJF42" s="52"/>
      <c r="MJG42" s="2"/>
      <c r="MJJ42" s="52"/>
      <c r="MJK42" s="2"/>
      <c r="MJN42" s="52"/>
      <c r="MJO42" s="2"/>
      <c r="MJR42" s="52"/>
      <c r="MJS42" s="2"/>
      <c r="MJV42" s="52"/>
      <c r="MJW42" s="2"/>
      <c r="MJZ42" s="52"/>
      <c r="MKA42" s="2"/>
      <c r="MKD42" s="52"/>
      <c r="MKE42" s="2"/>
      <c r="MKH42" s="52"/>
      <c r="MKI42" s="2"/>
      <c r="MKL42" s="52"/>
      <c r="MKM42" s="2"/>
      <c r="MKP42" s="52"/>
      <c r="MKQ42" s="2"/>
      <c r="MKT42" s="52"/>
      <c r="MKU42" s="2"/>
      <c r="MKX42" s="52"/>
      <c r="MKY42" s="2"/>
      <c r="MLB42" s="52"/>
      <c r="MLC42" s="2"/>
      <c r="MLF42" s="52"/>
      <c r="MLG42" s="2"/>
      <c r="MLJ42" s="52"/>
      <c r="MLK42" s="2"/>
      <c r="MLN42" s="52"/>
      <c r="MLO42" s="2"/>
      <c r="MLR42" s="52"/>
      <c r="MLS42" s="2"/>
      <c r="MLV42" s="52"/>
      <c r="MLW42" s="2"/>
      <c r="MLZ42" s="52"/>
      <c r="MMA42" s="2"/>
      <c r="MMD42" s="52"/>
      <c r="MME42" s="2"/>
      <c r="MMH42" s="52"/>
      <c r="MMI42" s="2"/>
      <c r="MML42" s="52"/>
      <c r="MMM42" s="2"/>
      <c r="MMP42" s="52"/>
      <c r="MMQ42" s="2"/>
      <c r="MMT42" s="52"/>
      <c r="MMU42" s="2"/>
      <c r="MMX42" s="52"/>
      <c r="MMY42" s="2"/>
      <c r="MNB42" s="52"/>
      <c r="MNC42" s="2"/>
      <c r="MNF42" s="52"/>
      <c r="MNG42" s="2"/>
      <c r="MNJ42" s="52"/>
      <c r="MNK42" s="2"/>
      <c r="MNN42" s="52"/>
      <c r="MNO42" s="2"/>
      <c r="MNR42" s="52"/>
      <c r="MNS42" s="2"/>
      <c r="MNV42" s="52"/>
      <c r="MNW42" s="2"/>
      <c r="MNZ42" s="52"/>
      <c r="MOA42" s="2"/>
      <c r="MOD42" s="52"/>
      <c r="MOE42" s="2"/>
      <c r="MOH42" s="52"/>
      <c r="MOI42" s="2"/>
      <c r="MOL42" s="52"/>
      <c r="MOM42" s="2"/>
      <c r="MOP42" s="52"/>
      <c r="MOQ42" s="2"/>
      <c r="MOT42" s="52"/>
      <c r="MOU42" s="2"/>
      <c r="MOX42" s="52"/>
      <c r="MOY42" s="2"/>
      <c r="MPB42" s="52"/>
      <c r="MPC42" s="2"/>
      <c r="MPF42" s="52"/>
      <c r="MPG42" s="2"/>
      <c r="MPJ42" s="52"/>
      <c r="MPK42" s="2"/>
      <c r="MPN42" s="52"/>
      <c r="MPO42" s="2"/>
      <c r="MPR42" s="52"/>
      <c r="MPS42" s="2"/>
      <c r="MPV42" s="52"/>
      <c r="MPW42" s="2"/>
      <c r="MPZ42" s="52"/>
      <c r="MQA42" s="2"/>
      <c r="MQD42" s="52"/>
      <c r="MQE42" s="2"/>
      <c r="MQH42" s="52"/>
      <c r="MQI42" s="2"/>
      <c r="MQL42" s="52"/>
      <c r="MQM42" s="2"/>
      <c r="MQP42" s="52"/>
      <c r="MQQ42" s="2"/>
      <c r="MQT42" s="52"/>
      <c r="MQU42" s="2"/>
      <c r="MQX42" s="52"/>
      <c r="MQY42" s="2"/>
      <c r="MRB42" s="52"/>
      <c r="MRC42" s="2"/>
      <c r="MRF42" s="52"/>
      <c r="MRG42" s="2"/>
      <c r="MRJ42" s="52"/>
      <c r="MRK42" s="2"/>
      <c r="MRN42" s="52"/>
      <c r="MRO42" s="2"/>
      <c r="MRR42" s="52"/>
      <c r="MRS42" s="2"/>
      <c r="MRV42" s="52"/>
      <c r="MRW42" s="2"/>
      <c r="MRZ42" s="52"/>
      <c r="MSA42" s="2"/>
      <c r="MSD42" s="52"/>
      <c r="MSE42" s="2"/>
      <c r="MSH42" s="52"/>
      <c r="MSI42" s="2"/>
      <c r="MSL42" s="52"/>
      <c r="MSM42" s="2"/>
      <c r="MSP42" s="52"/>
      <c r="MSQ42" s="2"/>
      <c r="MST42" s="52"/>
      <c r="MSU42" s="2"/>
      <c r="MSX42" s="52"/>
      <c r="MSY42" s="2"/>
      <c r="MTB42" s="52"/>
      <c r="MTC42" s="2"/>
      <c r="MTF42" s="52"/>
      <c r="MTG42" s="2"/>
      <c r="MTJ42" s="52"/>
      <c r="MTK42" s="2"/>
      <c r="MTN42" s="52"/>
      <c r="MTO42" s="2"/>
      <c r="MTR42" s="52"/>
      <c r="MTS42" s="2"/>
      <c r="MTV42" s="52"/>
      <c r="MTW42" s="2"/>
      <c r="MTZ42" s="52"/>
      <c r="MUA42" s="2"/>
      <c r="MUD42" s="52"/>
      <c r="MUE42" s="2"/>
      <c r="MUH42" s="52"/>
      <c r="MUI42" s="2"/>
      <c r="MUL42" s="52"/>
      <c r="MUM42" s="2"/>
      <c r="MUP42" s="52"/>
      <c r="MUQ42" s="2"/>
      <c r="MUT42" s="52"/>
      <c r="MUU42" s="2"/>
      <c r="MUX42" s="52"/>
      <c r="MUY42" s="2"/>
      <c r="MVB42" s="52"/>
      <c r="MVC42" s="2"/>
      <c r="MVF42" s="52"/>
      <c r="MVG42" s="2"/>
      <c r="MVJ42" s="52"/>
      <c r="MVK42" s="2"/>
      <c r="MVN42" s="52"/>
      <c r="MVO42" s="2"/>
      <c r="MVR42" s="52"/>
      <c r="MVS42" s="2"/>
      <c r="MVV42" s="52"/>
      <c r="MVW42" s="2"/>
      <c r="MVZ42" s="52"/>
      <c r="MWA42" s="2"/>
      <c r="MWD42" s="52"/>
      <c r="MWE42" s="2"/>
      <c r="MWH42" s="52"/>
      <c r="MWI42" s="2"/>
      <c r="MWL42" s="52"/>
      <c r="MWM42" s="2"/>
      <c r="MWP42" s="52"/>
      <c r="MWQ42" s="2"/>
      <c r="MWT42" s="52"/>
      <c r="MWU42" s="2"/>
      <c r="MWX42" s="52"/>
      <c r="MWY42" s="2"/>
      <c r="MXB42" s="52"/>
      <c r="MXC42" s="2"/>
      <c r="MXF42" s="52"/>
      <c r="MXG42" s="2"/>
      <c r="MXJ42" s="52"/>
      <c r="MXK42" s="2"/>
      <c r="MXN42" s="52"/>
      <c r="MXO42" s="2"/>
      <c r="MXR42" s="52"/>
      <c r="MXS42" s="2"/>
      <c r="MXV42" s="52"/>
      <c r="MXW42" s="2"/>
      <c r="MXZ42" s="52"/>
      <c r="MYA42" s="2"/>
      <c r="MYD42" s="52"/>
      <c r="MYE42" s="2"/>
      <c r="MYH42" s="52"/>
      <c r="MYI42" s="2"/>
      <c r="MYL42" s="52"/>
      <c r="MYM42" s="2"/>
      <c r="MYP42" s="52"/>
      <c r="MYQ42" s="2"/>
      <c r="MYT42" s="52"/>
      <c r="MYU42" s="2"/>
      <c r="MYX42" s="52"/>
      <c r="MYY42" s="2"/>
      <c r="MZB42" s="52"/>
      <c r="MZC42" s="2"/>
      <c r="MZF42" s="52"/>
      <c r="MZG42" s="2"/>
      <c r="MZJ42" s="52"/>
      <c r="MZK42" s="2"/>
      <c r="MZN42" s="52"/>
      <c r="MZO42" s="2"/>
      <c r="MZR42" s="52"/>
      <c r="MZS42" s="2"/>
      <c r="MZV42" s="52"/>
      <c r="MZW42" s="2"/>
      <c r="MZZ42" s="52"/>
      <c r="NAA42" s="2"/>
      <c r="NAD42" s="52"/>
      <c r="NAE42" s="2"/>
      <c r="NAH42" s="52"/>
      <c r="NAI42" s="2"/>
      <c r="NAL42" s="52"/>
      <c r="NAM42" s="2"/>
      <c r="NAP42" s="52"/>
      <c r="NAQ42" s="2"/>
      <c r="NAT42" s="52"/>
      <c r="NAU42" s="2"/>
      <c r="NAX42" s="52"/>
      <c r="NAY42" s="2"/>
      <c r="NBB42" s="52"/>
      <c r="NBC42" s="2"/>
      <c r="NBF42" s="52"/>
      <c r="NBG42" s="2"/>
      <c r="NBJ42" s="52"/>
      <c r="NBK42" s="2"/>
      <c r="NBN42" s="52"/>
      <c r="NBO42" s="2"/>
      <c r="NBR42" s="52"/>
      <c r="NBS42" s="2"/>
      <c r="NBV42" s="52"/>
      <c r="NBW42" s="2"/>
      <c r="NBZ42" s="52"/>
      <c r="NCA42" s="2"/>
      <c r="NCD42" s="52"/>
      <c r="NCE42" s="2"/>
      <c r="NCH42" s="52"/>
      <c r="NCI42" s="2"/>
      <c r="NCL42" s="52"/>
      <c r="NCM42" s="2"/>
      <c r="NCP42" s="52"/>
      <c r="NCQ42" s="2"/>
      <c r="NCT42" s="52"/>
      <c r="NCU42" s="2"/>
      <c r="NCX42" s="52"/>
      <c r="NCY42" s="2"/>
      <c r="NDB42" s="52"/>
      <c r="NDC42" s="2"/>
      <c r="NDF42" s="52"/>
      <c r="NDG42" s="2"/>
      <c r="NDJ42" s="52"/>
      <c r="NDK42" s="2"/>
      <c r="NDN42" s="52"/>
      <c r="NDO42" s="2"/>
      <c r="NDR42" s="52"/>
      <c r="NDS42" s="2"/>
      <c r="NDV42" s="52"/>
      <c r="NDW42" s="2"/>
      <c r="NDZ42" s="52"/>
      <c r="NEA42" s="2"/>
      <c r="NED42" s="52"/>
      <c r="NEE42" s="2"/>
      <c r="NEH42" s="52"/>
      <c r="NEI42" s="2"/>
      <c r="NEL42" s="52"/>
      <c r="NEM42" s="2"/>
      <c r="NEP42" s="52"/>
      <c r="NEQ42" s="2"/>
      <c r="NET42" s="52"/>
      <c r="NEU42" s="2"/>
      <c r="NEX42" s="52"/>
      <c r="NEY42" s="2"/>
      <c r="NFB42" s="52"/>
      <c r="NFC42" s="2"/>
      <c r="NFF42" s="52"/>
      <c r="NFG42" s="2"/>
      <c r="NFJ42" s="52"/>
      <c r="NFK42" s="2"/>
      <c r="NFN42" s="52"/>
      <c r="NFO42" s="2"/>
      <c r="NFR42" s="52"/>
      <c r="NFS42" s="2"/>
      <c r="NFV42" s="52"/>
      <c r="NFW42" s="2"/>
      <c r="NFZ42" s="52"/>
      <c r="NGA42" s="2"/>
      <c r="NGD42" s="52"/>
      <c r="NGE42" s="2"/>
      <c r="NGH42" s="52"/>
      <c r="NGI42" s="2"/>
      <c r="NGL42" s="52"/>
      <c r="NGM42" s="2"/>
      <c r="NGP42" s="52"/>
      <c r="NGQ42" s="2"/>
      <c r="NGT42" s="52"/>
      <c r="NGU42" s="2"/>
      <c r="NGX42" s="52"/>
      <c r="NGY42" s="2"/>
      <c r="NHB42" s="52"/>
      <c r="NHC42" s="2"/>
      <c r="NHF42" s="52"/>
      <c r="NHG42" s="2"/>
      <c r="NHJ42" s="52"/>
      <c r="NHK42" s="2"/>
      <c r="NHN42" s="52"/>
      <c r="NHO42" s="2"/>
      <c r="NHR42" s="52"/>
      <c r="NHS42" s="2"/>
      <c r="NHV42" s="52"/>
      <c r="NHW42" s="2"/>
      <c r="NHZ42" s="52"/>
      <c r="NIA42" s="2"/>
      <c r="NID42" s="52"/>
      <c r="NIE42" s="2"/>
      <c r="NIH42" s="52"/>
      <c r="NII42" s="2"/>
      <c r="NIL42" s="52"/>
      <c r="NIM42" s="2"/>
      <c r="NIP42" s="52"/>
      <c r="NIQ42" s="2"/>
      <c r="NIT42" s="52"/>
      <c r="NIU42" s="2"/>
      <c r="NIX42" s="52"/>
      <c r="NIY42" s="2"/>
      <c r="NJB42" s="52"/>
      <c r="NJC42" s="2"/>
      <c r="NJF42" s="52"/>
      <c r="NJG42" s="2"/>
      <c r="NJJ42" s="52"/>
      <c r="NJK42" s="2"/>
      <c r="NJN42" s="52"/>
      <c r="NJO42" s="2"/>
      <c r="NJR42" s="52"/>
      <c r="NJS42" s="2"/>
      <c r="NJV42" s="52"/>
      <c r="NJW42" s="2"/>
      <c r="NJZ42" s="52"/>
      <c r="NKA42" s="2"/>
      <c r="NKD42" s="52"/>
      <c r="NKE42" s="2"/>
      <c r="NKH42" s="52"/>
      <c r="NKI42" s="2"/>
      <c r="NKL42" s="52"/>
      <c r="NKM42" s="2"/>
      <c r="NKP42" s="52"/>
      <c r="NKQ42" s="2"/>
      <c r="NKT42" s="52"/>
      <c r="NKU42" s="2"/>
      <c r="NKX42" s="52"/>
      <c r="NKY42" s="2"/>
      <c r="NLB42" s="52"/>
      <c r="NLC42" s="2"/>
      <c r="NLF42" s="52"/>
      <c r="NLG42" s="2"/>
      <c r="NLJ42" s="52"/>
      <c r="NLK42" s="2"/>
      <c r="NLN42" s="52"/>
      <c r="NLO42" s="2"/>
      <c r="NLR42" s="52"/>
      <c r="NLS42" s="2"/>
      <c r="NLV42" s="52"/>
      <c r="NLW42" s="2"/>
      <c r="NLZ42" s="52"/>
      <c r="NMA42" s="2"/>
      <c r="NMD42" s="52"/>
      <c r="NME42" s="2"/>
      <c r="NMH42" s="52"/>
      <c r="NMI42" s="2"/>
      <c r="NML42" s="52"/>
      <c r="NMM42" s="2"/>
      <c r="NMP42" s="52"/>
      <c r="NMQ42" s="2"/>
      <c r="NMT42" s="52"/>
      <c r="NMU42" s="2"/>
      <c r="NMX42" s="52"/>
      <c r="NMY42" s="2"/>
      <c r="NNB42" s="52"/>
      <c r="NNC42" s="2"/>
      <c r="NNF42" s="52"/>
      <c r="NNG42" s="2"/>
      <c r="NNJ42" s="52"/>
      <c r="NNK42" s="2"/>
      <c r="NNN42" s="52"/>
      <c r="NNO42" s="2"/>
      <c r="NNR42" s="52"/>
      <c r="NNS42" s="2"/>
      <c r="NNV42" s="52"/>
      <c r="NNW42" s="2"/>
      <c r="NNZ42" s="52"/>
      <c r="NOA42" s="2"/>
      <c r="NOD42" s="52"/>
      <c r="NOE42" s="2"/>
      <c r="NOH42" s="52"/>
      <c r="NOI42" s="2"/>
      <c r="NOL42" s="52"/>
      <c r="NOM42" s="2"/>
      <c r="NOP42" s="52"/>
      <c r="NOQ42" s="2"/>
      <c r="NOT42" s="52"/>
      <c r="NOU42" s="2"/>
      <c r="NOX42" s="52"/>
      <c r="NOY42" s="2"/>
      <c r="NPB42" s="52"/>
      <c r="NPC42" s="2"/>
      <c r="NPF42" s="52"/>
      <c r="NPG42" s="2"/>
      <c r="NPJ42" s="52"/>
      <c r="NPK42" s="2"/>
      <c r="NPN42" s="52"/>
      <c r="NPO42" s="2"/>
      <c r="NPR42" s="52"/>
      <c r="NPS42" s="2"/>
      <c r="NPV42" s="52"/>
      <c r="NPW42" s="2"/>
      <c r="NPZ42" s="52"/>
      <c r="NQA42" s="2"/>
      <c r="NQD42" s="52"/>
      <c r="NQE42" s="2"/>
      <c r="NQH42" s="52"/>
      <c r="NQI42" s="2"/>
      <c r="NQL42" s="52"/>
      <c r="NQM42" s="2"/>
      <c r="NQP42" s="52"/>
      <c r="NQQ42" s="2"/>
      <c r="NQT42" s="52"/>
      <c r="NQU42" s="2"/>
      <c r="NQX42" s="52"/>
      <c r="NQY42" s="2"/>
      <c r="NRB42" s="52"/>
      <c r="NRC42" s="2"/>
      <c r="NRF42" s="52"/>
      <c r="NRG42" s="2"/>
      <c r="NRJ42" s="52"/>
      <c r="NRK42" s="2"/>
      <c r="NRN42" s="52"/>
      <c r="NRO42" s="2"/>
      <c r="NRR42" s="52"/>
      <c r="NRS42" s="2"/>
      <c r="NRV42" s="52"/>
      <c r="NRW42" s="2"/>
      <c r="NRZ42" s="52"/>
      <c r="NSA42" s="2"/>
      <c r="NSD42" s="52"/>
      <c r="NSE42" s="2"/>
      <c r="NSH42" s="52"/>
      <c r="NSI42" s="2"/>
      <c r="NSL42" s="52"/>
      <c r="NSM42" s="2"/>
      <c r="NSP42" s="52"/>
      <c r="NSQ42" s="2"/>
      <c r="NST42" s="52"/>
      <c r="NSU42" s="2"/>
      <c r="NSX42" s="52"/>
      <c r="NSY42" s="2"/>
      <c r="NTB42" s="52"/>
      <c r="NTC42" s="2"/>
      <c r="NTF42" s="52"/>
      <c r="NTG42" s="2"/>
      <c r="NTJ42" s="52"/>
      <c r="NTK42" s="2"/>
      <c r="NTN42" s="52"/>
      <c r="NTO42" s="2"/>
      <c r="NTR42" s="52"/>
      <c r="NTS42" s="2"/>
      <c r="NTV42" s="52"/>
      <c r="NTW42" s="2"/>
      <c r="NTZ42" s="52"/>
      <c r="NUA42" s="2"/>
      <c r="NUD42" s="52"/>
      <c r="NUE42" s="2"/>
      <c r="NUH42" s="52"/>
      <c r="NUI42" s="2"/>
      <c r="NUL42" s="52"/>
      <c r="NUM42" s="2"/>
      <c r="NUP42" s="52"/>
      <c r="NUQ42" s="2"/>
      <c r="NUT42" s="52"/>
      <c r="NUU42" s="2"/>
      <c r="NUX42" s="52"/>
      <c r="NUY42" s="2"/>
      <c r="NVB42" s="52"/>
      <c r="NVC42" s="2"/>
      <c r="NVF42" s="52"/>
      <c r="NVG42" s="2"/>
      <c r="NVJ42" s="52"/>
      <c r="NVK42" s="2"/>
      <c r="NVN42" s="52"/>
      <c r="NVO42" s="2"/>
      <c r="NVR42" s="52"/>
      <c r="NVS42" s="2"/>
      <c r="NVV42" s="52"/>
      <c r="NVW42" s="2"/>
      <c r="NVZ42" s="52"/>
      <c r="NWA42" s="2"/>
      <c r="NWD42" s="52"/>
      <c r="NWE42" s="2"/>
      <c r="NWH42" s="52"/>
      <c r="NWI42" s="2"/>
      <c r="NWL42" s="52"/>
      <c r="NWM42" s="2"/>
      <c r="NWP42" s="52"/>
      <c r="NWQ42" s="2"/>
      <c r="NWT42" s="52"/>
      <c r="NWU42" s="2"/>
      <c r="NWX42" s="52"/>
      <c r="NWY42" s="2"/>
      <c r="NXB42" s="52"/>
      <c r="NXC42" s="2"/>
      <c r="NXF42" s="52"/>
      <c r="NXG42" s="2"/>
      <c r="NXJ42" s="52"/>
      <c r="NXK42" s="2"/>
      <c r="NXN42" s="52"/>
      <c r="NXO42" s="2"/>
      <c r="NXR42" s="52"/>
      <c r="NXS42" s="2"/>
      <c r="NXV42" s="52"/>
      <c r="NXW42" s="2"/>
      <c r="NXZ42" s="52"/>
      <c r="NYA42" s="2"/>
      <c r="NYD42" s="52"/>
      <c r="NYE42" s="2"/>
      <c r="NYH42" s="52"/>
      <c r="NYI42" s="2"/>
      <c r="NYL42" s="52"/>
      <c r="NYM42" s="2"/>
      <c r="NYP42" s="52"/>
      <c r="NYQ42" s="2"/>
      <c r="NYT42" s="52"/>
      <c r="NYU42" s="2"/>
      <c r="NYX42" s="52"/>
      <c r="NYY42" s="2"/>
      <c r="NZB42" s="52"/>
      <c r="NZC42" s="2"/>
      <c r="NZF42" s="52"/>
      <c r="NZG42" s="2"/>
      <c r="NZJ42" s="52"/>
      <c r="NZK42" s="2"/>
      <c r="NZN42" s="52"/>
      <c r="NZO42" s="2"/>
      <c r="NZR42" s="52"/>
      <c r="NZS42" s="2"/>
      <c r="NZV42" s="52"/>
      <c r="NZW42" s="2"/>
      <c r="NZZ42" s="52"/>
      <c r="OAA42" s="2"/>
      <c r="OAD42" s="52"/>
      <c r="OAE42" s="2"/>
      <c r="OAH42" s="52"/>
      <c r="OAI42" s="2"/>
      <c r="OAL42" s="52"/>
      <c r="OAM42" s="2"/>
      <c r="OAP42" s="52"/>
      <c r="OAQ42" s="2"/>
      <c r="OAT42" s="52"/>
      <c r="OAU42" s="2"/>
      <c r="OAX42" s="52"/>
      <c r="OAY42" s="2"/>
      <c r="OBB42" s="52"/>
      <c r="OBC42" s="2"/>
      <c r="OBF42" s="52"/>
      <c r="OBG42" s="2"/>
      <c r="OBJ42" s="52"/>
      <c r="OBK42" s="2"/>
      <c r="OBN42" s="52"/>
      <c r="OBO42" s="2"/>
      <c r="OBR42" s="52"/>
      <c r="OBS42" s="2"/>
      <c r="OBV42" s="52"/>
      <c r="OBW42" s="2"/>
      <c r="OBZ42" s="52"/>
      <c r="OCA42" s="2"/>
      <c r="OCD42" s="52"/>
      <c r="OCE42" s="2"/>
      <c r="OCH42" s="52"/>
      <c r="OCI42" s="2"/>
      <c r="OCL42" s="52"/>
      <c r="OCM42" s="2"/>
      <c r="OCP42" s="52"/>
      <c r="OCQ42" s="2"/>
      <c r="OCT42" s="52"/>
      <c r="OCU42" s="2"/>
      <c r="OCX42" s="52"/>
      <c r="OCY42" s="2"/>
      <c r="ODB42" s="52"/>
      <c r="ODC42" s="2"/>
      <c r="ODF42" s="52"/>
      <c r="ODG42" s="2"/>
      <c r="ODJ42" s="52"/>
      <c r="ODK42" s="2"/>
      <c r="ODN42" s="52"/>
      <c r="ODO42" s="2"/>
      <c r="ODR42" s="52"/>
      <c r="ODS42" s="2"/>
      <c r="ODV42" s="52"/>
      <c r="ODW42" s="2"/>
      <c r="ODZ42" s="52"/>
      <c r="OEA42" s="2"/>
      <c r="OED42" s="52"/>
      <c r="OEE42" s="2"/>
      <c r="OEH42" s="52"/>
      <c r="OEI42" s="2"/>
      <c r="OEL42" s="52"/>
      <c r="OEM42" s="2"/>
      <c r="OEP42" s="52"/>
      <c r="OEQ42" s="2"/>
      <c r="OET42" s="52"/>
      <c r="OEU42" s="2"/>
      <c r="OEX42" s="52"/>
      <c r="OEY42" s="2"/>
      <c r="OFB42" s="52"/>
      <c r="OFC42" s="2"/>
      <c r="OFF42" s="52"/>
      <c r="OFG42" s="2"/>
      <c r="OFJ42" s="52"/>
      <c r="OFK42" s="2"/>
      <c r="OFN42" s="52"/>
      <c r="OFO42" s="2"/>
      <c r="OFR42" s="52"/>
      <c r="OFS42" s="2"/>
      <c r="OFV42" s="52"/>
      <c r="OFW42" s="2"/>
      <c r="OFZ42" s="52"/>
      <c r="OGA42" s="2"/>
      <c r="OGD42" s="52"/>
      <c r="OGE42" s="2"/>
      <c r="OGH42" s="52"/>
      <c r="OGI42" s="2"/>
      <c r="OGL42" s="52"/>
      <c r="OGM42" s="2"/>
      <c r="OGP42" s="52"/>
      <c r="OGQ42" s="2"/>
      <c r="OGT42" s="52"/>
      <c r="OGU42" s="2"/>
      <c r="OGX42" s="52"/>
      <c r="OGY42" s="2"/>
      <c r="OHB42" s="52"/>
      <c r="OHC42" s="2"/>
      <c r="OHF42" s="52"/>
      <c r="OHG42" s="2"/>
      <c r="OHJ42" s="52"/>
      <c r="OHK42" s="2"/>
      <c r="OHN42" s="52"/>
      <c r="OHO42" s="2"/>
      <c r="OHR42" s="52"/>
      <c r="OHS42" s="2"/>
      <c r="OHV42" s="52"/>
      <c r="OHW42" s="2"/>
      <c r="OHZ42" s="52"/>
      <c r="OIA42" s="2"/>
      <c r="OID42" s="52"/>
      <c r="OIE42" s="2"/>
      <c r="OIH42" s="52"/>
      <c r="OII42" s="2"/>
      <c r="OIL42" s="52"/>
      <c r="OIM42" s="2"/>
      <c r="OIP42" s="52"/>
      <c r="OIQ42" s="2"/>
      <c r="OIT42" s="52"/>
      <c r="OIU42" s="2"/>
      <c r="OIX42" s="52"/>
      <c r="OIY42" s="2"/>
      <c r="OJB42" s="52"/>
      <c r="OJC42" s="2"/>
      <c r="OJF42" s="52"/>
      <c r="OJG42" s="2"/>
      <c r="OJJ42" s="52"/>
      <c r="OJK42" s="2"/>
      <c r="OJN42" s="52"/>
      <c r="OJO42" s="2"/>
      <c r="OJR42" s="52"/>
      <c r="OJS42" s="2"/>
      <c r="OJV42" s="52"/>
      <c r="OJW42" s="2"/>
      <c r="OJZ42" s="52"/>
      <c r="OKA42" s="2"/>
      <c r="OKD42" s="52"/>
      <c r="OKE42" s="2"/>
      <c r="OKH42" s="52"/>
      <c r="OKI42" s="2"/>
      <c r="OKL42" s="52"/>
      <c r="OKM42" s="2"/>
      <c r="OKP42" s="52"/>
      <c r="OKQ42" s="2"/>
      <c r="OKT42" s="52"/>
      <c r="OKU42" s="2"/>
      <c r="OKX42" s="52"/>
      <c r="OKY42" s="2"/>
      <c r="OLB42" s="52"/>
      <c r="OLC42" s="2"/>
      <c r="OLF42" s="52"/>
      <c r="OLG42" s="2"/>
      <c r="OLJ42" s="52"/>
      <c r="OLK42" s="2"/>
      <c r="OLN42" s="52"/>
      <c r="OLO42" s="2"/>
      <c r="OLR42" s="52"/>
      <c r="OLS42" s="2"/>
      <c r="OLV42" s="52"/>
      <c r="OLW42" s="2"/>
      <c r="OLZ42" s="52"/>
      <c r="OMA42" s="2"/>
      <c r="OMD42" s="52"/>
      <c r="OME42" s="2"/>
      <c r="OMH42" s="52"/>
      <c r="OMI42" s="2"/>
      <c r="OML42" s="52"/>
      <c r="OMM42" s="2"/>
      <c r="OMP42" s="52"/>
      <c r="OMQ42" s="2"/>
      <c r="OMT42" s="52"/>
      <c r="OMU42" s="2"/>
      <c r="OMX42" s="52"/>
      <c r="OMY42" s="2"/>
      <c r="ONB42" s="52"/>
      <c r="ONC42" s="2"/>
      <c r="ONF42" s="52"/>
      <c r="ONG42" s="2"/>
      <c r="ONJ42" s="52"/>
      <c r="ONK42" s="2"/>
      <c r="ONN42" s="52"/>
      <c r="ONO42" s="2"/>
      <c r="ONR42" s="52"/>
      <c r="ONS42" s="2"/>
      <c r="ONV42" s="52"/>
      <c r="ONW42" s="2"/>
      <c r="ONZ42" s="52"/>
      <c r="OOA42" s="2"/>
      <c r="OOD42" s="52"/>
      <c r="OOE42" s="2"/>
      <c r="OOH42" s="52"/>
      <c r="OOI42" s="2"/>
      <c r="OOL42" s="52"/>
      <c r="OOM42" s="2"/>
      <c r="OOP42" s="52"/>
      <c r="OOQ42" s="2"/>
      <c r="OOT42" s="52"/>
      <c r="OOU42" s="2"/>
      <c r="OOX42" s="52"/>
      <c r="OOY42" s="2"/>
      <c r="OPB42" s="52"/>
      <c r="OPC42" s="2"/>
      <c r="OPF42" s="52"/>
      <c r="OPG42" s="2"/>
      <c r="OPJ42" s="52"/>
      <c r="OPK42" s="2"/>
      <c r="OPN42" s="52"/>
      <c r="OPO42" s="2"/>
      <c r="OPR42" s="52"/>
      <c r="OPS42" s="2"/>
      <c r="OPV42" s="52"/>
      <c r="OPW42" s="2"/>
      <c r="OPZ42" s="52"/>
      <c r="OQA42" s="2"/>
      <c r="OQD42" s="52"/>
      <c r="OQE42" s="2"/>
      <c r="OQH42" s="52"/>
      <c r="OQI42" s="2"/>
      <c r="OQL42" s="52"/>
      <c r="OQM42" s="2"/>
      <c r="OQP42" s="52"/>
      <c r="OQQ42" s="2"/>
      <c r="OQT42" s="52"/>
      <c r="OQU42" s="2"/>
      <c r="OQX42" s="52"/>
      <c r="OQY42" s="2"/>
      <c r="ORB42" s="52"/>
      <c r="ORC42" s="2"/>
      <c r="ORF42" s="52"/>
      <c r="ORG42" s="2"/>
      <c r="ORJ42" s="52"/>
      <c r="ORK42" s="2"/>
      <c r="ORN42" s="52"/>
      <c r="ORO42" s="2"/>
      <c r="ORR42" s="52"/>
      <c r="ORS42" s="2"/>
      <c r="ORV42" s="52"/>
      <c r="ORW42" s="2"/>
      <c r="ORZ42" s="52"/>
      <c r="OSA42" s="2"/>
      <c r="OSD42" s="52"/>
      <c r="OSE42" s="2"/>
      <c r="OSH42" s="52"/>
      <c r="OSI42" s="2"/>
      <c r="OSL42" s="52"/>
      <c r="OSM42" s="2"/>
      <c r="OSP42" s="52"/>
      <c r="OSQ42" s="2"/>
      <c r="OST42" s="52"/>
      <c r="OSU42" s="2"/>
      <c r="OSX42" s="52"/>
      <c r="OSY42" s="2"/>
      <c r="OTB42" s="52"/>
      <c r="OTC42" s="2"/>
      <c r="OTF42" s="52"/>
      <c r="OTG42" s="2"/>
      <c r="OTJ42" s="52"/>
      <c r="OTK42" s="2"/>
      <c r="OTN42" s="52"/>
      <c r="OTO42" s="2"/>
      <c r="OTR42" s="52"/>
      <c r="OTS42" s="2"/>
      <c r="OTV42" s="52"/>
      <c r="OTW42" s="2"/>
      <c r="OTZ42" s="52"/>
      <c r="OUA42" s="2"/>
      <c r="OUD42" s="52"/>
      <c r="OUE42" s="2"/>
      <c r="OUH42" s="52"/>
      <c r="OUI42" s="2"/>
      <c r="OUL42" s="52"/>
      <c r="OUM42" s="2"/>
      <c r="OUP42" s="52"/>
      <c r="OUQ42" s="2"/>
      <c r="OUT42" s="52"/>
      <c r="OUU42" s="2"/>
      <c r="OUX42" s="52"/>
      <c r="OUY42" s="2"/>
      <c r="OVB42" s="52"/>
      <c r="OVC42" s="2"/>
      <c r="OVF42" s="52"/>
      <c r="OVG42" s="2"/>
      <c r="OVJ42" s="52"/>
      <c r="OVK42" s="2"/>
      <c r="OVN42" s="52"/>
      <c r="OVO42" s="2"/>
      <c r="OVR42" s="52"/>
      <c r="OVS42" s="2"/>
      <c r="OVV42" s="52"/>
      <c r="OVW42" s="2"/>
      <c r="OVZ42" s="52"/>
      <c r="OWA42" s="2"/>
      <c r="OWD42" s="52"/>
      <c r="OWE42" s="2"/>
      <c r="OWH42" s="52"/>
      <c r="OWI42" s="2"/>
      <c r="OWL42" s="52"/>
      <c r="OWM42" s="2"/>
      <c r="OWP42" s="52"/>
      <c r="OWQ42" s="2"/>
      <c r="OWT42" s="52"/>
      <c r="OWU42" s="2"/>
      <c r="OWX42" s="52"/>
      <c r="OWY42" s="2"/>
      <c r="OXB42" s="52"/>
      <c r="OXC42" s="2"/>
      <c r="OXF42" s="52"/>
      <c r="OXG42" s="2"/>
      <c r="OXJ42" s="52"/>
      <c r="OXK42" s="2"/>
      <c r="OXN42" s="52"/>
      <c r="OXO42" s="2"/>
      <c r="OXR42" s="52"/>
      <c r="OXS42" s="2"/>
      <c r="OXV42" s="52"/>
      <c r="OXW42" s="2"/>
      <c r="OXZ42" s="52"/>
      <c r="OYA42" s="2"/>
      <c r="OYD42" s="52"/>
      <c r="OYE42" s="2"/>
      <c r="OYH42" s="52"/>
      <c r="OYI42" s="2"/>
      <c r="OYL42" s="52"/>
      <c r="OYM42" s="2"/>
      <c r="OYP42" s="52"/>
      <c r="OYQ42" s="2"/>
      <c r="OYT42" s="52"/>
      <c r="OYU42" s="2"/>
      <c r="OYX42" s="52"/>
      <c r="OYY42" s="2"/>
      <c r="OZB42" s="52"/>
      <c r="OZC42" s="2"/>
      <c r="OZF42" s="52"/>
      <c r="OZG42" s="2"/>
      <c r="OZJ42" s="52"/>
      <c r="OZK42" s="2"/>
      <c r="OZN42" s="52"/>
      <c r="OZO42" s="2"/>
      <c r="OZR42" s="52"/>
      <c r="OZS42" s="2"/>
      <c r="OZV42" s="52"/>
      <c r="OZW42" s="2"/>
      <c r="OZZ42" s="52"/>
      <c r="PAA42" s="2"/>
      <c r="PAD42" s="52"/>
      <c r="PAE42" s="2"/>
      <c r="PAH42" s="52"/>
      <c r="PAI42" s="2"/>
      <c r="PAL42" s="52"/>
      <c r="PAM42" s="2"/>
      <c r="PAP42" s="52"/>
      <c r="PAQ42" s="2"/>
      <c r="PAT42" s="52"/>
      <c r="PAU42" s="2"/>
      <c r="PAX42" s="52"/>
      <c r="PAY42" s="2"/>
      <c r="PBB42" s="52"/>
      <c r="PBC42" s="2"/>
      <c r="PBF42" s="52"/>
      <c r="PBG42" s="2"/>
      <c r="PBJ42" s="52"/>
      <c r="PBK42" s="2"/>
      <c r="PBN42" s="52"/>
      <c r="PBO42" s="2"/>
      <c r="PBR42" s="52"/>
      <c r="PBS42" s="2"/>
      <c r="PBV42" s="52"/>
      <c r="PBW42" s="2"/>
      <c r="PBZ42" s="52"/>
      <c r="PCA42" s="2"/>
      <c r="PCD42" s="52"/>
      <c r="PCE42" s="2"/>
      <c r="PCH42" s="52"/>
      <c r="PCI42" s="2"/>
      <c r="PCL42" s="52"/>
      <c r="PCM42" s="2"/>
      <c r="PCP42" s="52"/>
      <c r="PCQ42" s="2"/>
      <c r="PCT42" s="52"/>
      <c r="PCU42" s="2"/>
      <c r="PCX42" s="52"/>
      <c r="PCY42" s="2"/>
      <c r="PDB42" s="52"/>
      <c r="PDC42" s="2"/>
      <c r="PDF42" s="52"/>
      <c r="PDG42" s="2"/>
      <c r="PDJ42" s="52"/>
      <c r="PDK42" s="2"/>
      <c r="PDN42" s="52"/>
      <c r="PDO42" s="2"/>
      <c r="PDR42" s="52"/>
      <c r="PDS42" s="2"/>
      <c r="PDV42" s="52"/>
      <c r="PDW42" s="2"/>
      <c r="PDZ42" s="52"/>
      <c r="PEA42" s="2"/>
      <c r="PED42" s="52"/>
      <c r="PEE42" s="2"/>
      <c r="PEH42" s="52"/>
      <c r="PEI42" s="2"/>
      <c r="PEL42" s="52"/>
      <c r="PEM42" s="2"/>
      <c r="PEP42" s="52"/>
      <c r="PEQ42" s="2"/>
      <c r="PET42" s="52"/>
      <c r="PEU42" s="2"/>
      <c r="PEX42" s="52"/>
      <c r="PEY42" s="2"/>
      <c r="PFB42" s="52"/>
      <c r="PFC42" s="2"/>
      <c r="PFF42" s="52"/>
      <c r="PFG42" s="2"/>
      <c r="PFJ42" s="52"/>
      <c r="PFK42" s="2"/>
      <c r="PFN42" s="52"/>
      <c r="PFO42" s="2"/>
      <c r="PFR42" s="52"/>
      <c r="PFS42" s="2"/>
      <c r="PFV42" s="52"/>
      <c r="PFW42" s="2"/>
      <c r="PFZ42" s="52"/>
      <c r="PGA42" s="2"/>
      <c r="PGD42" s="52"/>
      <c r="PGE42" s="2"/>
      <c r="PGH42" s="52"/>
      <c r="PGI42" s="2"/>
      <c r="PGL42" s="52"/>
      <c r="PGM42" s="2"/>
      <c r="PGP42" s="52"/>
      <c r="PGQ42" s="2"/>
      <c r="PGT42" s="52"/>
      <c r="PGU42" s="2"/>
      <c r="PGX42" s="52"/>
      <c r="PGY42" s="2"/>
      <c r="PHB42" s="52"/>
      <c r="PHC42" s="2"/>
      <c r="PHF42" s="52"/>
      <c r="PHG42" s="2"/>
      <c r="PHJ42" s="52"/>
      <c r="PHK42" s="2"/>
      <c r="PHN42" s="52"/>
      <c r="PHO42" s="2"/>
      <c r="PHR42" s="52"/>
      <c r="PHS42" s="2"/>
      <c r="PHV42" s="52"/>
      <c r="PHW42" s="2"/>
      <c r="PHZ42" s="52"/>
      <c r="PIA42" s="2"/>
      <c r="PID42" s="52"/>
      <c r="PIE42" s="2"/>
      <c r="PIH42" s="52"/>
      <c r="PII42" s="2"/>
      <c r="PIL42" s="52"/>
      <c r="PIM42" s="2"/>
      <c r="PIP42" s="52"/>
      <c r="PIQ42" s="2"/>
      <c r="PIT42" s="52"/>
      <c r="PIU42" s="2"/>
      <c r="PIX42" s="52"/>
      <c r="PIY42" s="2"/>
      <c r="PJB42" s="52"/>
      <c r="PJC42" s="2"/>
      <c r="PJF42" s="52"/>
      <c r="PJG42" s="2"/>
      <c r="PJJ42" s="52"/>
      <c r="PJK42" s="2"/>
      <c r="PJN42" s="52"/>
      <c r="PJO42" s="2"/>
      <c r="PJR42" s="52"/>
      <c r="PJS42" s="2"/>
      <c r="PJV42" s="52"/>
      <c r="PJW42" s="2"/>
      <c r="PJZ42" s="52"/>
      <c r="PKA42" s="2"/>
      <c r="PKD42" s="52"/>
      <c r="PKE42" s="2"/>
      <c r="PKH42" s="52"/>
      <c r="PKI42" s="2"/>
      <c r="PKL42" s="52"/>
      <c r="PKM42" s="2"/>
      <c r="PKP42" s="52"/>
      <c r="PKQ42" s="2"/>
      <c r="PKT42" s="52"/>
      <c r="PKU42" s="2"/>
      <c r="PKX42" s="52"/>
      <c r="PKY42" s="2"/>
      <c r="PLB42" s="52"/>
      <c r="PLC42" s="2"/>
      <c r="PLF42" s="52"/>
      <c r="PLG42" s="2"/>
      <c r="PLJ42" s="52"/>
      <c r="PLK42" s="2"/>
      <c r="PLN42" s="52"/>
      <c r="PLO42" s="2"/>
      <c r="PLR42" s="52"/>
      <c r="PLS42" s="2"/>
      <c r="PLV42" s="52"/>
      <c r="PLW42" s="2"/>
      <c r="PLZ42" s="52"/>
      <c r="PMA42" s="2"/>
      <c r="PMD42" s="52"/>
      <c r="PME42" s="2"/>
      <c r="PMH42" s="52"/>
      <c r="PMI42" s="2"/>
      <c r="PML42" s="52"/>
      <c r="PMM42" s="2"/>
      <c r="PMP42" s="52"/>
      <c r="PMQ42" s="2"/>
      <c r="PMT42" s="52"/>
      <c r="PMU42" s="2"/>
      <c r="PMX42" s="52"/>
      <c r="PMY42" s="2"/>
      <c r="PNB42" s="52"/>
      <c r="PNC42" s="2"/>
      <c r="PNF42" s="52"/>
      <c r="PNG42" s="2"/>
      <c r="PNJ42" s="52"/>
      <c r="PNK42" s="2"/>
      <c r="PNN42" s="52"/>
      <c r="PNO42" s="2"/>
      <c r="PNR42" s="52"/>
      <c r="PNS42" s="2"/>
      <c r="PNV42" s="52"/>
      <c r="PNW42" s="2"/>
      <c r="PNZ42" s="52"/>
      <c r="POA42" s="2"/>
      <c r="POD42" s="52"/>
      <c r="POE42" s="2"/>
      <c r="POH42" s="52"/>
      <c r="POI42" s="2"/>
      <c r="POL42" s="52"/>
      <c r="POM42" s="2"/>
      <c r="POP42" s="52"/>
      <c r="POQ42" s="2"/>
      <c r="POT42" s="52"/>
      <c r="POU42" s="2"/>
      <c r="POX42" s="52"/>
      <c r="POY42" s="2"/>
      <c r="PPB42" s="52"/>
      <c r="PPC42" s="2"/>
      <c r="PPF42" s="52"/>
      <c r="PPG42" s="2"/>
      <c r="PPJ42" s="52"/>
      <c r="PPK42" s="2"/>
      <c r="PPN42" s="52"/>
      <c r="PPO42" s="2"/>
      <c r="PPR42" s="52"/>
      <c r="PPS42" s="2"/>
      <c r="PPV42" s="52"/>
      <c r="PPW42" s="2"/>
      <c r="PPZ42" s="52"/>
      <c r="PQA42" s="2"/>
      <c r="PQD42" s="52"/>
      <c r="PQE42" s="2"/>
      <c r="PQH42" s="52"/>
      <c r="PQI42" s="2"/>
      <c r="PQL42" s="52"/>
      <c r="PQM42" s="2"/>
      <c r="PQP42" s="52"/>
      <c r="PQQ42" s="2"/>
      <c r="PQT42" s="52"/>
      <c r="PQU42" s="2"/>
      <c r="PQX42" s="52"/>
      <c r="PQY42" s="2"/>
      <c r="PRB42" s="52"/>
      <c r="PRC42" s="2"/>
      <c r="PRF42" s="52"/>
      <c r="PRG42" s="2"/>
      <c r="PRJ42" s="52"/>
      <c r="PRK42" s="2"/>
      <c r="PRN42" s="52"/>
      <c r="PRO42" s="2"/>
      <c r="PRR42" s="52"/>
      <c r="PRS42" s="2"/>
      <c r="PRV42" s="52"/>
      <c r="PRW42" s="2"/>
      <c r="PRZ42" s="52"/>
      <c r="PSA42" s="2"/>
      <c r="PSD42" s="52"/>
      <c r="PSE42" s="2"/>
      <c r="PSH42" s="52"/>
      <c r="PSI42" s="2"/>
      <c r="PSL42" s="52"/>
      <c r="PSM42" s="2"/>
      <c r="PSP42" s="52"/>
      <c r="PSQ42" s="2"/>
      <c r="PST42" s="52"/>
      <c r="PSU42" s="2"/>
      <c r="PSX42" s="52"/>
      <c r="PSY42" s="2"/>
      <c r="PTB42" s="52"/>
      <c r="PTC42" s="2"/>
      <c r="PTF42" s="52"/>
      <c r="PTG42" s="2"/>
      <c r="PTJ42" s="52"/>
      <c r="PTK42" s="2"/>
      <c r="PTN42" s="52"/>
      <c r="PTO42" s="2"/>
      <c r="PTR42" s="52"/>
      <c r="PTS42" s="2"/>
      <c r="PTV42" s="52"/>
      <c r="PTW42" s="2"/>
      <c r="PTZ42" s="52"/>
      <c r="PUA42" s="2"/>
      <c r="PUD42" s="52"/>
      <c r="PUE42" s="2"/>
      <c r="PUH42" s="52"/>
      <c r="PUI42" s="2"/>
      <c r="PUL42" s="52"/>
      <c r="PUM42" s="2"/>
      <c r="PUP42" s="52"/>
      <c r="PUQ42" s="2"/>
      <c r="PUT42" s="52"/>
      <c r="PUU42" s="2"/>
      <c r="PUX42" s="52"/>
      <c r="PUY42" s="2"/>
      <c r="PVB42" s="52"/>
      <c r="PVC42" s="2"/>
      <c r="PVF42" s="52"/>
      <c r="PVG42" s="2"/>
      <c r="PVJ42" s="52"/>
      <c r="PVK42" s="2"/>
      <c r="PVN42" s="52"/>
      <c r="PVO42" s="2"/>
      <c r="PVR42" s="52"/>
      <c r="PVS42" s="2"/>
      <c r="PVV42" s="52"/>
      <c r="PVW42" s="2"/>
      <c r="PVZ42" s="52"/>
      <c r="PWA42" s="2"/>
      <c r="PWD42" s="52"/>
      <c r="PWE42" s="2"/>
      <c r="PWH42" s="52"/>
      <c r="PWI42" s="2"/>
      <c r="PWL42" s="52"/>
      <c r="PWM42" s="2"/>
      <c r="PWP42" s="52"/>
      <c r="PWQ42" s="2"/>
      <c r="PWT42" s="52"/>
      <c r="PWU42" s="2"/>
      <c r="PWX42" s="52"/>
      <c r="PWY42" s="2"/>
      <c r="PXB42" s="52"/>
      <c r="PXC42" s="2"/>
      <c r="PXF42" s="52"/>
      <c r="PXG42" s="2"/>
      <c r="PXJ42" s="52"/>
      <c r="PXK42" s="2"/>
      <c r="PXN42" s="52"/>
      <c r="PXO42" s="2"/>
      <c r="PXR42" s="52"/>
      <c r="PXS42" s="2"/>
      <c r="PXV42" s="52"/>
      <c r="PXW42" s="2"/>
      <c r="PXZ42" s="52"/>
      <c r="PYA42" s="2"/>
      <c r="PYD42" s="52"/>
      <c r="PYE42" s="2"/>
      <c r="PYH42" s="52"/>
      <c r="PYI42" s="2"/>
      <c r="PYL42" s="52"/>
      <c r="PYM42" s="2"/>
      <c r="PYP42" s="52"/>
      <c r="PYQ42" s="2"/>
      <c r="PYT42" s="52"/>
      <c r="PYU42" s="2"/>
      <c r="PYX42" s="52"/>
      <c r="PYY42" s="2"/>
      <c r="PZB42" s="52"/>
      <c r="PZC42" s="2"/>
      <c r="PZF42" s="52"/>
      <c r="PZG42" s="2"/>
      <c r="PZJ42" s="52"/>
      <c r="PZK42" s="2"/>
      <c r="PZN42" s="52"/>
      <c r="PZO42" s="2"/>
      <c r="PZR42" s="52"/>
      <c r="PZS42" s="2"/>
      <c r="PZV42" s="52"/>
      <c r="PZW42" s="2"/>
      <c r="PZZ42" s="52"/>
      <c r="QAA42" s="2"/>
      <c r="QAD42" s="52"/>
      <c r="QAE42" s="2"/>
      <c r="QAH42" s="52"/>
      <c r="QAI42" s="2"/>
      <c r="QAL42" s="52"/>
      <c r="QAM42" s="2"/>
      <c r="QAP42" s="52"/>
      <c r="QAQ42" s="2"/>
      <c r="QAT42" s="52"/>
      <c r="QAU42" s="2"/>
      <c r="QAX42" s="52"/>
      <c r="QAY42" s="2"/>
      <c r="QBB42" s="52"/>
      <c r="QBC42" s="2"/>
      <c r="QBF42" s="52"/>
      <c r="QBG42" s="2"/>
      <c r="QBJ42" s="52"/>
      <c r="QBK42" s="2"/>
      <c r="QBN42" s="52"/>
      <c r="QBO42" s="2"/>
      <c r="QBR42" s="52"/>
      <c r="QBS42" s="2"/>
      <c r="QBV42" s="52"/>
      <c r="QBW42" s="2"/>
      <c r="QBZ42" s="52"/>
      <c r="QCA42" s="2"/>
      <c r="QCD42" s="52"/>
      <c r="QCE42" s="2"/>
      <c r="QCH42" s="52"/>
      <c r="QCI42" s="2"/>
      <c r="QCL42" s="52"/>
      <c r="QCM42" s="2"/>
      <c r="QCP42" s="52"/>
      <c r="QCQ42" s="2"/>
      <c r="QCT42" s="52"/>
      <c r="QCU42" s="2"/>
      <c r="QCX42" s="52"/>
      <c r="QCY42" s="2"/>
      <c r="QDB42" s="52"/>
      <c r="QDC42" s="2"/>
      <c r="QDF42" s="52"/>
      <c r="QDG42" s="2"/>
      <c r="QDJ42" s="52"/>
      <c r="QDK42" s="2"/>
      <c r="QDN42" s="52"/>
      <c r="QDO42" s="2"/>
      <c r="QDR42" s="52"/>
      <c r="QDS42" s="2"/>
      <c r="QDV42" s="52"/>
      <c r="QDW42" s="2"/>
      <c r="QDZ42" s="52"/>
      <c r="QEA42" s="2"/>
      <c r="QED42" s="52"/>
      <c r="QEE42" s="2"/>
      <c r="QEH42" s="52"/>
      <c r="QEI42" s="2"/>
      <c r="QEL42" s="52"/>
      <c r="QEM42" s="2"/>
      <c r="QEP42" s="52"/>
      <c r="QEQ42" s="2"/>
      <c r="QET42" s="52"/>
      <c r="QEU42" s="2"/>
      <c r="QEX42" s="52"/>
      <c r="QEY42" s="2"/>
      <c r="QFB42" s="52"/>
      <c r="QFC42" s="2"/>
      <c r="QFF42" s="52"/>
      <c r="QFG42" s="2"/>
      <c r="QFJ42" s="52"/>
      <c r="QFK42" s="2"/>
      <c r="QFN42" s="52"/>
      <c r="QFO42" s="2"/>
      <c r="QFR42" s="52"/>
      <c r="QFS42" s="2"/>
      <c r="QFV42" s="52"/>
      <c r="QFW42" s="2"/>
      <c r="QFZ42" s="52"/>
      <c r="QGA42" s="2"/>
      <c r="QGD42" s="52"/>
      <c r="QGE42" s="2"/>
      <c r="QGH42" s="52"/>
      <c r="QGI42" s="2"/>
      <c r="QGL42" s="52"/>
      <c r="QGM42" s="2"/>
      <c r="QGP42" s="52"/>
      <c r="QGQ42" s="2"/>
      <c r="QGT42" s="52"/>
      <c r="QGU42" s="2"/>
      <c r="QGX42" s="52"/>
      <c r="QGY42" s="2"/>
      <c r="QHB42" s="52"/>
      <c r="QHC42" s="2"/>
      <c r="QHF42" s="52"/>
      <c r="QHG42" s="2"/>
      <c r="QHJ42" s="52"/>
      <c r="QHK42" s="2"/>
      <c r="QHN42" s="52"/>
      <c r="QHO42" s="2"/>
      <c r="QHR42" s="52"/>
      <c r="QHS42" s="2"/>
      <c r="QHV42" s="52"/>
      <c r="QHW42" s="2"/>
      <c r="QHZ42" s="52"/>
      <c r="QIA42" s="2"/>
      <c r="QID42" s="52"/>
      <c r="QIE42" s="2"/>
      <c r="QIH42" s="52"/>
      <c r="QII42" s="2"/>
      <c r="QIL42" s="52"/>
      <c r="QIM42" s="2"/>
      <c r="QIP42" s="52"/>
      <c r="QIQ42" s="2"/>
      <c r="QIT42" s="52"/>
      <c r="QIU42" s="2"/>
      <c r="QIX42" s="52"/>
      <c r="QIY42" s="2"/>
      <c r="QJB42" s="52"/>
      <c r="QJC42" s="2"/>
      <c r="QJF42" s="52"/>
      <c r="QJG42" s="2"/>
      <c r="QJJ42" s="52"/>
      <c r="QJK42" s="2"/>
      <c r="QJN42" s="52"/>
      <c r="QJO42" s="2"/>
      <c r="QJR42" s="52"/>
      <c r="QJS42" s="2"/>
      <c r="QJV42" s="52"/>
      <c r="QJW42" s="2"/>
      <c r="QJZ42" s="52"/>
      <c r="QKA42" s="2"/>
      <c r="QKD42" s="52"/>
      <c r="QKE42" s="2"/>
      <c r="QKH42" s="52"/>
      <c r="QKI42" s="2"/>
      <c r="QKL42" s="52"/>
      <c r="QKM42" s="2"/>
      <c r="QKP42" s="52"/>
      <c r="QKQ42" s="2"/>
      <c r="QKT42" s="52"/>
      <c r="QKU42" s="2"/>
      <c r="QKX42" s="52"/>
      <c r="QKY42" s="2"/>
      <c r="QLB42" s="52"/>
      <c r="QLC42" s="2"/>
      <c r="QLF42" s="52"/>
      <c r="QLG42" s="2"/>
      <c r="QLJ42" s="52"/>
      <c r="QLK42" s="2"/>
      <c r="QLN42" s="52"/>
      <c r="QLO42" s="2"/>
      <c r="QLR42" s="52"/>
      <c r="QLS42" s="2"/>
      <c r="QLV42" s="52"/>
      <c r="QLW42" s="2"/>
      <c r="QLZ42" s="52"/>
      <c r="QMA42" s="2"/>
      <c r="QMD42" s="52"/>
      <c r="QME42" s="2"/>
      <c r="QMH42" s="52"/>
      <c r="QMI42" s="2"/>
      <c r="QML42" s="52"/>
      <c r="QMM42" s="2"/>
      <c r="QMP42" s="52"/>
      <c r="QMQ42" s="2"/>
      <c r="QMT42" s="52"/>
      <c r="QMU42" s="2"/>
      <c r="QMX42" s="52"/>
      <c r="QMY42" s="2"/>
      <c r="QNB42" s="52"/>
      <c r="QNC42" s="2"/>
      <c r="QNF42" s="52"/>
      <c r="QNG42" s="2"/>
      <c r="QNJ42" s="52"/>
      <c r="QNK42" s="2"/>
      <c r="QNN42" s="52"/>
      <c r="QNO42" s="2"/>
      <c r="QNR42" s="52"/>
      <c r="QNS42" s="2"/>
      <c r="QNV42" s="52"/>
      <c r="QNW42" s="2"/>
      <c r="QNZ42" s="52"/>
      <c r="QOA42" s="2"/>
      <c r="QOD42" s="52"/>
      <c r="QOE42" s="2"/>
      <c r="QOH42" s="52"/>
      <c r="QOI42" s="2"/>
      <c r="QOL42" s="52"/>
      <c r="QOM42" s="2"/>
      <c r="QOP42" s="52"/>
      <c r="QOQ42" s="2"/>
      <c r="QOT42" s="52"/>
      <c r="QOU42" s="2"/>
      <c r="QOX42" s="52"/>
      <c r="QOY42" s="2"/>
      <c r="QPB42" s="52"/>
      <c r="QPC42" s="2"/>
      <c r="QPF42" s="52"/>
      <c r="QPG42" s="2"/>
      <c r="QPJ42" s="52"/>
      <c r="QPK42" s="2"/>
      <c r="QPN42" s="52"/>
      <c r="QPO42" s="2"/>
      <c r="QPR42" s="52"/>
      <c r="QPS42" s="2"/>
      <c r="QPV42" s="52"/>
      <c r="QPW42" s="2"/>
      <c r="QPZ42" s="52"/>
      <c r="QQA42" s="2"/>
      <c r="QQD42" s="52"/>
      <c r="QQE42" s="2"/>
      <c r="QQH42" s="52"/>
      <c r="QQI42" s="2"/>
      <c r="QQL42" s="52"/>
      <c r="QQM42" s="2"/>
      <c r="QQP42" s="52"/>
      <c r="QQQ42" s="2"/>
      <c r="QQT42" s="52"/>
      <c r="QQU42" s="2"/>
      <c r="QQX42" s="52"/>
      <c r="QQY42" s="2"/>
      <c r="QRB42" s="52"/>
      <c r="QRC42" s="2"/>
      <c r="QRF42" s="52"/>
      <c r="QRG42" s="2"/>
      <c r="QRJ42" s="52"/>
      <c r="QRK42" s="2"/>
      <c r="QRN42" s="52"/>
      <c r="QRO42" s="2"/>
      <c r="QRR42" s="52"/>
      <c r="QRS42" s="2"/>
      <c r="QRV42" s="52"/>
      <c r="QRW42" s="2"/>
      <c r="QRZ42" s="52"/>
      <c r="QSA42" s="2"/>
      <c r="QSD42" s="52"/>
      <c r="QSE42" s="2"/>
      <c r="QSH42" s="52"/>
      <c r="QSI42" s="2"/>
      <c r="QSL42" s="52"/>
      <c r="QSM42" s="2"/>
      <c r="QSP42" s="52"/>
      <c r="QSQ42" s="2"/>
      <c r="QST42" s="52"/>
      <c r="QSU42" s="2"/>
      <c r="QSX42" s="52"/>
      <c r="QSY42" s="2"/>
      <c r="QTB42" s="52"/>
      <c r="QTC42" s="2"/>
      <c r="QTF42" s="52"/>
      <c r="QTG42" s="2"/>
      <c r="QTJ42" s="52"/>
      <c r="QTK42" s="2"/>
      <c r="QTN42" s="52"/>
      <c r="QTO42" s="2"/>
      <c r="QTR42" s="52"/>
      <c r="QTS42" s="2"/>
      <c r="QTV42" s="52"/>
      <c r="QTW42" s="2"/>
      <c r="QTZ42" s="52"/>
      <c r="QUA42" s="2"/>
      <c r="QUD42" s="52"/>
      <c r="QUE42" s="2"/>
      <c r="QUH42" s="52"/>
      <c r="QUI42" s="2"/>
      <c r="QUL42" s="52"/>
      <c r="QUM42" s="2"/>
      <c r="QUP42" s="52"/>
      <c r="QUQ42" s="2"/>
      <c r="QUT42" s="52"/>
      <c r="QUU42" s="2"/>
      <c r="QUX42" s="52"/>
      <c r="QUY42" s="2"/>
      <c r="QVB42" s="52"/>
      <c r="QVC42" s="2"/>
      <c r="QVF42" s="52"/>
      <c r="QVG42" s="2"/>
      <c r="QVJ42" s="52"/>
      <c r="QVK42" s="2"/>
      <c r="QVN42" s="52"/>
      <c r="QVO42" s="2"/>
      <c r="QVR42" s="52"/>
      <c r="QVS42" s="2"/>
      <c r="QVV42" s="52"/>
      <c r="QVW42" s="2"/>
      <c r="QVZ42" s="52"/>
      <c r="QWA42" s="2"/>
      <c r="QWD42" s="52"/>
      <c r="QWE42" s="2"/>
      <c r="QWH42" s="52"/>
      <c r="QWI42" s="2"/>
      <c r="QWL42" s="52"/>
      <c r="QWM42" s="2"/>
      <c r="QWP42" s="52"/>
      <c r="QWQ42" s="2"/>
      <c r="QWT42" s="52"/>
      <c r="QWU42" s="2"/>
      <c r="QWX42" s="52"/>
      <c r="QWY42" s="2"/>
      <c r="QXB42" s="52"/>
      <c r="QXC42" s="2"/>
      <c r="QXF42" s="52"/>
      <c r="QXG42" s="2"/>
      <c r="QXJ42" s="52"/>
      <c r="QXK42" s="2"/>
      <c r="QXN42" s="52"/>
      <c r="QXO42" s="2"/>
      <c r="QXR42" s="52"/>
      <c r="QXS42" s="2"/>
      <c r="QXV42" s="52"/>
      <c r="QXW42" s="2"/>
      <c r="QXZ42" s="52"/>
      <c r="QYA42" s="2"/>
      <c r="QYD42" s="52"/>
      <c r="QYE42" s="2"/>
      <c r="QYH42" s="52"/>
      <c r="QYI42" s="2"/>
      <c r="QYL42" s="52"/>
      <c r="QYM42" s="2"/>
      <c r="QYP42" s="52"/>
      <c r="QYQ42" s="2"/>
      <c r="QYT42" s="52"/>
      <c r="QYU42" s="2"/>
      <c r="QYX42" s="52"/>
      <c r="QYY42" s="2"/>
      <c r="QZB42" s="52"/>
      <c r="QZC42" s="2"/>
      <c r="QZF42" s="52"/>
      <c r="QZG42" s="2"/>
      <c r="QZJ42" s="52"/>
      <c r="QZK42" s="2"/>
      <c r="QZN42" s="52"/>
      <c r="QZO42" s="2"/>
      <c r="QZR42" s="52"/>
      <c r="QZS42" s="2"/>
      <c r="QZV42" s="52"/>
      <c r="QZW42" s="2"/>
      <c r="QZZ42" s="52"/>
      <c r="RAA42" s="2"/>
      <c r="RAD42" s="52"/>
      <c r="RAE42" s="2"/>
      <c r="RAH42" s="52"/>
      <c r="RAI42" s="2"/>
      <c r="RAL42" s="52"/>
      <c r="RAM42" s="2"/>
      <c r="RAP42" s="52"/>
      <c r="RAQ42" s="2"/>
      <c r="RAT42" s="52"/>
      <c r="RAU42" s="2"/>
      <c r="RAX42" s="52"/>
      <c r="RAY42" s="2"/>
      <c r="RBB42" s="52"/>
      <c r="RBC42" s="2"/>
      <c r="RBF42" s="52"/>
      <c r="RBG42" s="2"/>
      <c r="RBJ42" s="52"/>
      <c r="RBK42" s="2"/>
      <c r="RBN42" s="52"/>
      <c r="RBO42" s="2"/>
      <c r="RBR42" s="52"/>
      <c r="RBS42" s="2"/>
      <c r="RBV42" s="52"/>
      <c r="RBW42" s="2"/>
      <c r="RBZ42" s="52"/>
      <c r="RCA42" s="2"/>
      <c r="RCD42" s="52"/>
      <c r="RCE42" s="2"/>
      <c r="RCH42" s="52"/>
      <c r="RCI42" s="2"/>
      <c r="RCL42" s="52"/>
      <c r="RCM42" s="2"/>
      <c r="RCP42" s="52"/>
      <c r="RCQ42" s="2"/>
      <c r="RCT42" s="52"/>
      <c r="RCU42" s="2"/>
      <c r="RCX42" s="52"/>
      <c r="RCY42" s="2"/>
      <c r="RDB42" s="52"/>
      <c r="RDC42" s="2"/>
      <c r="RDF42" s="52"/>
      <c r="RDG42" s="2"/>
      <c r="RDJ42" s="52"/>
      <c r="RDK42" s="2"/>
      <c r="RDN42" s="52"/>
      <c r="RDO42" s="2"/>
      <c r="RDR42" s="52"/>
      <c r="RDS42" s="2"/>
      <c r="RDV42" s="52"/>
      <c r="RDW42" s="2"/>
      <c r="RDZ42" s="52"/>
      <c r="REA42" s="2"/>
      <c r="RED42" s="52"/>
      <c r="REE42" s="2"/>
      <c r="REH42" s="52"/>
      <c r="REI42" s="2"/>
      <c r="REL42" s="52"/>
      <c r="REM42" s="2"/>
      <c r="REP42" s="52"/>
      <c r="REQ42" s="2"/>
      <c r="RET42" s="52"/>
      <c r="REU42" s="2"/>
      <c r="REX42" s="52"/>
      <c r="REY42" s="2"/>
      <c r="RFB42" s="52"/>
      <c r="RFC42" s="2"/>
      <c r="RFF42" s="52"/>
      <c r="RFG42" s="2"/>
      <c r="RFJ42" s="52"/>
      <c r="RFK42" s="2"/>
      <c r="RFN42" s="52"/>
      <c r="RFO42" s="2"/>
      <c r="RFR42" s="52"/>
      <c r="RFS42" s="2"/>
      <c r="RFV42" s="52"/>
      <c r="RFW42" s="2"/>
      <c r="RFZ42" s="52"/>
      <c r="RGA42" s="2"/>
      <c r="RGD42" s="52"/>
      <c r="RGE42" s="2"/>
      <c r="RGH42" s="52"/>
      <c r="RGI42" s="2"/>
      <c r="RGL42" s="52"/>
      <c r="RGM42" s="2"/>
      <c r="RGP42" s="52"/>
      <c r="RGQ42" s="2"/>
      <c r="RGT42" s="52"/>
      <c r="RGU42" s="2"/>
      <c r="RGX42" s="52"/>
      <c r="RGY42" s="2"/>
      <c r="RHB42" s="52"/>
      <c r="RHC42" s="2"/>
      <c r="RHF42" s="52"/>
      <c r="RHG42" s="2"/>
      <c r="RHJ42" s="52"/>
      <c r="RHK42" s="2"/>
      <c r="RHN42" s="52"/>
      <c r="RHO42" s="2"/>
      <c r="RHR42" s="52"/>
      <c r="RHS42" s="2"/>
      <c r="RHV42" s="52"/>
      <c r="RHW42" s="2"/>
      <c r="RHZ42" s="52"/>
      <c r="RIA42" s="2"/>
      <c r="RID42" s="52"/>
      <c r="RIE42" s="2"/>
      <c r="RIH42" s="52"/>
      <c r="RII42" s="2"/>
      <c r="RIL42" s="52"/>
      <c r="RIM42" s="2"/>
      <c r="RIP42" s="52"/>
      <c r="RIQ42" s="2"/>
      <c r="RIT42" s="52"/>
      <c r="RIU42" s="2"/>
      <c r="RIX42" s="52"/>
      <c r="RIY42" s="2"/>
      <c r="RJB42" s="52"/>
      <c r="RJC42" s="2"/>
      <c r="RJF42" s="52"/>
      <c r="RJG42" s="2"/>
      <c r="RJJ42" s="52"/>
      <c r="RJK42" s="2"/>
      <c r="RJN42" s="52"/>
      <c r="RJO42" s="2"/>
      <c r="RJR42" s="52"/>
      <c r="RJS42" s="2"/>
      <c r="RJV42" s="52"/>
      <c r="RJW42" s="2"/>
      <c r="RJZ42" s="52"/>
      <c r="RKA42" s="2"/>
      <c r="RKD42" s="52"/>
      <c r="RKE42" s="2"/>
      <c r="RKH42" s="52"/>
      <c r="RKI42" s="2"/>
      <c r="RKL42" s="52"/>
      <c r="RKM42" s="2"/>
      <c r="RKP42" s="52"/>
      <c r="RKQ42" s="2"/>
      <c r="RKT42" s="52"/>
      <c r="RKU42" s="2"/>
      <c r="RKX42" s="52"/>
      <c r="RKY42" s="2"/>
      <c r="RLB42" s="52"/>
      <c r="RLC42" s="2"/>
      <c r="RLF42" s="52"/>
      <c r="RLG42" s="2"/>
      <c r="RLJ42" s="52"/>
      <c r="RLK42" s="2"/>
      <c r="RLN42" s="52"/>
      <c r="RLO42" s="2"/>
      <c r="RLR42" s="52"/>
      <c r="RLS42" s="2"/>
      <c r="RLV42" s="52"/>
      <c r="RLW42" s="2"/>
      <c r="RLZ42" s="52"/>
      <c r="RMA42" s="2"/>
      <c r="RMD42" s="52"/>
      <c r="RME42" s="2"/>
      <c r="RMH42" s="52"/>
      <c r="RMI42" s="2"/>
      <c r="RML42" s="52"/>
      <c r="RMM42" s="2"/>
      <c r="RMP42" s="52"/>
      <c r="RMQ42" s="2"/>
      <c r="RMT42" s="52"/>
      <c r="RMU42" s="2"/>
      <c r="RMX42" s="52"/>
      <c r="RMY42" s="2"/>
      <c r="RNB42" s="52"/>
      <c r="RNC42" s="2"/>
      <c r="RNF42" s="52"/>
      <c r="RNG42" s="2"/>
      <c r="RNJ42" s="52"/>
      <c r="RNK42" s="2"/>
      <c r="RNN42" s="52"/>
      <c r="RNO42" s="2"/>
      <c r="RNR42" s="52"/>
      <c r="RNS42" s="2"/>
      <c r="RNV42" s="52"/>
      <c r="RNW42" s="2"/>
      <c r="RNZ42" s="52"/>
      <c r="ROA42" s="2"/>
      <c r="ROD42" s="52"/>
      <c r="ROE42" s="2"/>
      <c r="ROH42" s="52"/>
      <c r="ROI42" s="2"/>
      <c r="ROL42" s="52"/>
      <c r="ROM42" s="2"/>
      <c r="ROP42" s="52"/>
      <c r="ROQ42" s="2"/>
      <c r="ROT42" s="52"/>
      <c r="ROU42" s="2"/>
      <c r="ROX42" s="52"/>
      <c r="ROY42" s="2"/>
      <c r="RPB42" s="52"/>
      <c r="RPC42" s="2"/>
      <c r="RPF42" s="52"/>
      <c r="RPG42" s="2"/>
      <c r="RPJ42" s="52"/>
      <c r="RPK42" s="2"/>
      <c r="RPN42" s="52"/>
      <c r="RPO42" s="2"/>
      <c r="RPR42" s="52"/>
      <c r="RPS42" s="2"/>
      <c r="RPV42" s="52"/>
      <c r="RPW42" s="2"/>
      <c r="RPZ42" s="52"/>
      <c r="RQA42" s="2"/>
      <c r="RQD42" s="52"/>
      <c r="RQE42" s="2"/>
      <c r="RQH42" s="52"/>
      <c r="RQI42" s="2"/>
      <c r="RQL42" s="52"/>
      <c r="RQM42" s="2"/>
      <c r="RQP42" s="52"/>
      <c r="RQQ42" s="2"/>
      <c r="RQT42" s="52"/>
      <c r="RQU42" s="2"/>
      <c r="RQX42" s="52"/>
      <c r="RQY42" s="2"/>
      <c r="RRB42" s="52"/>
      <c r="RRC42" s="2"/>
      <c r="RRF42" s="52"/>
      <c r="RRG42" s="2"/>
      <c r="RRJ42" s="52"/>
      <c r="RRK42" s="2"/>
      <c r="RRN42" s="52"/>
      <c r="RRO42" s="2"/>
      <c r="RRR42" s="52"/>
      <c r="RRS42" s="2"/>
      <c r="RRV42" s="52"/>
      <c r="RRW42" s="2"/>
      <c r="RRZ42" s="52"/>
      <c r="RSA42" s="2"/>
      <c r="RSD42" s="52"/>
      <c r="RSE42" s="2"/>
      <c r="RSH42" s="52"/>
      <c r="RSI42" s="2"/>
      <c r="RSL42" s="52"/>
      <c r="RSM42" s="2"/>
      <c r="RSP42" s="52"/>
      <c r="RSQ42" s="2"/>
      <c r="RST42" s="52"/>
      <c r="RSU42" s="2"/>
      <c r="RSX42" s="52"/>
      <c r="RSY42" s="2"/>
      <c r="RTB42" s="52"/>
      <c r="RTC42" s="2"/>
      <c r="RTF42" s="52"/>
      <c r="RTG42" s="2"/>
      <c r="RTJ42" s="52"/>
      <c r="RTK42" s="2"/>
      <c r="RTN42" s="52"/>
      <c r="RTO42" s="2"/>
      <c r="RTR42" s="52"/>
      <c r="RTS42" s="2"/>
      <c r="RTV42" s="52"/>
      <c r="RTW42" s="2"/>
      <c r="RTZ42" s="52"/>
      <c r="RUA42" s="2"/>
      <c r="RUD42" s="52"/>
      <c r="RUE42" s="2"/>
      <c r="RUH42" s="52"/>
      <c r="RUI42" s="2"/>
      <c r="RUL42" s="52"/>
      <c r="RUM42" s="2"/>
      <c r="RUP42" s="52"/>
      <c r="RUQ42" s="2"/>
      <c r="RUT42" s="52"/>
      <c r="RUU42" s="2"/>
      <c r="RUX42" s="52"/>
      <c r="RUY42" s="2"/>
      <c r="RVB42" s="52"/>
      <c r="RVC42" s="2"/>
      <c r="RVF42" s="52"/>
      <c r="RVG42" s="2"/>
      <c r="RVJ42" s="52"/>
      <c r="RVK42" s="2"/>
      <c r="RVN42" s="52"/>
      <c r="RVO42" s="2"/>
      <c r="RVR42" s="52"/>
      <c r="RVS42" s="2"/>
      <c r="RVV42" s="52"/>
      <c r="RVW42" s="2"/>
      <c r="RVZ42" s="52"/>
      <c r="RWA42" s="2"/>
      <c r="RWD42" s="52"/>
      <c r="RWE42" s="2"/>
      <c r="RWH42" s="52"/>
      <c r="RWI42" s="2"/>
      <c r="RWL42" s="52"/>
      <c r="RWM42" s="2"/>
      <c r="RWP42" s="52"/>
      <c r="RWQ42" s="2"/>
      <c r="RWT42" s="52"/>
      <c r="RWU42" s="2"/>
      <c r="RWX42" s="52"/>
      <c r="RWY42" s="2"/>
      <c r="RXB42" s="52"/>
      <c r="RXC42" s="2"/>
      <c r="RXF42" s="52"/>
      <c r="RXG42" s="2"/>
      <c r="RXJ42" s="52"/>
      <c r="RXK42" s="2"/>
      <c r="RXN42" s="52"/>
      <c r="RXO42" s="2"/>
      <c r="RXR42" s="52"/>
      <c r="RXS42" s="2"/>
      <c r="RXV42" s="52"/>
      <c r="RXW42" s="2"/>
      <c r="RXZ42" s="52"/>
      <c r="RYA42" s="2"/>
      <c r="RYD42" s="52"/>
      <c r="RYE42" s="2"/>
      <c r="RYH42" s="52"/>
      <c r="RYI42" s="2"/>
      <c r="RYL42" s="52"/>
      <c r="RYM42" s="2"/>
      <c r="RYP42" s="52"/>
      <c r="RYQ42" s="2"/>
      <c r="RYT42" s="52"/>
      <c r="RYU42" s="2"/>
      <c r="RYX42" s="52"/>
      <c r="RYY42" s="2"/>
      <c r="RZB42" s="52"/>
      <c r="RZC42" s="2"/>
      <c r="RZF42" s="52"/>
      <c r="RZG42" s="2"/>
      <c r="RZJ42" s="52"/>
      <c r="RZK42" s="2"/>
      <c r="RZN42" s="52"/>
      <c r="RZO42" s="2"/>
      <c r="RZR42" s="52"/>
      <c r="RZS42" s="2"/>
      <c r="RZV42" s="52"/>
      <c r="RZW42" s="2"/>
      <c r="RZZ42" s="52"/>
      <c r="SAA42" s="2"/>
      <c r="SAD42" s="52"/>
      <c r="SAE42" s="2"/>
      <c r="SAH42" s="52"/>
      <c r="SAI42" s="2"/>
      <c r="SAL42" s="52"/>
      <c r="SAM42" s="2"/>
      <c r="SAP42" s="52"/>
      <c r="SAQ42" s="2"/>
      <c r="SAT42" s="52"/>
      <c r="SAU42" s="2"/>
      <c r="SAX42" s="52"/>
      <c r="SAY42" s="2"/>
      <c r="SBB42" s="52"/>
      <c r="SBC42" s="2"/>
      <c r="SBF42" s="52"/>
      <c r="SBG42" s="2"/>
      <c r="SBJ42" s="52"/>
      <c r="SBK42" s="2"/>
      <c r="SBN42" s="52"/>
      <c r="SBO42" s="2"/>
      <c r="SBR42" s="52"/>
      <c r="SBS42" s="2"/>
      <c r="SBV42" s="52"/>
      <c r="SBW42" s="2"/>
      <c r="SBZ42" s="52"/>
      <c r="SCA42" s="2"/>
      <c r="SCD42" s="52"/>
      <c r="SCE42" s="2"/>
      <c r="SCH42" s="52"/>
      <c r="SCI42" s="2"/>
      <c r="SCL42" s="52"/>
      <c r="SCM42" s="2"/>
      <c r="SCP42" s="52"/>
      <c r="SCQ42" s="2"/>
      <c r="SCT42" s="52"/>
      <c r="SCU42" s="2"/>
      <c r="SCX42" s="52"/>
      <c r="SCY42" s="2"/>
      <c r="SDB42" s="52"/>
      <c r="SDC42" s="2"/>
      <c r="SDF42" s="52"/>
      <c r="SDG42" s="2"/>
      <c r="SDJ42" s="52"/>
      <c r="SDK42" s="2"/>
      <c r="SDN42" s="52"/>
      <c r="SDO42" s="2"/>
      <c r="SDR42" s="52"/>
      <c r="SDS42" s="2"/>
      <c r="SDV42" s="52"/>
      <c r="SDW42" s="2"/>
      <c r="SDZ42" s="52"/>
      <c r="SEA42" s="2"/>
      <c r="SED42" s="52"/>
      <c r="SEE42" s="2"/>
      <c r="SEH42" s="52"/>
      <c r="SEI42" s="2"/>
      <c r="SEL42" s="52"/>
      <c r="SEM42" s="2"/>
      <c r="SEP42" s="52"/>
      <c r="SEQ42" s="2"/>
      <c r="SET42" s="52"/>
      <c r="SEU42" s="2"/>
      <c r="SEX42" s="52"/>
      <c r="SEY42" s="2"/>
      <c r="SFB42" s="52"/>
      <c r="SFC42" s="2"/>
      <c r="SFF42" s="52"/>
      <c r="SFG42" s="2"/>
      <c r="SFJ42" s="52"/>
      <c r="SFK42" s="2"/>
      <c r="SFN42" s="52"/>
      <c r="SFO42" s="2"/>
      <c r="SFR42" s="52"/>
      <c r="SFS42" s="2"/>
      <c r="SFV42" s="52"/>
      <c r="SFW42" s="2"/>
      <c r="SFZ42" s="52"/>
      <c r="SGA42" s="2"/>
      <c r="SGD42" s="52"/>
      <c r="SGE42" s="2"/>
      <c r="SGH42" s="52"/>
      <c r="SGI42" s="2"/>
      <c r="SGL42" s="52"/>
      <c r="SGM42" s="2"/>
      <c r="SGP42" s="52"/>
      <c r="SGQ42" s="2"/>
      <c r="SGT42" s="52"/>
      <c r="SGU42" s="2"/>
      <c r="SGX42" s="52"/>
      <c r="SGY42" s="2"/>
      <c r="SHB42" s="52"/>
      <c r="SHC42" s="2"/>
      <c r="SHF42" s="52"/>
      <c r="SHG42" s="2"/>
      <c r="SHJ42" s="52"/>
      <c r="SHK42" s="2"/>
      <c r="SHN42" s="52"/>
      <c r="SHO42" s="2"/>
      <c r="SHR42" s="52"/>
      <c r="SHS42" s="2"/>
      <c r="SHV42" s="52"/>
      <c r="SHW42" s="2"/>
      <c r="SHZ42" s="52"/>
      <c r="SIA42" s="2"/>
      <c r="SID42" s="52"/>
      <c r="SIE42" s="2"/>
      <c r="SIH42" s="52"/>
      <c r="SII42" s="2"/>
      <c r="SIL42" s="52"/>
      <c r="SIM42" s="2"/>
      <c r="SIP42" s="52"/>
      <c r="SIQ42" s="2"/>
      <c r="SIT42" s="52"/>
      <c r="SIU42" s="2"/>
      <c r="SIX42" s="52"/>
      <c r="SIY42" s="2"/>
      <c r="SJB42" s="52"/>
      <c r="SJC42" s="2"/>
      <c r="SJF42" s="52"/>
      <c r="SJG42" s="2"/>
      <c r="SJJ42" s="52"/>
      <c r="SJK42" s="2"/>
      <c r="SJN42" s="52"/>
      <c r="SJO42" s="2"/>
      <c r="SJR42" s="52"/>
      <c r="SJS42" s="2"/>
      <c r="SJV42" s="52"/>
      <c r="SJW42" s="2"/>
      <c r="SJZ42" s="52"/>
      <c r="SKA42" s="2"/>
      <c r="SKD42" s="52"/>
      <c r="SKE42" s="2"/>
      <c r="SKH42" s="52"/>
      <c r="SKI42" s="2"/>
      <c r="SKL42" s="52"/>
      <c r="SKM42" s="2"/>
      <c r="SKP42" s="52"/>
      <c r="SKQ42" s="2"/>
      <c r="SKT42" s="52"/>
      <c r="SKU42" s="2"/>
      <c r="SKX42" s="52"/>
      <c r="SKY42" s="2"/>
      <c r="SLB42" s="52"/>
      <c r="SLC42" s="2"/>
      <c r="SLF42" s="52"/>
      <c r="SLG42" s="2"/>
      <c r="SLJ42" s="52"/>
      <c r="SLK42" s="2"/>
      <c r="SLN42" s="52"/>
      <c r="SLO42" s="2"/>
      <c r="SLR42" s="52"/>
      <c r="SLS42" s="2"/>
      <c r="SLV42" s="52"/>
      <c r="SLW42" s="2"/>
      <c r="SLZ42" s="52"/>
      <c r="SMA42" s="2"/>
      <c r="SMD42" s="52"/>
      <c r="SME42" s="2"/>
      <c r="SMH42" s="52"/>
      <c r="SMI42" s="2"/>
      <c r="SML42" s="52"/>
      <c r="SMM42" s="2"/>
      <c r="SMP42" s="52"/>
      <c r="SMQ42" s="2"/>
      <c r="SMT42" s="52"/>
      <c r="SMU42" s="2"/>
      <c r="SMX42" s="52"/>
      <c r="SMY42" s="2"/>
      <c r="SNB42" s="52"/>
      <c r="SNC42" s="2"/>
      <c r="SNF42" s="52"/>
      <c r="SNG42" s="2"/>
      <c r="SNJ42" s="52"/>
      <c r="SNK42" s="2"/>
      <c r="SNN42" s="52"/>
      <c r="SNO42" s="2"/>
      <c r="SNR42" s="52"/>
      <c r="SNS42" s="2"/>
      <c r="SNV42" s="52"/>
      <c r="SNW42" s="2"/>
      <c r="SNZ42" s="52"/>
      <c r="SOA42" s="2"/>
      <c r="SOD42" s="52"/>
      <c r="SOE42" s="2"/>
      <c r="SOH42" s="52"/>
      <c r="SOI42" s="2"/>
      <c r="SOL42" s="52"/>
      <c r="SOM42" s="2"/>
      <c r="SOP42" s="52"/>
      <c r="SOQ42" s="2"/>
      <c r="SOT42" s="52"/>
      <c r="SOU42" s="2"/>
      <c r="SOX42" s="52"/>
      <c r="SOY42" s="2"/>
      <c r="SPB42" s="52"/>
      <c r="SPC42" s="2"/>
      <c r="SPF42" s="52"/>
      <c r="SPG42" s="2"/>
      <c r="SPJ42" s="52"/>
      <c r="SPK42" s="2"/>
      <c r="SPN42" s="52"/>
      <c r="SPO42" s="2"/>
      <c r="SPR42" s="52"/>
      <c r="SPS42" s="2"/>
      <c r="SPV42" s="52"/>
      <c r="SPW42" s="2"/>
      <c r="SPZ42" s="52"/>
      <c r="SQA42" s="2"/>
      <c r="SQD42" s="52"/>
      <c r="SQE42" s="2"/>
      <c r="SQH42" s="52"/>
      <c r="SQI42" s="2"/>
      <c r="SQL42" s="52"/>
      <c r="SQM42" s="2"/>
      <c r="SQP42" s="52"/>
      <c r="SQQ42" s="2"/>
      <c r="SQT42" s="52"/>
      <c r="SQU42" s="2"/>
      <c r="SQX42" s="52"/>
      <c r="SQY42" s="2"/>
      <c r="SRB42" s="52"/>
      <c r="SRC42" s="2"/>
      <c r="SRF42" s="52"/>
      <c r="SRG42" s="2"/>
      <c r="SRJ42" s="52"/>
      <c r="SRK42" s="2"/>
      <c r="SRN42" s="52"/>
      <c r="SRO42" s="2"/>
      <c r="SRR42" s="52"/>
      <c r="SRS42" s="2"/>
      <c r="SRV42" s="52"/>
      <c r="SRW42" s="2"/>
      <c r="SRZ42" s="52"/>
      <c r="SSA42" s="2"/>
      <c r="SSD42" s="52"/>
      <c r="SSE42" s="2"/>
      <c r="SSH42" s="52"/>
      <c r="SSI42" s="2"/>
      <c r="SSL42" s="52"/>
      <c r="SSM42" s="2"/>
      <c r="SSP42" s="52"/>
      <c r="SSQ42" s="2"/>
      <c r="SST42" s="52"/>
      <c r="SSU42" s="2"/>
      <c r="SSX42" s="52"/>
      <c r="SSY42" s="2"/>
      <c r="STB42" s="52"/>
      <c r="STC42" s="2"/>
      <c r="STF42" s="52"/>
      <c r="STG42" s="2"/>
      <c r="STJ42" s="52"/>
      <c r="STK42" s="2"/>
      <c r="STN42" s="52"/>
      <c r="STO42" s="2"/>
      <c r="STR42" s="52"/>
      <c r="STS42" s="2"/>
      <c r="STV42" s="52"/>
      <c r="STW42" s="2"/>
      <c r="STZ42" s="52"/>
      <c r="SUA42" s="2"/>
      <c r="SUD42" s="52"/>
      <c r="SUE42" s="2"/>
      <c r="SUH42" s="52"/>
      <c r="SUI42" s="2"/>
      <c r="SUL42" s="52"/>
      <c r="SUM42" s="2"/>
      <c r="SUP42" s="52"/>
      <c r="SUQ42" s="2"/>
      <c r="SUT42" s="52"/>
      <c r="SUU42" s="2"/>
      <c r="SUX42" s="52"/>
      <c r="SUY42" s="2"/>
      <c r="SVB42" s="52"/>
      <c r="SVC42" s="2"/>
      <c r="SVF42" s="52"/>
      <c r="SVG42" s="2"/>
      <c r="SVJ42" s="52"/>
      <c r="SVK42" s="2"/>
      <c r="SVN42" s="52"/>
      <c r="SVO42" s="2"/>
      <c r="SVR42" s="52"/>
      <c r="SVS42" s="2"/>
      <c r="SVV42" s="52"/>
      <c r="SVW42" s="2"/>
      <c r="SVZ42" s="52"/>
      <c r="SWA42" s="2"/>
      <c r="SWD42" s="52"/>
      <c r="SWE42" s="2"/>
      <c r="SWH42" s="52"/>
      <c r="SWI42" s="2"/>
      <c r="SWL42" s="52"/>
      <c r="SWM42" s="2"/>
      <c r="SWP42" s="52"/>
      <c r="SWQ42" s="2"/>
      <c r="SWT42" s="52"/>
      <c r="SWU42" s="2"/>
      <c r="SWX42" s="52"/>
      <c r="SWY42" s="2"/>
      <c r="SXB42" s="52"/>
      <c r="SXC42" s="2"/>
      <c r="SXF42" s="52"/>
      <c r="SXG42" s="2"/>
      <c r="SXJ42" s="52"/>
      <c r="SXK42" s="2"/>
      <c r="SXN42" s="52"/>
      <c r="SXO42" s="2"/>
      <c r="SXR42" s="52"/>
      <c r="SXS42" s="2"/>
      <c r="SXV42" s="52"/>
      <c r="SXW42" s="2"/>
      <c r="SXZ42" s="52"/>
      <c r="SYA42" s="2"/>
      <c r="SYD42" s="52"/>
      <c r="SYE42" s="2"/>
      <c r="SYH42" s="52"/>
      <c r="SYI42" s="2"/>
      <c r="SYL42" s="52"/>
      <c r="SYM42" s="2"/>
      <c r="SYP42" s="52"/>
      <c r="SYQ42" s="2"/>
      <c r="SYT42" s="52"/>
      <c r="SYU42" s="2"/>
      <c r="SYX42" s="52"/>
      <c r="SYY42" s="2"/>
      <c r="SZB42" s="52"/>
      <c r="SZC42" s="2"/>
      <c r="SZF42" s="52"/>
      <c r="SZG42" s="2"/>
      <c r="SZJ42" s="52"/>
      <c r="SZK42" s="2"/>
      <c r="SZN42" s="52"/>
      <c r="SZO42" s="2"/>
      <c r="SZR42" s="52"/>
      <c r="SZS42" s="2"/>
      <c r="SZV42" s="52"/>
      <c r="SZW42" s="2"/>
      <c r="SZZ42" s="52"/>
      <c r="TAA42" s="2"/>
      <c r="TAD42" s="52"/>
      <c r="TAE42" s="2"/>
      <c r="TAH42" s="52"/>
      <c r="TAI42" s="2"/>
      <c r="TAL42" s="52"/>
      <c r="TAM42" s="2"/>
      <c r="TAP42" s="52"/>
      <c r="TAQ42" s="2"/>
      <c r="TAT42" s="52"/>
      <c r="TAU42" s="2"/>
      <c r="TAX42" s="52"/>
      <c r="TAY42" s="2"/>
      <c r="TBB42" s="52"/>
      <c r="TBC42" s="2"/>
      <c r="TBF42" s="52"/>
      <c r="TBG42" s="2"/>
      <c r="TBJ42" s="52"/>
      <c r="TBK42" s="2"/>
      <c r="TBN42" s="52"/>
      <c r="TBO42" s="2"/>
      <c r="TBR42" s="52"/>
      <c r="TBS42" s="2"/>
      <c r="TBV42" s="52"/>
      <c r="TBW42" s="2"/>
      <c r="TBZ42" s="52"/>
      <c r="TCA42" s="2"/>
      <c r="TCD42" s="52"/>
      <c r="TCE42" s="2"/>
      <c r="TCH42" s="52"/>
      <c r="TCI42" s="2"/>
      <c r="TCL42" s="52"/>
      <c r="TCM42" s="2"/>
      <c r="TCP42" s="52"/>
      <c r="TCQ42" s="2"/>
      <c r="TCT42" s="52"/>
      <c r="TCU42" s="2"/>
      <c r="TCX42" s="52"/>
      <c r="TCY42" s="2"/>
      <c r="TDB42" s="52"/>
      <c r="TDC42" s="2"/>
      <c r="TDF42" s="52"/>
      <c r="TDG42" s="2"/>
      <c r="TDJ42" s="52"/>
      <c r="TDK42" s="2"/>
      <c r="TDN42" s="52"/>
      <c r="TDO42" s="2"/>
      <c r="TDR42" s="52"/>
      <c r="TDS42" s="2"/>
      <c r="TDV42" s="52"/>
      <c r="TDW42" s="2"/>
      <c r="TDZ42" s="52"/>
      <c r="TEA42" s="2"/>
      <c r="TED42" s="52"/>
      <c r="TEE42" s="2"/>
      <c r="TEH42" s="52"/>
      <c r="TEI42" s="2"/>
      <c r="TEL42" s="52"/>
      <c r="TEM42" s="2"/>
      <c r="TEP42" s="52"/>
      <c r="TEQ42" s="2"/>
      <c r="TET42" s="52"/>
      <c r="TEU42" s="2"/>
      <c r="TEX42" s="52"/>
      <c r="TEY42" s="2"/>
      <c r="TFB42" s="52"/>
      <c r="TFC42" s="2"/>
      <c r="TFF42" s="52"/>
      <c r="TFG42" s="2"/>
      <c r="TFJ42" s="52"/>
      <c r="TFK42" s="2"/>
      <c r="TFN42" s="52"/>
      <c r="TFO42" s="2"/>
      <c r="TFR42" s="52"/>
      <c r="TFS42" s="2"/>
      <c r="TFV42" s="52"/>
      <c r="TFW42" s="2"/>
      <c r="TFZ42" s="52"/>
      <c r="TGA42" s="2"/>
      <c r="TGD42" s="52"/>
      <c r="TGE42" s="2"/>
      <c r="TGH42" s="52"/>
      <c r="TGI42" s="2"/>
      <c r="TGL42" s="52"/>
      <c r="TGM42" s="2"/>
      <c r="TGP42" s="52"/>
      <c r="TGQ42" s="2"/>
      <c r="TGT42" s="52"/>
      <c r="TGU42" s="2"/>
      <c r="TGX42" s="52"/>
      <c r="TGY42" s="2"/>
      <c r="THB42" s="52"/>
      <c r="THC42" s="2"/>
      <c r="THF42" s="52"/>
      <c r="THG42" s="2"/>
      <c r="THJ42" s="52"/>
      <c r="THK42" s="2"/>
      <c r="THN42" s="52"/>
      <c r="THO42" s="2"/>
      <c r="THR42" s="52"/>
      <c r="THS42" s="2"/>
      <c r="THV42" s="52"/>
      <c r="THW42" s="2"/>
      <c r="THZ42" s="52"/>
      <c r="TIA42" s="2"/>
      <c r="TID42" s="52"/>
      <c r="TIE42" s="2"/>
      <c r="TIH42" s="52"/>
      <c r="TII42" s="2"/>
      <c r="TIL42" s="52"/>
      <c r="TIM42" s="2"/>
      <c r="TIP42" s="52"/>
      <c r="TIQ42" s="2"/>
      <c r="TIT42" s="52"/>
      <c r="TIU42" s="2"/>
      <c r="TIX42" s="52"/>
      <c r="TIY42" s="2"/>
      <c r="TJB42" s="52"/>
      <c r="TJC42" s="2"/>
      <c r="TJF42" s="52"/>
      <c r="TJG42" s="2"/>
      <c r="TJJ42" s="52"/>
      <c r="TJK42" s="2"/>
      <c r="TJN42" s="52"/>
      <c r="TJO42" s="2"/>
      <c r="TJR42" s="52"/>
      <c r="TJS42" s="2"/>
      <c r="TJV42" s="52"/>
      <c r="TJW42" s="2"/>
      <c r="TJZ42" s="52"/>
      <c r="TKA42" s="2"/>
      <c r="TKD42" s="52"/>
      <c r="TKE42" s="2"/>
      <c r="TKH42" s="52"/>
      <c r="TKI42" s="2"/>
      <c r="TKL42" s="52"/>
      <c r="TKM42" s="2"/>
      <c r="TKP42" s="52"/>
      <c r="TKQ42" s="2"/>
      <c r="TKT42" s="52"/>
      <c r="TKU42" s="2"/>
      <c r="TKX42" s="52"/>
      <c r="TKY42" s="2"/>
      <c r="TLB42" s="52"/>
      <c r="TLC42" s="2"/>
      <c r="TLF42" s="52"/>
      <c r="TLG42" s="2"/>
      <c r="TLJ42" s="52"/>
      <c r="TLK42" s="2"/>
      <c r="TLN42" s="52"/>
      <c r="TLO42" s="2"/>
      <c r="TLR42" s="52"/>
      <c r="TLS42" s="2"/>
      <c r="TLV42" s="52"/>
      <c r="TLW42" s="2"/>
      <c r="TLZ42" s="52"/>
      <c r="TMA42" s="2"/>
      <c r="TMD42" s="52"/>
      <c r="TME42" s="2"/>
      <c r="TMH42" s="52"/>
      <c r="TMI42" s="2"/>
      <c r="TML42" s="52"/>
      <c r="TMM42" s="2"/>
      <c r="TMP42" s="52"/>
      <c r="TMQ42" s="2"/>
      <c r="TMT42" s="52"/>
      <c r="TMU42" s="2"/>
      <c r="TMX42" s="52"/>
      <c r="TMY42" s="2"/>
      <c r="TNB42" s="52"/>
      <c r="TNC42" s="2"/>
      <c r="TNF42" s="52"/>
      <c r="TNG42" s="2"/>
      <c r="TNJ42" s="52"/>
      <c r="TNK42" s="2"/>
      <c r="TNN42" s="52"/>
      <c r="TNO42" s="2"/>
      <c r="TNR42" s="52"/>
      <c r="TNS42" s="2"/>
      <c r="TNV42" s="52"/>
      <c r="TNW42" s="2"/>
      <c r="TNZ42" s="52"/>
      <c r="TOA42" s="2"/>
      <c r="TOD42" s="52"/>
      <c r="TOE42" s="2"/>
      <c r="TOH42" s="52"/>
      <c r="TOI42" s="2"/>
      <c r="TOL42" s="52"/>
      <c r="TOM42" s="2"/>
      <c r="TOP42" s="52"/>
      <c r="TOQ42" s="2"/>
      <c r="TOT42" s="52"/>
      <c r="TOU42" s="2"/>
      <c r="TOX42" s="52"/>
      <c r="TOY42" s="2"/>
      <c r="TPB42" s="52"/>
      <c r="TPC42" s="2"/>
      <c r="TPF42" s="52"/>
      <c r="TPG42" s="2"/>
      <c r="TPJ42" s="52"/>
      <c r="TPK42" s="2"/>
      <c r="TPN42" s="52"/>
      <c r="TPO42" s="2"/>
      <c r="TPR42" s="52"/>
      <c r="TPS42" s="2"/>
      <c r="TPV42" s="52"/>
      <c r="TPW42" s="2"/>
      <c r="TPZ42" s="52"/>
      <c r="TQA42" s="2"/>
      <c r="TQD42" s="52"/>
      <c r="TQE42" s="2"/>
      <c r="TQH42" s="52"/>
      <c r="TQI42" s="2"/>
      <c r="TQL42" s="52"/>
      <c r="TQM42" s="2"/>
      <c r="TQP42" s="52"/>
      <c r="TQQ42" s="2"/>
      <c r="TQT42" s="52"/>
      <c r="TQU42" s="2"/>
      <c r="TQX42" s="52"/>
      <c r="TQY42" s="2"/>
      <c r="TRB42" s="52"/>
      <c r="TRC42" s="2"/>
      <c r="TRF42" s="52"/>
      <c r="TRG42" s="2"/>
      <c r="TRJ42" s="52"/>
      <c r="TRK42" s="2"/>
      <c r="TRN42" s="52"/>
      <c r="TRO42" s="2"/>
      <c r="TRR42" s="52"/>
      <c r="TRS42" s="2"/>
      <c r="TRV42" s="52"/>
      <c r="TRW42" s="2"/>
      <c r="TRZ42" s="52"/>
      <c r="TSA42" s="2"/>
      <c r="TSD42" s="52"/>
      <c r="TSE42" s="2"/>
      <c r="TSH42" s="52"/>
      <c r="TSI42" s="2"/>
      <c r="TSL42" s="52"/>
      <c r="TSM42" s="2"/>
      <c r="TSP42" s="52"/>
      <c r="TSQ42" s="2"/>
      <c r="TST42" s="52"/>
      <c r="TSU42" s="2"/>
      <c r="TSX42" s="52"/>
      <c r="TSY42" s="2"/>
      <c r="TTB42" s="52"/>
      <c r="TTC42" s="2"/>
      <c r="TTF42" s="52"/>
      <c r="TTG42" s="2"/>
      <c r="TTJ42" s="52"/>
      <c r="TTK42" s="2"/>
      <c r="TTN42" s="52"/>
      <c r="TTO42" s="2"/>
      <c r="TTR42" s="52"/>
      <c r="TTS42" s="2"/>
      <c r="TTV42" s="52"/>
      <c r="TTW42" s="2"/>
      <c r="TTZ42" s="52"/>
      <c r="TUA42" s="2"/>
      <c r="TUD42" s="52"/>
      <c r="TUE42" s="2"/>
      <c r="TUH42" s="52"/>
      <c r="TUI42" s="2"/>
      <c r="TUL42" s="52"/>
      <c r="TUM42" s="2"/>
      <c r="TUP42" s="52"/>
      <c r="TUQ42" s="2"/>
      <c r="TUT42" s="52"/>
      <c r="TUU42" s="2"/>
      <c r="TUX42" s="52"/>
      <c r="TUY42" s="2"/>
      <c r="TVB42" s="52"/>
      <c r="TVC42" s="2"/>
      <c r="TVF42" s="52"/>
      <c r="TVG42" s="2"/>
      <c r="TVJ42" s="52"/>
      <c r="TVK42" s="2"/>
      <c r="TVN42" s="52"/>
      <c r="TVO42" s="2"/>
      <c r="TVR42" s="52"/>
      <c r="TVS42" s="2"/>
      <c r="TVV42" s="52"/>
      <c r="TVW42" s="2"/>
      <c r="TVZ42" s="52"/>
      <c r="TWA42" s="2"/>
      <c r="TWD42" s="52"/>
      <c r="TWE42" s="2"/>
      <c r="TWH42" s="52"/>
      <c r="TWI42" s="2"/>
      <c r="TWL42" s="52"/>
      <c r="TWM42" s="2"/>
      <c r="TWP42" s="52"/>
      <c r="TWQ42" s="2"/>
      <c r="TWT42" s="52"/>
      <c r="TWU42" s="2"/>
      <c r="TWX42" s="52"/>
      <c r="TWY42" s="2"/>
      <c r="TXB42" s="52"/>
      <c r="TXC42" s="2"/>
      <c r="TXF42" s="52"/>
      <c r="TXG42" s="2"/>
      <c r="TXJ42" s="52"/>
      <c r="TXK42" s="2"/>
      <c r="TXN42" s="52"/>
      <c r="TXO42" s="2"/>
      <c r="TXR42" s="52"/>
      <c r="TXS42" s="2"/>
      <c r="TXV42" s="52"/>
      <c r="TXW42" s="2"/>
      <c r="TXZ42" s="52"/>
      <c r="TYA42" s="2"/>
      <c r="TYD42" s="52"/>
      <c r="TYE42" s="2"/>
      <c r="TYH42" s="52"/>
      <c r="TYI42" s="2"/>
      <c r="TYL42" s="52"/>
      <c r="TYM42" s="2"/>
      <c r="TYP42" s="52"/>
      <c r="TYQ42" s="2"/>
      <c r="TYT42" s="52"/>
      <c r="TYU42" s="2"/>
      <c r="TYX42" s="52"/>
      <c r="TYY42" s="2"/>
      <c r="TZB42" s="52"/>
      <c r="TZC42" s="2"/>
      <c r="TZF42" s="52"/>
      <c r="TZG42" s="2"/>
      <c r="TZJ42" s="52"/>
      <c r="TZK42" s="2"/>
      <c r="TZN42" s="52"/>
      <c r="TZO42" s="2"/>
      <c r="TZR42" s="52"/>
      <c r="TZS42" s="2"/>
      <c r="TZV42" s="52"/>
      <c r="TZW42" s="2"/>
      <c r="TZZ42" s="52"/>
      <c r="UAA42" s="2"/>
      <c r="UAD42" s="52"/>
      <c r="UAE42" s="2"/>
      <c r="UAH42" s="52"/>
      <c r="UAI42" s="2"/>
      <c r="UAL42" s="52"/>
      <c r="UAM42" s="2"/>
      <c r="UAP42" s="52"/>
      <c r="UAQ42" s="2"/>
      <c r="UAT42" s="52"/>
      <c r="UAU42" s="2"/>
      <c r="UAX42" s="52"/>
      <c r="UAY42" s="2"/>
      <c r="UBB42" s="52"/>
      <c r="UBC42" s="2"/>
      <c r="UBF42" s="52"/>
      <c r="UBG42" s="2"/>
      <c r="UBJ42" s="52"/>
      <c r="UBK42" s="2"/>
      <c r="UBN42" s="52"/>
      <c r="UBO42" s="2"/>
      <c r="UBR42" s="52"/>
      <c r="UBS42" s="2"/>
      <c r="UBV42" s="52"/>
      <c r="UBW42" s="2"/>
      <c r="UBZ42" s="52"/>
      <c r="UCA42" s="2"/>
      <c r="UCD42" s="52"/>
      <c r="UCE42" s="2"/>
      <c r="UCH42" s="52"/>
      <c r="UCI42" s="2"/>
      <c r="UCL42" s="52"/>
      <c r="UCM42" s="2"/>
      <c r="UCP42" s="52"/>
      <c r="UCQ42" s="2"/>
      <c r="UCT42" s="52"/>
      <c r="UCU42" s="2"/>
      <c r="UCX42" s="52"/>
      <c r="UCY42" s="2"/>
      <c r="UDB42" s="52"/>
      <c r="UDC42" s="2"/>
      <c r="UDF42" s="52"/>
      <c r="UDG42" s="2"/>
      <c r="UDJ42" s="52"/>
      <c r="UDK42" s="2"/>
      <c r="UDN42" s="52"/>
      <c r="UDO42" s="2"/>
      <c r="UDR42" s="52"/>
      <c r="UDS42" s="2"/>
      <c r="UDV42" s="52"/>
      <c r="UDW42" s="2"/>
      <c r="UDZ42" s="52"/>
      <c r="UEA42" s="2"/>
      <c r="UED42" s="52"/>
      <c r="UEE42" s="2"/>
      <c r="UEH42" s="52"/>
      <c r="UEI42" s="2"/>
      <c r="UEL42" s="52"/>
      <c r="UEM42" s="2"/>
      <c r="UEP42" s="52"/>
      <c r="UEQ42" s="2"/>
      <c r="UET42" s="52"/>
      <c r="UEU42" s="2"/>
      <c r="UEX42" s="52"/>
      <c r="UEY42" s="2"/>
      <c r="UFB42" s="52"/>
      <c r="UFC42" s="2"/>
      <c r="UFF42" s="52"/>
      <c r="UFG42" s="2"/>
      <c r="UFJ42" s="52"/>
      <c r="UFK42" s="2"/>
      <c r="UFN42" s="52"/>
      <c r="UFO42" s="2"/>
      <c r="UFR42" s="52"/>
      <c r="UFS42" s="2"/>
      <c r="UFV42" s="52"/>
      <c r="UFW42" s="2"/>
      <c r="UFZ42" s="52"/>
      <c r="UGA42" s="2"/>
      <c r="UGD42" s="52"/>
      <c r="UGE42" s="2"/>
      <c r="UGH42" s="52"/>
      <c r="UGI42" s="2"/>
      <c r="UGL42" s="52"/>
      <c r="UGM42" s="2"/>
      <c r="UGP42" s="52"/>
      <c r="UGQ42" s="2"/>
      <c r="UGT42" s="52"/>
      <c r="UGU42" s="2"/>
      <c r="UGX42" s="52"/>
      <c r="UGY42" s="2"/>
      <c r="UHB42" s="52"/>
      <c r="UHC42" s="2"/>
      <c r="UHF42" s="52"/>
      <c r="UHG42" s="2"/>
      <c r="UHJ42" s="52"/>
      <c r="UHK42" s="2"/>
      <c r="UHN42" s="52"/>
      <c r="UHO42" s="2"/>
      <c r="UHR42" s="52"/>
      <c r="UHS42" s="2"/>
      <c r="UHV42" s="52"/>
      <c r="UHW42" s="2"/>
      <c r="UHZ42" s="52"/>
      <c r="UIA42" s="2"/>
      <c r="UID42" s="52"/>
      <c r="UIE42" s="2"/>
      <c r="UIH42" s="52"/>
      <c r="UII42" s="2"/>
      <c r="UIL42" s="52"/>
      <c r="UIM42" s="2"/>
      <c r="UIP42" s="52"/>
      <c r="UIQ42" s="2"/>
      <c r="UIT42" s="52"/>
      <c r="UIU42" s="2"/>
      <c r="UIX42" s="52"/>
      <c r="UIY42" s="2"/>
      <c r="UJB42" s="52"/>
      <c r="UJC42" s="2"/>
      <c r="UJF42" s="52"/>
      <c r="UJG42" s="2"/>
      <c r="UJJ42" s="52"/>
      <c r="UJK42" s="2"/>
      <c r="UJN42" s="52"/>
      <c r="UJO42" s="2"/>
      <c r="UJR42" s="52"/>
      <c r="UJS42" s="2"/>
      <c r="UJV42" s="52"/>
      <c r="UJW42" s="2"/>
      <c r="UJZ42" s="52"/>
      <c r="UKA42" s="2"/>
      <c r="UKD42" s="52"/>
      <c r="UKE42" s="2"/>
      <c r="UKH42" s="52"/>
      <c r="UKI42" s="2"/>
      <c r="UKL42" s="52"/>
      <c r="UKM42" s="2"/>
      <c r="UKP42" s="52"/>
      <c r="UKQ42" s="2"/>
      <c r="UKT42" s="52"/>
      <c r="UKU42" s="2"/>
      <c r="UKX42" s="52"/>
      <c r="UKY42" s="2"/>
      <c r="ULB42" s="52"/>
      <c r="ULC42" s="2"/>
      <c r="ULF42" s="52"/>
      <c r="ULG42" s="2"/>
      <c r="ULJ42" s="52"/>
      <c r="ULK42" s="2"/>
      <c r="ULN42" s="52"/>
      <c r="ULO42" s="2"/>
      <c r="ULR42" s="52"/>
      <c r="ULS42" s="2"/>
      <c r="ULV42" s="52"/>
      <c r="ULW42" s="2"/>
      <c r="ULZ42" s="52"/>
      <c r="UMA42" s="2"/>
      <c r="UMD42" s="52"/>
      <c r="UME42" s="2"/>
      <c r="UMH42" s="52"/>
      <c r="UMI42" s="2"/>
      <c r="UML42" s="52"/>
      <c r="UMM42" s="2"/>
      <c r="UMP42" s="52"/>
      <c r="UMQ42" s="2"/>
      <c r="UMT42" s="52"/>
      <c r="UMU42" s="2"/>
      <c r="UMX42" s="52"/>
      <c r="UMY42" s="2"/>
      <c r="UNB42" s="52"/>
      <c r="UNC42" s="2"/>
      <c r="UNF42" s="52"/>
      <c r="UNG42" s="2"/>
      <c r="UNJ42" s="52"/>
      <c r="UNK42" s="2"/>
      <c r="UNN42" s="52"/>
      <c r="UNO42" s="2"/>
      <c r="UNR42" s="52"/>
      <c r="UNS42" s="2"/>
      <c r="UNV42" s="52"/>
      <c r="UNW42" s="2"/>
      <c r="UNZ42" s="52"/>
      <c r="UOA42" s="2"/>
      <c r="UOD42" s="52"/>
      <c r="UOE42" s="2"/>
      <c r="UOH42" s="52"/>
      <c r="UOI42" s="2"/>
      <c r="UOL42" s="52"/>
      <c r="UOM42" s="2"/>
      <c r="UOP42" s="52"/>
      <c r="UOQ42" s="2"/>
      <c r="UOT42" s="52"/>
      <c r="UOU42" s="2"/>
      <c r="UOX42" s="52"/>
      <c r="UOY42" s="2"/>
      <c r="UPB42" s="52"/>
      <c r="UPC42" s="2"/>
      <c r="UPF42" s="52"/>
      <c r="UPG42" s="2"/>
      <c r="UPJ42" s="52"/>
      <c r="UPK42" s="2"/>
      <c r="UPN42" s="52"/>
      <c r="UPO42" s="2"/>
      <c r="UPR42" s="52"/>
      <c r="UPS42" s="2"/>
      <c r="UPV42" s="52"/>
      <c r="UPW42" s="2"/>
      <c r="UPZ42" s="52"/>
      <c r="UQA42" s="2"/>
      <c r="UQD42" s="52"/>
      <c r="UQE42" s="2"/>
      <c r="UQH42" s="52"/>
      <c r="UQI42" s="2"/>
      <c r="UQL42" s="52"/>
      <c r="UQM42" s="2"/>
      <c r="UQP42" s="52"/>
      <c r="UQQ42" s="2"/>
      <c r="UQT42" s="52"/>
      <c r="UQU42" s="2"/>
      <c r="UQX42" s="52"/>
      <c r="UQY42" s="2"/>
      <c r="URB42" s="52"/>
      <c r="URC42" s="2"/>
      <c r="URF42" s="52"/>
      <c r="URG42" s="2"/>
      <c r="URJ42" s="52"/>
      <c r="URK42" s="2"/>
      <c r="URN42" s="52"/>
      <c r="URO42" s="2"/>
      <c r="URR42" s="52"/>
      <c r="URS42" s="2"/>
      <c r="URV42" s="52"/>
      <c r="URW42" s="2"/>
      <c r="URZ42" s="52"/>
      <c r="USA42" s="2"/>
      <c r="USD42" s="52"/>
      <c r="USE42" s="2"/>
      <c r="USH42" s="52"/>
      <c r="USI42" s="2"/>
      <c r="USL42" s="52"/>
      <c r="USM42" s="2"/>
      <c r="USP42" s="52"/>
      <c r="USQ42" s="2"/>
      <c r="UST42" s="52"/>
      <c r="USU42" s="2"/>
      <c r="USX42" s="52"/>
      <c r="USY42" s="2"/>
      <c r="UTB42" s="52"/>
      <c r="UTC42" s="2"/>
      <c r="UTF42" s="52"/>
      <c r="UTG42" s="2"/>
      <c r="UTJ42" s="52"/>
      <c r="UTK42" s="2"/>
      <c r="UTN42" s="52"/>
      <c r="UTO42" s="2"/>
      <c r="UTR42" s="52"/>
      <c r="UTS42" s="2"/>
      <c r="UTV42" s="52"/>
      <c r="UTW42" s="2"/>
      <c r="UTZ42" s="52"/>
      <c r="UUA42" s="2"/>
      <c r="UUD42" s="52"/>
      <c r="UUE42" s="2"/>
      <c r="UUH42" s="52"/>
      <c r="UUI42" s="2"/>
      <c r="UUL42" s="52"/>
      <c r="UUM42" s="2"/>
      <c r="UUP42" s="52"/>
      <c r="UUQ42" s="2"/>
      <c r="UUT42" s="52"/>
      <c r="UUU42" s="2"/>
      <c r="UUX42" s="52"/>
      <c r="UUY42" s="2"/>
      <c r="UVB42" s="52"/>
      <c r="UVC42" s="2"/>
      <c r="UVF42" s="52"/>
      <c r="UVG42" s="2"/>
      <c r="UVJ42" s="52"/>
      <c r="UVK42" s="2"/>
      <c r="UVN42" s="52"/>
      <c r="UVO42" s="2"/>
      <c r="UVR42" s="52"/>
      <c r="UVS42" s="2"/>
      <c r="UVV42" s="52"/>
      <c r="UVW42" s="2"/>
      <c r="UVZ42" s="52"/>
      <c r="UWA42" s="2"/>
      <c r="UWD42" s="52"/>
      <c r="UWE42" s="2"/>
      <c r="UWH42" s="52"/>
      <c r="UWI42" s="2"/>
      <c r="UWL42" s="52"/>
      <c r="UWM42" s="2"/>
      <c r="UWP42" s="52"/>
      <c r="UWQ42" s="2"/>
      <c r="UWT42" s="52"/>
      <c r="UWU42" s="2"/>
      <c r="UWX42" s="52"/>
      <c r="UWY42" s="2"/>
      <c r="UXB42" s="52"/>
      <c r="UXC42" s="2"/>
      <c r="UXF42" s="52"/>
      <c r="UXG42" s="2"/>
      <c r="UXJ42" s="52"/>
      <c r="UXK42" s="2"/>
      <c r="UXN42" s="52"/>
      <c r="UXO42" s="2"/>
      <c r="UXR42" s="52"/>
      <c r="UXS42" s="2"/>
      <c r="UXV42" s="52"/>
      <c r="UXW42" s="2"/>
      <c r="UXZ42" s="52"/>
      <c r="UYA42" s="2"/>
      <c r="UYD42" s="52"/>
      <c r="UYE42" s="2"/>
      <c r="UYH42" s="52"/>
      <c r="UYI42" s="2"/>
      <c r="UYL42" s="52"/>
      <c r="UYM42" s="2"/>
      <c r="UYP42" s="52"/>
      <c r="UYQ42" s="2"/>
      <c r="UYT42" s="52"/>
      <c r="UYU42" s="2"/>
      <c r="UYX42" s="52"/>
      <c r="UYY42" s="2"/>
      <c r="UZB42" s="52"/>
      <c r="UZC42" s="2"/>
      <c r="UZF42" s="52"/>
      <c r="UZG42" s="2"/>
      <c r="UZJ42" s="52"/>
      <c r="UZK42" s="2"/>
      <c r="UZN42" s="52"/>
      <c r="UZO42" s="2"/>
      <c r="UZR42" s="52"/>
      <c r="UZS42" s="2"/>
      <c r="UZV42" s="52"/>
      <c r="UZW42" s="2"/>
      <c r="UZZ42" s="52"/>
      <c r="VAA42" s="2"/>
      <c r="VAD42" s="52"/>
      <c r="VAE42" s="2"/>
      <c r="VAH42" s="52"/>
      <c r="VAI42" s="2"/>
      <c r="VAL42" s="52"/>
      <c r="VAM42" s="2"/>
      <c r="VAP42" s="52"/>
      <c r="VAQ42" s="2"/>
      <c r="VAT42" s="52"/>
      <c r="VAU42" s="2"/>
      <c r="VAX42" s="52"/>
      <c r="VAY42" s="2"/>
      <c r="VBB42" s="52"/>
      <c r="VBC42" s="2"/>
      <c r="VBF42" s="52"/>
      <c r="VBG42" s="2"/>
      <c r="VBJ42" s="52"/>
      <c r="VBK42" s="2"/>
      <c r="VBN42" s="52"/>
      <c r="VBO42" s="2"/>
      <c r="VBR42" s="52"/>
      <c r="VBS42" s="2"/>
      <c r="VBV42" s="52"/>
      <c r="VBW42" s="2"/>
      <c r="VBZ42" s="52"/>
      <c r="VCA42" s="2"/>
      <c r="VCD42" s="52"/>
      <c r="VCE42" s="2"/>
      <c r="VCH42" s="52"/>
      <c r="VCI42" s="2"/>
      <c r="VCL42" s="52"/>
      <c r="VCM42" s="2"/>
      <c r="VCP42" s="52"/>
      <c r="VCQ42" s="2"/>
      <c r="VCT42" s="52"/>
      <c r="VCU42" s="2"/>
      <c r="VCX42" s="52"/>
      <c r="VCY42" s="2"/>
      <c r="VDB42" s="52"/>
      <c r="VDC42" s="2"/>
      <c r="VDF42" s="52"/>
      <c r="VDG42" s="2"/>
      <c r="VDJ42" s="52"/>
      <c r="VDK42" s="2"/>
      <c r="VDN42" s="52"/>
      <c r="VDO42" s="2"/>
      <c r="VDR42" s="52"/>
      <c r="VDS42" s="2"/>
      <c r="VDV42" s="52"/>
      <c r="VDW42" s="2"/>
      <c r="VDZ42" s="52"/>
      <c r="VEA42" s="2"/>
      <c r="VED42" s="52"/>
      <c r="VEE42" s="2"/>
      <c r="VEH42" s="52"/>
      <c r="VEI42" s="2"/>
      <c r="VEL42" s="52"/>
      <c r="VEM42" s="2"/>
      <c r="VEP42" s="52"/>
      <c r="VEQ42" s="2"/>
      <c r="VET42" s="52"/>
      <c r="VEU42" s="2"/>
      <c r="VEX42" s="52"/>
      <c r="VEY42" s="2"/>
      <c r="VFB42" s="52"/>
      <c r="VFC42" s="2"/>
      <c r="VFF42" s="52"/>
      <c r="VFG42" s="2"/>
      <c r="VFJ42" s="52"/>
      <c r="VFK42" s="2"/>
      <c r="VFN42" s="52"/>
      <c r="VFO42" s="2"/>
      <c r="VFR42" s="52"/>
      <c r="VFS42" s="2"/>
      <c r="VFV42" s="52"/>
      <c r="VFW42" s="2"/>
      <c r="VFZ42" s="52"/>
      <c r="VGA42" s="2"/>
      <c r="VGD42" s="52"/>
      <c r="VGE42" s="2"/>
      <c r="VGH42" s="52"/>
      <c r="VGI42" s="2"/>
      <c r="VGL42" s="52"/>
      <c r="VGM42" s="2"/>
      <c r="VGP42" s="52"/>
      <c r="VGQ42" s="2"/>
      <c r="VGT42" s="52"/>
      <c r="VGU42" s="2"/>
      <c r="VGX42" s="52"/>
      <c r="VGY42" s="2"/>
      <c r="VHB42" s="52"/>
      <c r="VHC42" s="2"/>
      <c r="VHF42" s="52"/>
      <c r="VHG42" s="2"/>
      <c r="VHJ42" s="52"/>
      <c r="VHK42" s="2"/>
      <c r="VHN42" s="52"/>
      <c r="VHO42" s="2"/>
      <c r="VHR42" s="52"/>
      <c r="VHS42" s="2"/>
      <c r="VHV42" s="52"/>
      <c r="VHW42" s="2"/>
      <c r="VHZ42" s="52"/>
      <c r="VIA42" s="2"/>
      <c r="VID42" s="52"/>
      <c r="VIE42" s="2"/>
      <c r="VIH42" s="52"/>
      <c r="VII42" s="2"/>
      <c r="VIL42" s="52"/>
      <c r="VIM42" s="2"/>
      <c r="VIP42" s="52"/>
      <c r="VIQ42" s="2"/>
      <c r="VIT42" s="52"/>
      <c r="VIU42" s="2"/>
      <c r="VIX42" s="52"/>
      <c r="VIY42" s="2"/>
      <c r="VJB42" s="52"/>
      <c r="VJC42" s="2"/>
      <c r="VJF42" s="52"/>
      <c r="VJG42" s="2"/>
      <c r="VJJ42" s="52"/>
      <c r="VJK42" s="2"/>
      <c r="VJN42" s="52"/>
      <c r="VJO42" s="2"/>
      <c r="VJR42" s="52"/>
      <c r="VJS42" s="2"/>
      <c r="VJV42" s="52"/>
      <c r="VJW42" s="2"/>
      <c r="VJZ42" s="52"/>
      <c r="VKA42" s="2"/>
      <c r="VKD42" s="52"/>
      <c r="VKE42" s="2"/>
      <c r="VKH42" s="52"/>
      <c r="VKI42" s="2"/>
      <c r="VKL42" s="52"/>
      <c r="VKM42" s="2"/>
      <c r="VKP42" s="52"/>
      <c r="VKQ42" s="2"/>
      <c r="VKT42" s="52"/>
      <c r="VKU42" s="2"/>
      <c r="VKX42" s="52"/>
      <c r="VKY42" s="2"/>
      <c r="VLB42" s="52"/>
      <c r="VLC42" s="2"/>
      <c r="VLF42" s="52"/>
      <c r="VLG42" s="2"/>
      <c r="VLJ42" s="52"/>
      <c r="VLK42" s="2"/>
      <c r="VLN42" s="52"/>
      <c r="VLO42" s="2"/>
      <c r="VLR42" s="52"/>
      <c r="VLS42" s="2"/>
      <c r="VLV42" s="52"/>
      <c r="VLW42" s="2"/>
      <c r="VLZ42" s="52"/>
      <c r="VMA42" s="2"/>
      <c r="VMD42" s="52"/>
      <c r="VME42" s="2"/>
      <c r="VMH42" s="52"/>
      <c r="VMI42" s="2"/>
      <c r="VML42" s="52"/>
      <c r="VMM42" s="2"/>
      <c r="VMP42" s="52"/>
      <c r="VMQ42" s="2"/>
      <c r="VMT42" s="52"/>
      <c r="VMU42" s="2"/>
      <c r="VMX42" s="52"/>
      <c r="VMY42" s="2"/>
      <c r="VNB42" s="52"/>
      <c r="VNC42" s="2"/>
      <c r="VNF42" s="52"/>
      <c r="VNG42" s="2"/>
      <c r="VNJ42" s="52"/>
      <c r="VNK42" s="2"/>
      <c r="VNN42" s="52"/>
      <c r="VNO42" s="2"/>
      <c r="VNR42" s="52"/>
      <c r="VNS42" s="2"/>
      <c r="VNV42" s="52"/>
      <c r="VNW42" s="2"/>
      <c r="VNZ42" s="52"/>
      <c r="VOA42" s="2"/>
      <c r="VOD42" s="52"/>
      <c r="VOE42" s="2"/>
      <c r="VOH42" s="52"/>
      <c r="VOI42" s="2"/>
      <c r="VOL42" s="52"/>
      <c r="VOM42" s="2"/>
      <c r="VOP42" s="52"/>
      <c r="VOQ42" s="2"/>
      <c r="VOT42" s="52"/>
      <c r="VOU42" s="2"/>
      <c r="VOX42" s="52"/>
      <c r="VOY42" s="2"/>
      <c r="VPB42" s="52"/>
      <c r="VPC42" s="2"/>
      <c r="VPF42" s="52"/>
      <c r="VPG42" s="2"/>
      <c r="VPJ42" s="52"/>
      <c r="VPK42" s="2"/>
      <c r="VPN42" s="52"/>
      <c r="VPO42" s="2"/>
      <c r="VPR42" s="52"/>
      <c r="VPS42" s="2"/>
      <c r="VPV42" s="52"/>
      <c r="VPW42" s="2"/>
      <c r="VPZ42" s="52"/>
      <c r="VQA42" s="2"/>
      <c r="VQD42" s="52"/>
      <c r="VQE42" s="2"/>
      <c r="VQH42" s="52"/>
      <c r="VQI42" s="2"/>
      <c r="VQL42" s="52"/>
      <c r="VQM42" s="2"/>
      <c r="VQP42" s="52"/>
      <c r="VQQ42" s="2"/>
      <c r="VQT42" s="52"/>
      <c r="VQU42" s="2"/>
      <c r="VQX42" s="52"/>
      <c r="VQY42" s="2"/>
      <c r="VRB42" s="52"/>
      <c r="VRC42" s="2"/>
      <c r="VRF42" s="52"/>
      <c r="VRG42" s="2"/>
      <c r="VRJ42" s="52"/>
      <c r="VRK42" s="2"/>
      <c r="VRN42" s="52"/>
      <c r="VRO42" s="2"/>
      <c r="VRR42" s="52"/>
      <c r="VRS42" s="2"/>
      <c r="VRV42" s="52"/>
      <c r="VRW42" s="2"/>
      <c r="VRZ42" s="52"/>
      <c r="VSA42" s="2"/>
      <c r="VSD42" s="52"/>
      <c r="VSE42" s="2"/>
      <c r="VSH42" s="52"/>
      <c r="VSI42" s="2"/>
      <c r="VSL42" s="52"/>
      <c r="VSM42" s="2"/>
      <c r="VSP42" s="52"/>
      <c r="VSQ42" s="2"/>
      <c r="VST42" s="52"/>
      <c r="VSU42" s="2"/>
      <c r="VSX42" s="52"/>
      <c r="VSY42" s="2"/>
      <c r="VTB42" s="52"/>
      <c r="VTC42" s="2"/>
      <c r="VTF42" s="52"/>
      <c r="VTG42" s="2"/>
      <c r="VTJ42" s="52"/>
      <c r="VTK42" s="2"/>
      <c r="VTN42" s="52"/>
      <c r="VTO42" s="2"/>
      <c r="VTR42" s="52"/>
      <c r="VTS42" s="2"/>
      <c r="VTV42" s="52"/>
      <c r="VTW42" s="2"/>
      <c r="VTZ42" s="52"/>
      <c r="VUA42" s="2"/>
      <c r="VUD42" s="52"/>
      <c r="VUE42" s="2"/>
      <c r="VUH42" s="52"/>
      <c r="VUI42" s="2"/>
      <c r="VUL42" s="52"/>
      <c r="VUM42" s="2"/>
      <c r="VUP42" s="52"/>
      <c r="VUQ42" s="2"/>
      <c r="VUT42" s="52"/>
      <c r="VUU42" s="2"/>
      <c r="VUX42" s="52"/>
      <c r="VUY42" s="2"/>
      <c r="VVB42" s="52"/>
      <c r="VVC42" s="2"/>
      <c r="VVF42" s="52"/>
      <c r="VVG42" s="2"/>
      <c r="VVJ42" s="52"/>
      <c r="VVK42" s="2"/>
      <c r="VVN42" s="52"/>
      <c r="VVO42" s="2"/>
      <c r="VVR42" s="52"/>
      <c r="VVS42" s="2"/>
      <c r="VVV42" s="52"/>
      <c r="VVW42" s="2"/>
      <c r="VVZ42" s="52"/>
      <c r="VWA42" s="2"/>
      <c r="VWD42" s="52"/>
      <c r="VWE42" s="2"/>
      <c r="VWH42" s="52"/>
      <c r="VWI42" s="2"/>
      <c r="VWL42" s="52"/>
      <c r="VWM42" s="2"/>
      <c r="VWP42" s="52"/>
      <c r="VWQ42" s="2"/>
      <c r="VWT42" s="52"/>
      <c r="VWU42" s="2"/>
      <c r="VWX42" s="52"/>
      <c r="VWY42" s="2"/>
      <c r="VXB42" s="52"/>
      <c r="VXC42" s="2"/>
      <c r="VXF42" s="52"/>
      <c r="VXG42" s="2"/>
      <c r="VXJ42" s="52"/>
      <c r="VXK42" s="2"/>
      <c r="VXN42" s="52"/>
      <c r="VXO42" s="2"/>
      <c r="VXR42" s="52"/>
      <c r="VXS42" s="2"/>
      <c r="VXV42" s="52"/>
      <c r="VXW42" s="2"/>
      <c r="VXZ42" s="52"/>
      <c r="VYA42" s="2"/>
      <c r="VYD42" s="52"/>
      <c r="VYE42" s="2"/>
      <c r="VYH42" s="52"/>
      <c r="VYI42" s="2"/>
      <c r="VYL42" s="52"/>
      <c r="VYM42" s="2"/>
      <c r="VYP42" s="52"/>
      <c r="VYQ42" s="2"/>
      <c r="VYT42" s="52"/>
      <c r="VYU42" s="2"/>
      <c r="VYX42" s="52"/>
      <c r="VYY42" s="2"/>
      <c r="VZB42" s="52"/>
      <c r="VZC42" s="2"/>
      <c r="VZF42" s="52"/>
      <c r="VZG42" s="2"/>
      <c r="VZJ42" s="52"/>
      <c r="VZK42" s="2"/>
      <c r="VZN42" s="52"/>
      <c r="VZO42" s="2"/>
      <c r="VZR42" s="52"/>
      <c r="VZS42" s="2"/>
      <c r="VZV42" s="52"/>
      <c r="VZW42" s="2"/>
      <c r="VZZ42" s="52"/>
      <c r="WAA42" s="2"/>
      <c r="WAD42" s="52"/>
      <c r="WAE42" s="2"/>
      <c r="WAH42" s="52"/>
      <c r="WAI42" s="2"/>
      <c r="WAL42" s="52"/>
      <c r="WAM42" s="2"/>
      <c r="WAP42" s="52"/>
      <c r="WAQ42" s="2"/>
      <c r="WAT42" s="52"/>
      <c r="WAU42" s="2"/>
      <c r="WAX42" s="52"/>
      <c r="WAY42" s="2"/>
      <c r="WBB42" s="52"/>
      <c r="WBC42" s="2"/>
      <c r="WBF42" s="52"/>
      <c r="WBG42" s="2"/>
      <c r="WBJ42" s="52"/>
      <c r="WBK42" s="2"/>
      <c r="WBN42" s="52"/>
      <c r="WBO42" s="2"/>
      <c r="WBR42" s="52"/>
      <c r="WBS42" s="2"/>
      <c r="WBV42" s="52"/>
      <c r="WBW42" s="2"/>
      <c r="WBZ42" s="52"/>
      <c r="WCA42" s="2"/>
      <c r="WCD42" s="52"/>
      <c r="WCE42" s="2"/>
      <c r="WCH42" s="52"/>
      <c r="WCI42" s="2"/>
      <c r="WCL42" s="52"/>
      <c r="WCM42" s="2"/>
      <c r="WCP42" s="52"/>
      <c r="WCQ42" s="2"/>
      <c r="WCT42" s="52"/>
      <c r="WCU42" s="2"/>
      <c r="WCX42" s="52"/>
      <c r="WCY42" s="2"/>
      <c r="WDB42" s="52"/>
      <c r="WDC42" s="2"/>
      <c r="WDF42" s="52"/>
      <c r="WDG42" s="2"/>
      <c r="WDJ42" s="52"/>
      <c r="WDK42" s="2"/>
      <c r="WDN42" s="52"/>
      <c r="WDO42" s="2"/>
      <c r="WDR42" s="52"/>
      <c r="WDS42" s="2"/>
      <c r="WDV42" s="52"/>
      <c r="WDW42" s="2"/>
      <c r="WDZ42" s="52"/>
      <c r="WEA42" s="2"/>
      <c r="WED42" s="52"/>
      <c r="WEE42" s="2"/>
      <c r="WEH42" s="52"/>
      <c r="WEI42" s="2"/>
      <c r="WEL42" s="52"/>
      <c r="WEM42" s="2"/>
      <c r="WEP42" s="52"/>
      <c r="WEQ42" s="2"/>
      <c r="WET42" s="52"/>
      <c r="WEU42" s="2"/>
      <c r="WEX42" s="52"/>
      <c r="WEY42" s="2"/>
      <c r="WFB42" s="52"/>
      <c r="WFC42" s="2"/>
      <c r="WFF42" s="52"/>
      <c r="WFG42" s="2"/>
      <c r="WFJ42" s="52"/>
      <c r="WFK42" s="2"/>
      <c r="WFN42" s="52"/>
      <c r="WFO42" s="2"/>
      <c r="WFR42" s="52"/>
      <c r="WFS42" s="2"/>
      <c r="WFV42" s="52"/>
      <c r="WFW42" s="2"/>
      <c r="WFZ42" s="52"/>
      <c r="WGA42" s="2"/>
      <c r="WGD42" s="52"/>
      <c r="WGE42" s="2"/>
      <c r="WGH42" s="52"/>
      <c r="WGI42" s="2"/>
      <c r="WGL42" s="52"/>
      <c r="WGM42" s="2"/>
      <c r="WGP42" s="52"/>
      <c r="WGQ42" s="2"/>
      <c r="WGT42" s="52"/>
      <c r="WGU42" s="2"/>
      <c r="WGX42" s="52"/>
      <c r="WGY42" s="2"/>
      <c r="WHB42" s="52"/>
      <c r="WHC42" s="2"/>
      <c r="WHF42" s="52"/>
      <c r="WHG42" s="2"/>
      <c r="WHJ42" s="52"/>
      <c r="WHK42" s="2"/>
      <c r="WHN42" s="52"/>
      <c r="WHO42" s="2"/>
      <c r="WHR42" s="52"/>
      <c r="WHS42" s="2"/>
      <c r="WHV42" s="52"/>
      <c r="WHW42" s="2"/>
      <c r="WHZ42" s="52"/>
      <c r="WIA42" s="2"/>
      <c r="WID42" s="52"/>
      <c r="WIE42" s="2"/>
      <c r="WIH42" s="52"/>
      <c r="WII42" s="2"/>
      <c r="WIL42" s="52"/>
      <c r="WIM42" s="2"/>
      <c r="WIP42" s="52"/>
      <c r="WIQ42" s="2"/>
      <c r="WIT42" s="52"/>
      <c r="WIU42" s="2"/>
      <c r="WIX42" s="52"/>
      <c r="WIY42" s="2"/>
      <c r="WJB42" s="52"/>
      <c r="WJC42" s="2"/>
      <c r="WJF42" s="52"/>
      <c r="WJG42" s="2"/>
      <c r="WJJ42" s="52"/>
      <c r="WJK42" s="2"/>
      <c r="WJN42" s="52"/>
      <c r="WJO42" s="2"/>
      <c r="WJR42" s="52"/>
      <c r="WJS42" s="2"/>
      <c r="WJV42" s="52"/>
      <c r="WJW42" s="2"/>
      <c r="WJZ42" s="52"/>
      <c r="WKA42" s="2"/>
      <c r="WKD42" s="52"/>
      <c r="WKE42" s="2"/>
      <c r="WKH42" s="52"/>
      <c r="WKI42" s="2"/>
      <c r="WKL42" s="52"/>
      <c r="WKM42" s="2"/>
      <c r="WKP42" s="52"/>
      <c r="WKQ42" s="2"/>
      <c r="WKT42" s="52"/>
      <c r="WKU42" s="2"/>
      <c r="WKX42" s="52"/>
      <c r="WKY42" s="2"/>
      <c r="WLB42" s="52"/>
      <c r="WLC42" s="2"/>
      <c r="WLF42" s="52"/>
      <c r="WLG42" s="2"/>
      <c r="WLJ42" s="52"/>
      <c r="WLK42" s="2"/>
      <c r="WLN42" s="52"/>
      <c r="WLO42" s="2"/>
      <c r="WLR42" s="52"/>
      <c r="WLS42" s="2"/>
      <c r="WLV42" s="52"/>
      <c r="WLW42" s="2"/>
      <c r="WLZ42" s="52"/>
      <c r="WMA42" s="2"/>
      <c r="WMD42" s="52"/>
      <c r="WME42" s="2"/>
      <c r="WMH42" s="52"/>
      <c r="WMI42" s="2"/>
      <c r="WML42" s="52"/>
      <c r="WMM42" s="2"/>
      <c r="WMP42" s="52"/>
      <c r="WMQ42" s="2"/>
      <c r="WMT42" s="52"/>
      <c r="WMU42" s="2"/>
      <c r="WMX42" s="52"/>
      <c r="WMY42" s="2"/>
      <c r="WNB42" s="52"/>
      <c r="WNC42" s="2"/>
      <c r="WNF42" s="52"/>
      <c r="WNG42" s="2"/>
      <c r="WNJ42" s="52"/>
      <c r="WNK42" s="2"/>
      <c r="WNN42" s="52"/>
      <c r="WNO42" s="2"/>
      <c r="WNR42" s="52"/>
      <c r="WNS42" s="2"/>
      <c r="WNV42" s="52"/>
      <c r="WNW42" s="2"/>
      <c r="WNZ42" s="52"/>
      <c r="WOA42" s="2"/>
      <c r="WOD42" s="52"/>
      <c r="WOE42" s="2"/>
      <c r="WOH42" s="52"/>
      <c r="WOI42" s="2"/>
      <c r="WOL42" s="52"/>
      <c r="WOM42" s="2"/>
      <c r="WOP42" s="52"/>
      <c r="WOQ42" s="2"/>
      <c r="WOT42" s="52"/>
      <c r="WOU42" s="2"/>
      <c r="WOX42" s="52"/>
      <c r="WOY42" s="2"/>
      <c r="WPB42" s="52"/>
      <c r="WPC42" s="2"/>
      <c r="WPF42" s="52"/>
      <c r="WPG42" s="2"/>
      <c r="WPJ42" s="52"/>
      <c r="WPK42" s="2"/>
      <c r="WPN42" s="52"/>
      <c r="WPO42" s="2"/>
      <c r="WPR42" s="52"/>
      <c r="WPS42" s="2"/>
      <c r="WPV42" s="52"/>
      <c r="WPW42" s="2"/>
      <c r="WPZ42" s="52"/>
      <c r="WQA42" s="2"/>
      <c r="WQD42" s="52"/>
      <c r="WQE42" s="2"/>
      <c r="WQH42" s="52"/>
      <c r="WQI42" s="2"/>
      <c r="WQL42" s="52"/>
      <c r="WQM42" s="2"/>
      <c r="WQP42" s="52"/>
      <c r="WQQ42" s="2"/>
      <c r="WQT42" s="52"/>
      <c r="WQU42" s="2"/>
      <c r="WQX42" s="52"/>
      <c r="WQY42" s="2"/>
      <c r="WRB42" s="52"/>
      <c r="WRC42" s="2"/>
      <c r="WRF42" s="52"/>
      <c r="WRG42" s="2"/>
      <c r="WRJ42" s="52"/>
      <c r="WRK42" s="2"/>
      <c r="WRN42" s="52"/>
      <c r="WRO42" s="2"/>
      <c r="WRR42" s="52"/>
      <c r="WRS42" s="2"/>
      <c r="WRV42" s="52"/>
      <c r="WRW42" s="2"/>
      <c r="WRZ42" s="52"/>
      <c r="WSA42" s="2"/>
      <c r="WSD42" s="52"/>
      <c r="WSE42" s="2"/>
      <c r="WSH42" s="52"/>
      <c r="WSI42" s="2"/>
      <c r="WSL42" s="52"/>
      <c r="WSM42" s="2"/>
      <c r="WSP42" s="52"/>
      <c r="WSQ42" s="2"/>
      <c r="WST42" s="52"/>
      <c r="WSU42" s="2"/>
      <c r="WSX42" s="52"/>
      <c r="WSY42" s="2"/>
      <c r="WTB42" s="52"/>
      <c r="WTC42" s="2"/>
      <c r="WTF42" s="52"/>
      <c r="WTG42" s="2"/>
      <c r="WTJ42" s="52"/>
      <c r="WTK42" s="2"/>
      <c r="WTN42" s="52"/>
      <c r="WTO42" s="2"/>
      <c r="WTR42" s="52"/>
      <c r="WTS42" s="2"/>
      <c r="WTV42" s="52"/>
      <c r="WTW42" s="2"/>
      <c r="WTZ42" s="52"/>
      <c r="WUA42" s="2"/>
      <c r="WUD42" s="52"/>
      <c r="WUE42" s="2"/>
      <c r="WUH42" s="52"/>
      <c r="WUI42" s="2"/>
      <c r="WUL42" s="52"/>
      <c r="WUM42" s="2"/>
      <c r="WUP42" s="52"/>
      <c r="WUQ42" s="2"/>
      <c r="WUT42" s="52"/>
      <c r="WUU42" s="2"/>
      <c r="WUX42" s="52"/>
      <c r="WUY42" s="2"/>
      <c r="WVB42" s="52"/>
      <c r="WVC42" s="2"/>
      <c r="WVF42" s="52"/>
      <c r="WVG42" s="2"/>
      <c r="WVJ42" s="52"/>
      <c r="WVK42" s="2"/>
      <c r="WVN42" s="52"/>
      <c r="WVO42" s="2"/>
      <c r="WVR42" s="52"/>
      <c r="WVS42" s="2"/>
      <c r="WVV42" s="52"/>
      <c r="WVW42" s="2"/>
      <c r="WVZ42" s="52"/>
      <c r="WWA42" s="2"/>
      <c r="WWD42" s="52"/>
      <c r="WWE42" s="2"/>
      <c r="WWH42" s="52"/>
      <c r="WWI42" s="2"/>
      <c r="WWL42" s="52"/>
      <c r="WWM42" s="2"/>
      <c r="WWP42" s="52"/>
      <c r="WWQ42" s="2"/>
      <c r="WWT42" s="52"/>
      <c r="WWU42" s="2"/>
      <c r="WWX42" s="52"/>
      <c r="WWY42" s="2"/>
      <c r="WXB42" s="52"/>
      <c r="WXC42" s="2"/>
      <c r="WXF42" s="52"/>
      <c r="WXG42" s="2"/>
      <c r="WXJ42" s="52"/>
      <c r="WXK42" s="2"/>
      <c r="WXN42" s="52"/>
      <c r="WXO42" s="2"/>
      <c r="WXR42" s="52"/>
      <c r="WXS42" s="2"/>
      <c r="WXV42" s="52"/>
      <c r="WXW42" s="2"/>
      <c r="WXZ42" s="52"/>
      <c r="WYA42" s="2"/>
      <c r="WYD42" s="52"/>
      <c r="WYE42" s="2"/>
      <c r="WYH42" s="52"/>
      <c r="WYI42" s="2"/>
      <c r="WYL42" s="52"/>
      <c r="WYM42" s="2"/>
      <c r="WYP42" s="52"/>
      <c r="WYQ42" s="2"/>
      <c r="WYT42" s="52"/>
      <c r="WYU42" s="2"/>
      <c r="WYX42" s="52"/>
      <c r="WYY42" s="2"/>
      <c r="WZB42" s="52"/>
      <c r="WZC42" s="2"/>
      <c r="WZF42" s="52"/>
      <c r="WZG42" s="2"/>
      <c r="WZJ42" s="52"/>
      <c r="WZK42" s="2"/>
      <c r="WZN42" s="52"/>
      <c r="WZO42" s="2"/>
      <c r="WZR42" s="52"/>
      <c r="WZS42" s="2"/>
      <c r="WZV42" s="52"/>
      <c r="WZW42" s="2"/>
      <c r="WZZ42" s="52"/>
      <c r="XAA42" s="2"/>
      <c r="XAD42" s="52"/>
      <c r="XAE42" s="2"/>
      <c r="XAH42" s="52"/>
      <c r="XAI42" s="2"/>
      <c r="XAL42" s="52"/>
      <c r="XAM42" s="2"/>
      <c r="XAP42" s="52"/>
      <c r="XAQ42" s="2"/>
      <c r="XAT42" s="52"/>
      <c r="XAU42" s="2"/>
      <c r="XAX42" s="52"/>
      <c r="XAY42" s="2"/>
      <c r="XBB42" s="52"/>
      <c r="XBC42" s="2"/>
      <c r="XBF42" s="52"/>
      <c r="XBG42" s="2"/>
      <c r="XBJ42" s="52"/>
      <c r="XBK42" s="2"/>
      <c r="XBN42" s="52"/>
      <c r="XBO42" s="2"/>
      <c r="XBR42" s="52"/>
      <c r="XBS42" s="2"/>
      <c r="XBV42" s="52"/>
      <c r="XBW42" s="2"/>
      <c r="XBZ42" s="52"/>
      <c r="XCA42" s="2"/>
      <c r="XCD42" s="52"/>
      <c r="XCE42" s="2"/>
      <c r="XCH42" s="52"/>
      <c r="XCI42" s="2"/>
      <c r="XCL42" s="52"/>
      <c r="XCM42" s="2"/>
      <c r="XCP42" s="52"/>
      <c r="XCQ42" s="2"/>
      <c r="XCT42" s="52"/>
      <c r="XCU42" s="2"/>
      <c r="XCX42" s="52"/>
      <c r="XCY42" s="2"/>
      <c r="XDB42" s="52"/>
      <c r="XDC42" s="2"/>
      <c r="XDF42" s="52"/>
      <c r="XDG42" s="2"/>
      <c r="XDJ42" s="52"/>
      <c r="XDK42" s="2"/>
      <c r="XDN42" s="52"/>
      <c r="XDO42" s="2"/>
      <c r="XDR42" s="52"/>
      <c r="XDS42" s="2"/>
      <c r="XDV42" s="52"/>
      <c r="XDW42" s="2"/>
      <c r="XDZ42" s="52"/>
      <c r="XEA42" s="2"/>
      <c r="XED42" s="52"/>
      <c r="XEE42" s="2"/>
      <c r="XEH42" s="52"/>
      <c r="XEI42" s="2"/>
      <c r="XEL42" s="52"/>
      <c r="XEM42" s="2"/>
      <c r="XEP42" s="52"/>
      <c r="XEQ42" s="2"/>
      <c r="XET42" s="52"/>
      <c r="XEU42" s="2"/>
      <c r="XEX42" s="52"/>
      <c r="XEY42" s="2"/>
      <c r="XFB42" s="52"/>
      <c r="XFC42" s="2"/>
    </row>
    <row r="43" spans="1:1023 1026:2047 2050:3071 3074:4095 4098:5119 5122:6143 6146:7167 7170:8191 8194:9215 9218:10239 10242:11263 11266:12287 12290:13311 13314:14335 14338:15359 15362:16383" ht="25.05" customHeight="1" x14ac:dyDescent="0.3">
      <c r="A43" s="9"/>
      <c r="B43" s="10"/>
      <c r="C43" s="10" t="s">
        <v>120</v>
      </c>
      <c r="D43" s="45" t="s">
        <v>150</v>
      </c>
      <c r="E43" s="45"/>
      <c r="F43" s="64">
        <f>AMENITIES!G10</f>
        <v>464.18098384299998</v>
      </c>
      <c r="G43" s="2"/>
      <c r="J43" s="52"/>
      <c r="K43" s="2"/>
      <c r="N43" s="52"/>
      <c r="O43" s="2"/>
      <c r="R43" s="52"/>
      <c r="S43" s="2"/>
      <c r="V43" s="52"/>
      <c r="W43" s="2"/>
      <c r="Z43" s="52"/>
      <c r="AA43" s="2"/>
      <c r="AD43" s="52"/>
      <c r="AE43" s="2"/>
      <c r="AH43" s="52"/>
      <c r="AI43" s="2"/>
      <c r="AL43" s="52"/>
      <c r="AM43" s="2"/>
      <c r="AP43" s="52"/>
      <c r="AQ43" s="2"/>
      <c r="AT43" s="52"/>
      <c r="AU43" s="2"/>
      <c r="AX43" s="52"/>
      <c r="AY43" s="2"/>
      <c r="BB43" s="52"/>
      <c r="BC43" s="2"/>
      <c r="BF43" s="52"/>
      <c r="BG43" s="2"/>
      <c r="BJ43" s="52"/>
      <c r="BK43" s="2"/>
      <c r="BN43" s="52"/>
      <c r="BO43" s="2"/>
      <c r="BR43" s="52"/>
      <c r="BS43" s="2"/>
      <c r="BV43" s="52"/>
      <c r="BW43" s="2"/>
      <c r="BZ43" s="52"/>
      <c r="CA43" s="2"/>
      <c r="CD43" s="52"/>
      <c r="CE43" s="2"/>
      <c r="CH43" s="52"/>
      <c r="CI43" s="2"/>
      <c r="CL43" s="52"/>
      <c r="CM43" s="2"/>
      <c r="CP43" s="52"/>
      <c r="CQ43" s="2"/>
      <c r="CT43" s="52"/>
      <c r="CU43" s="2"/>
      <c r="CX43" s="52"/>
      <c r="CY43" s="2"/>
      <c r="DB43" s="52"/>
      <c r="DC43" s="2"/>
      <c r="DF43" s="52"/>
      <c r="DG43" s="2"/>
      <c r="DJ43" s="52"/>
      <c r="DK43" s="2"/>
      <c r="DN43" s="52"/>
      <c r="DO43" s="2"/>
      <c r="DR43" s="52"/>
      <c r="DS43" s="2"/>
      <c r="DV43" s="52"/>
      <c r="DW43" s="2"/>
      <c r="DZ43" s="52"/>
      <c r="EA43" s="2"/>
      <c r="ED43" s="52"/>
      <c r="EE43" s="2"/>
      <c r="EH43" s="52"/>
      <c r="EI43" s="2"/>
      <c r="EL43" s="52"/>
      <c r="EM43" s="2"/>
      <c r="EP43" s="52"/>
      <c r="EQ43" s="2"/>
      <c r="ET43" s="52"/>
      <c r="EU43" s="2"/>
      <c r="EX43" s="52"/>
      <c r="EY43" s="2"/>
      <c r="FB43" s="52"/>
      <c r="FC43" s="2"/>
      <c r="FF43" s="52"/>
      <c r="FG43" s="2"/>
      <c r="FJ43" s="52"/>
      <c r="FK43" s="2"/>
      <c r="FN43" s="52"/>
      <c r="FO43" s="2"/>
      <c r="FR43" s="52"/>
      <c r="FS43" s="2"/>
      <c r="FV43" s="52"/>
      <c r="FW43" s="2"/>
      <c r="FZ43" s="52"/>
      <c r="GA43" s="2"/>
      <c r="GD43" s="52"/>
      <c r="GE43" s="2"/>
      <c r="GH43" s="52"/>
      <c r="GI43" s="2"/>
      <c r="GL43" s="52"/>
      <c r="GM43" s="2"/>
      <c r="GP43" s="52"/>
      <c r="GQ43" s="2"/>
      <c r="GT43" s="52"/>
      <c r="GU43" s="2"/>
      <c r="GX43" s="52"/>
      <c r="GY43" s="2"/>
      <c r="HB43" s="52"/>
      <c r="HC43" s="2"/>
      <c r="HF43" s="52"/>
      <c r="HG43" s="2"/>
      <c r="HJ43" s="52"/>
      <c r="HK43" s="2"/>
      <c r="HN43" s="52"/>
      <c r="HO43" s="2"/>
      <c r="HR43" s="52"/>
      <c r="HS43" s="2"/>
      <c r="HV43" s="52"/>
      <c r="HW43" s="2"/>
      <c r="HZ43" s="52"/>
      <c r="IA43" s="2"/>
      <c r="ID43" s="52"/>
      <c r="IE43" s="2"/>
      <c r="IH43" s="52"/>
      <c r="II43" s="2"/>
      <c r="IL43" s="52"/>
      <c r="IM43" s="2"/>
      <c r="IP43" s="52"/>
      <c r="IQ43" s="2"/>
      <c r="IT43" s="52"/>
      <c r="IU43" s="2"/>
      <c r="IX43" s="52"/>
      <c r="IY43" s="2"/>
      <c r="JB43" s="52"/>
      <c r="JC43" s="2"/>
      <c r="JF43" s="52"/>
      <c r="JG43" s="2"/>
      <c r="JJ43" s="52"/>
      <c r="JK43" s="2"/>
      <c r="JN43" s="52"/>
      <c r="JO43" s="2"/>
      <c r="JR43" s="52"/>
      <c r="JS43" s="2"/>
      <c r="JV43" s="52"/>
      <c r="JW43" s="2"/>
      <c r="JZ43" s="52"/>
      <c r="KA43" s="2"/>
      <c r="KD43" s="52"/>
      <c r="KE43" s="2"/>
      <c r="KH43" s="52"/>
      <c r="KI43" s="2"/>
      <c r="KL43" s="52"/>
      <c r="KM43" s="2"/>
      <c r="KP43" s="52"/>
      <c r="KQ43" s="2"/>
      <c r="KT43" s="52"/>
      <c r="KU43" s="2"/>
      <c r="KX43" s="52"/>
      <c r="KY43" s="2"/>
      <c r="LB43" s="52"/>
      <c r="LC43" s="2"/>
      <c r="LF43" s="52"/>
      <c r="LG43" s="2"/>
      <c r="LJ43" s="52"/>
      <c r="LK43" s="2"/>
      <c r="LN43" s="52"/>
      <c r="LO43" s="2"/>
      <c r="LR43" s="52"/>
      <c r="LS43" s="2"/>
      <c r="LV43" s="52"/>
      <c r="LW43" s="2"/>
      <c r="LZ43" s="52"/>
      <c r="MA43" s="2"/>
      <c r="MD43" s="52"/>
      <c r="ME43" s="2"/>
      <c r="MH43" s="52"/>
      <c r="MI43" s="2"/>
      <c r="ML43" s="52"/>
      <c r="MM43" s="2"/>
      <c r="MP43" s="52"/>
      <c r="MQ43" s="2"/>
      <c r="MT43" s="52"/>
      <c r="MU43" s="2"/>
      <c r="MX43" s="52"/>
      <c r="MY43" s="2"/>
      <c r="NB43" s="52"/>
      <c r="NC43" s="2"/>
      <c r="NF43" s="52"/>
      <c r="NG43" s="2"/>
      <c r="NJ43" s="52"/>
      <c r="NK43" s="2"/>
      <c r="NN43" s="52"/>
      <c r="NO43" s="2"/>
      <c r="NR43" s="52"/>
      <c r="NS43" s="2"/>
      <c r="NV43" s="52"/>
      <c r="NW43" s="2"/>
      <c r="NZ43" s="52"/>
      <c r="OA43" s="2"/>
      <c r="OD43" s="52"/>
      <c r="OE43" s="2"/>
      <c r="OH43" s="52"/>
      <c r="OI43" s="2"/>
      <c r="OL43" s="52"/>
      <c r="OM43" s="2"/>
      <c r="OP43" s="52"/>
      <c r="OQ43" s="2"/>
      <c r="OT43" s="52"/>
      <c r="OU43" s="2"/>
      <c r="OX43" s="52"/>
      <c r="OY43" s="2"/>
      <c r="PB43" s="52"/>
      <c r="PC43" s="2"/>
      <c r="PF43" s="52"/>
      <c r="PG43" s="2"/>
      <c r="PJ43" s="52"/>
      <c r="PK43" s="2"/>
      <c r="PN43" s="52"/>
      <c r="PO43" s="2"/>
      <c r="PR43" s="52"/>
      <c r="PS43" s="2"/>
      <c r="PV43" s="52"/>
      <c r="PW43" s="2"/>
      <c r="PZ43" s="52"/>
      <c r="QA43" s="2"/>
      <c r="QD43" s="52"/>
      <c r="QE43" s="2"/>
      <c r="QH43" s="52"/>
      <c r="QI43" s="2"/>
      <c r="QL43" s="52"/>
      <c r="QM43" s="2"/>
      <c r="QP43" s="52"/>
      <c r="QQ43" s="2"/>
      <c r="QT43" s="52"/>
      <c r="QU43" s="2"/>
      <c r="QX43" s="52"/>
      <c r="QY43" s="2"/>
      <c r="RB43" s="52"/>
      <c r="RC43" s="2"/>
      <c r="RF43" s="52"/>
      <c r="RG43" s="2"/>
      <c r="RJ43" s="52"/>
      <c r="RK43" s="2"/>
      <c r="RN43" s="52"/>
      <c r="RO43" s="2"/>
      <c r="RR43" s="52"/>
      <c r="RS43" s="2"/>
      <c r="RV43" s="52"/>
      <c r="RW43" s="2"/>
      <c r="RZ43" s="52"/>
      <c r="SA43" s="2"/>
      <c r="SD43" s="52"/>
      <c r="SE43" s="2"/>
      <c r="SH43" s="52"/>
      <c r="SI43" s="2"/>
      <c r="SL43" s="52"/>
      <c r="SM43" s="2"/>
      <c r="SP43" s="52"/>
      <c r="SQ43" s="2"/>
      <c r="ST43" s="52"/>
      <c r="SU43" s="2"/>
      <c r="SX43" s="52"/>
      <c r="SY43" s="2"/>
      <c r="TB43" s="52"/>
      <c r="TC43" s="2"/>
      <c r="TF43" s="52"/>
      <c r="TG43" s="2"/>
      <c r="TJ43" s="52"/>
      <c r="TK43" s="2"/>
      <c r="TN43" s="52"/>
      <c r="TO43" s="2"/>
      <c r="TR43" s="52"/>
      <c r="TS43" s="2"/>
      <c r="TV43" s="52"/>
      <c r="TW43" s="2"/>
      <c r="TZ43" s="52"/>
      <c r="UA43" s="2"/>
      <c r="UD43" s="52"/>
      <c r="UE43" s="2"/>
      <c r="UH43" s="52"/>
      <c r="UI43" s="2"/>
      <c r="UL43" s="52"/>
      <c r="UM43" s="2"/>
      <c r="UP43" s="52"/>
      <c r="UQ43" s="2"/>
      <c r="UT43" s="52"/>
      <c r="UU43" s="2"/>
      <c r="UX43" s="52"/>
      <c r="UY43" s="2"/>
      <c r="VB43" s="52"/>
      <c r="VC43" s="2"/>
      <c r="VF43" s="52"/>
      <c r="VG43" s="2"/>
      <c r="VJ43" s="52"/>
      <c r="VK43" s="2"/>
      <c r="VN43" s="52"/>
      <c r="VO43" s="2"/>
      <c r="VR43" s="52"/>
      <c r="VS43" s="2"/>
      <c r="VV43" s="52"/>
      <c r="VW43" s="2"/>
      <c r="VZ43" s="52"/>
      <c r="WA43" s="2"/>
      <c r="WD43" s="52"/>
      <c r="WE43" s="2"/>
      <c r="WH43" s="52"/>
      <c r="WI43" s="2"/>
      <c r="WL43" s="52"/>
      <c r="WM43" s="2"/>
      <c r="WP43" s="52"/>
      <c r="WQ43" s="2"/>
      <c r="WT43" s="52"/>
      <c r="WU43" s="2"/>
      <c r="WX43" s="52"/>
      <c r="WY43" s="2"/>
      <c r="XB43" s="52"/>
      <c r="XC43" s="2"/>
      <c r="XF43" s="52"/>
      <c r="XG43" s="2"/>
      <c r="XJ43" s="52"/>
      <c r="XK43" s="2"/>
      <c r="XN43" s="52"/>
      <c r="XO43" s="2"/>
      <c r="XR43" s="52"/>
      <c r="XS43" s="2"/>
      <c r="XV43" s="52"/>
      <c r="XW43" s="2"/>
      <c r="XZ43" s="52"/>
      <c r="YA43" s="2"/>
      <c r="YD43" s="52"/>
      <c r="YE43" s="2"/>
      <c r="YH43" s="52"/>
      <c r="YI43" s="2"/>
      <c r="YL43" s="52"/>
      <c r="YM43" s="2"/>
      <c r="YP43" s="52"/>
      <c r="YQ43" s="2"/>
      <c r="YT43" s="52"/>
      <c r="YU43" s="2"/>
      <c r="YX43" s="52"/>
      <c r="YY43" s="2"/>
      <c r="ZB43" s="52"/>
      <c r="ZC43" s="2"/>
      <c r="ZF43" s="52"/>
      <c r="ZG43" s="2"/>
      <c r="ZJ43" s="52"/>
      <c r="ZK43" s="2"/>
      <c r="ZN43" s="52"/>
      <c r="ZO43" s="2"/>
      <c r="ZR43" s="52"/>
      <c r="ZS43" s="2"/>
      <c r="ZV43" s="52"/>
      <c r="ZW43" s="2"/>
      <c r="ZZ43" s="52"/>
      <c r="AAA43" s="2"/>
      <c r="AAD43" s="52"/>
      <c r="AAE43" s="2"/>
      <c r="AAH43" s="52"/>
      <c r="AAI43" s="2"/>
      <c r="AAL43" s="52"/>
      <c r="AAM43" s="2"/>
      <c r="AAP43" s="52"/>
      <c r="AAQ43" s="2"/>
      <c r="AAT43" s="52"/>
      <c r="AAU43" s="2"/>
      <c r="AAX43" s="52"/>
      <c r="AAY43" s="2"/>
      <c r="ABB43" s="52"/>
      <c r="ABC43" s="2"/>
      <c r="ABF43" s="52"/>
      <c r="ABG43" s="2"/>
      <c r="ABJ43" s="52"/>
      <c r="ABK43" s="2"/>
      <c r="ABN43" s="52"/>
      <c r="ABO43" s="2"/>
      <c r="ABR43" s="52"/>
      <c r="ABS43" s="2"/>
      <c r="ABV43" s="52"/>
      <c r="ABW43" s="2"/>
      <c r="ABZ43" s="52"/>
      <c r="ACA43" s="2"/>
      <c r="ACD43" s="52"/>
      <c r="ACE43" s="2"/>
      <c r="ACH43" s="52"/>
      <c r="ACI43" s="2"/>
      <c r="ACL43" s="52"/>
      <c r="ACM43" s="2"/>
      <c r="ACP43" s="52"/>
      <c r="ACQ43" s="2"/>
      <c r="ACT43" s="52"/>
      <c r="ACU43" s="2"/>
      <c r="ACX43" s="52"/>
      <c r="ACY43" s="2"/>
      <c r="ADB43" s="52"/>
      <c r="ADC43" s="2"/>
      <c r="ADF43" s="52"/>
      <c r="ADG43" s="2"/>
      <c r="ADJ43" s="52"/>
      <c r="ADK43" s="2"/>
      <c r="ADN43" s="52"/>
      <c r="ADO43" s="2"/>
      <c r="ADR43" s="52"/>
      <c r="ADS43" s="2"/>
      <c r="ADV43" s="52"/>
      <c r="ADW43" s="2"/>
      <c r="ADZ43" s="52"/>
      <c r="AEA43" s="2"/>
      <c r="AED43" s="52"/>
      <c r="AEE43" s="2"/>
      <c r="AEH43" s="52"/>
      <c r="AEI43" s="2"/>
      <c r="AEL43" s="52"/>
      <c r="AEM43" s="2"/>
      <c r="AEP43" s="52"/>
      <c r="AEQ43" s="2"/>
      <c r="AET43" s="52"/>
      <c r="AEU43" s="2"/>
      <c r="AEX43" s="52"/>
      <c r="AEY43" s="2"/>
      <c r="AFB43" s="52"/>
      <c r="AFC43" s="2"/>
      <c r="AFF43" s="52"/>
      <c r="AFG43" s="2"/>
      <c r="AFJ43" s="52"/>
      <c r="AFK43" s="2"/>
      <c r="AFN43" s="52"/>
      <c r="AFO43" s="2"/>
      <c r="AFR43" s="52"/>
      <c r="AFS43" s="2"/>
      <c r="AFV43" s="52"/>
      <c r="AFW43" s="2"/>
      <c r="AFZ43" s="52"/>
      <c r="AGA43" s="2"/>
      <c r="AGD43" s="52"/>
      <c r="AGE43" s="2"/>
      <c r="AGH43" s="52"/>
      <c r="AGI43" s="2"/>
      <c r="AGL43" s="52"/>
      <c r="AGM43" s="2"/>
      <c r="AGP43" s="52"/>
      <c r="AGQ43" s="2"/>
      <c r="AGT43" s="52"/>
      <c r="AGU43" s="2"/>
      <c r="AGX43" s="52"/>
      <c r="AGY43" s="2"/>
      <c r="AHB43" s="52"/>
      <c r="AHC43" s="2"/>
      <c r="AHF43" s="52"/>
      <c r="AHG43" s="2"/>
      <c r="AHJ43" s="52"/>
      <c r="AHK43" s="2"/>
      <c r="AHN43" s="52"/>
      <c r="AHO43" s="2"/>
      <c r="AHR43" s="52"/>
      <c r="AHS43" s="2"/>
      <c r="AHV43" s="52"/>
      <c r="AHW43" s="2"/>
      <c r="AHZ43" s="52"/>
      <c r="AIA43" s="2"/>
      <c r="AID43" s="52"/>
      <c r="AIE43" s="2"/>
      <c r="AIH43" s="52"/>
      <c r="AII43" s="2"/>
      <c r="AIL43" s="52"/>
      <c r="AIM43" s="2"/>
      <c r="AIP43" s="52"/>
      <c r="AIQ43" s="2"/>
      <c r="AIT43" s="52"/>
      <c r="AIU43" s="2"/>
      <c r="AIX43" s="52"/>
      <c r="AIY43" s="2"/>
      <c r="AJB43" s="52"/>
      <c r="AJC43" s="2"/>
      <c r="AJF43" s="52"/>
      <c r="AJG43" s="2"/>
      <c r="AJJ43" s="52"/>
      <c r="AJK43" s="2"/>
      <c r="AJN43" s="52"/>
      <c r="AJO43" s="2"/>
      <c r="AJR43" s="52"/>
      <c r="AJS43" s="2"/>
      <c r="AJV43" s="52"/>
      <c r="AJW43" s="2"/>
      <c r="AJZ43" s="52"/>
      <c r="AKA43" s="2"/>
      <c r="AKD43" s="52"/>
      <c r="AKE43" s="2"/>
      <c r="AKH43" s="52"/>
      <c r="AKI43" s="2"/>
      <c r="AKL43" s="52"/>
      <c r="AKM43" s="2"/>
      <c r="AKP43" s="52"/>
      <c r="AKQ43" s="2"/>
      <c r="AKT43" s="52"/>
      <c r="AKU43" s="2"/>
      <c r="AKX43" s="52"/>
      <c r="AKY43" s="2"/>
      <c r="ALB43" s="52"/>
      <c r="ALC43" s="2"/>
      <c r="ALF43" s="52"/>
      <c r="ALG43" s="2"/>
      <c r="ALJ43" s="52"/>
      <c r="ALK43" s="2"/>
      <c r="ALN43" s="52"/>
      <c r="ALO43" s="2"/>
      <c r="ALR43" s="52"/>
      <c r="ALS43" s="2"/>
      <c r="ALV43" s="52"/>
      <c r="ALW43" s="2"/>
      <c r="ALZ43" s="52"/>
      <c r="AMA43" s="2"/>
      <c r="AMD43" s="52"/>
      <c r="AME43" s="2"/>
      <c r="AMH43" s="52"/>
      <c r="AMI43" s="2"/>
      <c r="AML43" s="52"/>
      <c r="AMM43" s="2"/>
      <c r="AMP43" s="52"/>
      <c r="AMQ43" s="2"/>
      <c r="AMT43" s="52"/>
      <c r="AMU43" s="2"/>
      <c r="AMX43" s="52"/>
      <c r="AMY43" s="2"/>
      <c r="ANB43" s="52"/>
      <c r="ANC43" s="2"/>
      <c r="ANF43" s="52"/>
      <c r="ANG43" s="2"/>
      <c r="ANJ43" s="52"/>
      <c r="ANK43" s="2"/>
      <c r="ANN43" s="52"/>
      <c r="ANO43" s="2"/>
      <c r="ANR43" s="52"/>
      <c r="ANS43" s="2"/>
      <c r="ANV43" s="52"/>
      <c r="ANW43" s="2"/>
      <c r="ANZ43" s="52"/>
      <c r="AOA43" s="2"/>
      <c r="AOD43" s="52"/>
      <c r="AOE43" s="2"/>
      <c r="AOH43" s="52"/>
      <c r="AOI43" s="2"/>
      <c r="AOL43" s="52"/>
      <c r="AOM43" s="2"/>
      <c r="AOP43" s="52"/>
      <c r="AOQ43" s="2"/>
      <c r="AOT43" s="52"/>
      <c r="AOU43" s="2"/>
      <c r="AOX43" s="52"/>
      <c r="AOY43" s="2"/>
      <c r="APB43" s="52"/>
      <c r="APC43" s="2"/>
      <c r="APF43" s="52"/>
      <c r="APG43" s="2"/>
      <c r="APJ43" s="52"/>
      <c r="APK43" s="2"/>
      <c r="APN43" s="52"/>
      <c r="APO43" s="2"/>
      <c r="APR43" s="52"/>
      <c r="APS43" s="2"/>
      <c r="APV43" s="52"/>
      <c r="APW43" s="2"/>
      <c r="APZ43" s="52"/>
      <c r="AQA43" s="2"/>
      <c r="AQD43" s="52"/>
      <c r="AQE43" s="2"/>
      <c r="AQH43" s="52"/>
      <c r="AQI43" s="2"/>
      <c r="AQL43" s="52"/>
      <c r="AQM43" s="2"/>
      <c r="AQP43" s="52"/>
      <c r="AQQ43" s="2"/>
      <c r="AQT43" s="52"/>
      <c r="AQU43" s="2"/>
      <c r="AQX43" s="52"/>
      <c r="AQY43" s="2"/>
      <c r="ARB43" s="52"/>
      <c r="ARC43" s="2"/>
      <c r="ARF43" s="52"/>
      <c r="ARG43" s="2"/>
      <c r="ARJ43" s="52"/>
      <c r="ARK43" s="2"/>
      <c r="ARN43" s="52"/>
      <c r="ARO43" s="2"/>
      <c r="ARR43" s="52"/>
      <c r="ARS43" s="2"/>
      <c r="ARV43" s="52"/>
      <c r="ARW43" s="2"/>
      <c r="ARZ43" s="52"/>
      <c r="ASA43" s="2"/>
      <c r="ASD43" s="52"/>
      <c r="ASE43" s="2"/>
      <c r="ASH43" s="52"/>
      <c r="ASI43" s="2"/>
      <c r="ASL43" s="52"/>
      <c r="ASM43" s="2"/>
      <c r="ASP43" s="52"/>
      <c r="ASQ43" s="2"/>
      <c r="AST43" s="52"/>
      <c r="ASU43" s="2"/>
      <c r="ASX43" s="52"/>
      <c r="ASY43" s="2"/>
      <c r="ATB43" s="52"/>
      <c r="ATC43" s="2"/>
      <c r="ATF43" s="52"/>
      <c r="ATG43" s="2"/>
      <c r="ATJ43" s="52"/>
      <c r="ATK43" s="2"/>
      <c r="ATN43" s="52"/>
      <c r="ATO43" s="2"/>
      <c r="ATR43" s="52"/>
      <c r="ATS43" s="2"/>
      <c r="ATV43" s="52"/>
      <c r="ATW43" s="2"/>
      <c r="ATZ43" s="52"/>
      <c r="AUA43" s="2"/>
      <c r="AUD43" s="52"/>
      <c r="AUE43" s="2"/>
      <c r="AUH43" s="52"/>
      <c r="AUI43" s="2"/>
      <c r="AUL43" s="52"/>
      <c r="AUM43" s="2"/>
      <c r="AUP43" s="52"/>
      <c r="AUQ43" s="2"/>
      <c r="AUT43" s="52"/>
      <c r="AUU43" s="2"/>
      <c r="AUX43" s="52"/>
      <c r="AUY43" s="2"/>
      <c r="AVB43" s="52"/>
      <c r="AVC43" s="2"/>
      <c r="AVF43" s="52"/>
      <c r="AVG43" s="2"/>
      <c r="AVJ43" s="52"/>
      <c r="AVK43" s="2"/>
      <c r="AVN43" s="52"/>
      <c r="AVO43" s="2"/>
      <c r="AVR43" s="52"/>
      <c r="AVS43" s="2"/>
      <c r="AVV43" s="52"/>
      <c r="AVW43" s="2"/>
      <c r="AVZ43" s="52"/>
      <c r="AWA43" s="2"/>
      <c r="AWD43" s="52"/>
      <c r="AWE43" s="2"/>
      <c r="AWH43" s="52"/>
      <c r="AWI43" s="2"/>
      <c r="AWL43" s="52"/>
      <c r="AWM43" s="2"/>
      <c r="AWP43" s="52"/>
      <c r="AWQ43" s="2"/>
      <c r="AWT43" s="52"/>
      <c r="AWU43" s="2"/>
      <c r="AWX43" s="52"/>
      <c r="AWY43" s="2"/>
      <c r="AXB43" s="52"/>
      <c r="AXC43" s="2"/>
      <c r="AXF43" s="52"/>
      <c r="AXG43" s="2"/>
      <c r="AXJ43" s="52"/>
      <c r="AXK43" s="2"/>
      <c r="AXN43" s="52"/>
      <c r="AXO43" s="2"/>
      <c r="AXR43" s="52"/>
      <c r="AXS43" s="2"/>
      <c r="AXV43" s="52"/>
      <c r="AXW43" s="2"/>
      <c r="AXZ43" s="52"/>
      <c r="AYA43" s="2"/>
      <c r="AYD43" s="52"/>
      <c r="AYE43" s="2"/>
      <c r="AYH43" s="52"/>
      <c r="AYI43" s="2"/>
      <c r="AYL43" s="52"/>
      <c r="AYM43" s="2"/>
      <c r="AYP43" s="52"/>
      <c r="AYQ43" s="2"/>
      <c r="AYT43" s="52"/>
      <c r="AYU43" s="2"/>
      <c r="AYX43" s="52"/>
      <c r="AYY43" s="2"/>
      <c r="AZB43" s="52"/>
      <c r="AZC43" s="2"/>
      <c r="AZF43" s="52"/>
      <c r="AZG43" s="2"/>
      <c r="AZJ43" s="52"/>
      <c r="AZK43" s="2"/>
      <c r="AZN43" s="52"/>
      <c r="AZO43" s="2"/>
      <c r="AZR43" s="52"/>
      <c r="AZS43" s="2"/>
      <c r="AZV43" s="52"/>
      <c r="AZW43" s="2"/>
      <c r="AZZ43" s="52"/>
      <c r="BAA43" s="2"/>
      <c r="BAD43" s="52"/>
      <c r="BAE43" s="2"/>
      <c r="BAH43" s="52"/>
      <c r="BAI43" s="2"/>
      <c r="BAL43" s="52"/>
      <c r="BAM43" s="2"/>
      <c r="BAP43" s="52"/>
      <c r="BAQ43" s="2"/>
      <c r="BAT43" s="52"/>
      <c r="BAU43" s="2"/>
      <c r="BAX43" s="52"/>
      <c r="BAY43" s="2"/>
      <c r="BBB43" s="52"/>
      <c r="BBC43" s="2"/>
      <c r="BBF43" s="52"/>
      <c r="BBG43" s="2"/>
      <c r="BBJ43" s="52"/>
      <c r="BBK43" s="2"/>
      <c r="BBN43" s="52"/>
      <c r="BBO43" s="2"/>
      <c r="BBR43" s="52"/>
      <c r="BBS43" s="2"/>
      <c r="BBV43" s="52"/>
      <c r="BBW43" s="2"/>
      <c r="BBZ43" s="52"/>
      <c r="BCA43" s="2"/>
      <c r="BCD43" s="52"/>
      <c r="BCE43" s="2"/>
      <c r="BCH43" s="52"/>
      <c r="BCI43" s="2"/>
      <c r="BCL43" s="52"/>
      <c r="BCM43" s="2"/>
      <c r="BCP43" s="52"/>
      <c r="BCQ43" s="2"/>
      <c r="BCT43" s="52"/>
      <c r="BCU43" s="2"/>
      <c r="BCX43" s="52"/>
      <c r="BCY43" s="2"/>
      <c r="BDB43" s="52"/>
      <c r="BDC43" s="2"/>
      <c r="BDF43" s="52"/>
      <c r="BDG43" s="2"/>
      <c r="BDJ43" s="52"/>
      <c r="BDK43" s="2"/>
      <c r="BDN43" s="52"/>
      <c r="BDO43" s="2"/>
      <c r="BDR43" s="52"/>
      <c r="BDS43" s="2"/>
      <c r="BDV43" s="52"/>
      <c r="BDW43" s="2"/>
      <c r="BDZ43" s="52"/>
      <c r="BEA43" s="2"/>
      <c r="BED43" s="52"/>
      <c r="BEE43" s="2"/>
      <c r="BEH43" s="52"/>
      <c r="BEI43" s="2"/>
      <c r="BEL43" s="52"/>
      <c r="BEM43" s="2"/>
      <c r="BEP43" s="52"/>
      <c r="BEQ43" s="2"/>
      <c r="BET43" s="52"/>
      <c r="BEU43" s="2"/>
      <c r="BEX43" s="52"/>
      <c r="BEY43" s="2"/>
      <c r="BFB43" s="52"/>
      <c r="BFC43" s="2"/>
      <c r="BFF43" s="52"/>
      <c r="BFG43" s="2"/>
      <c r="BFJ43" s="52"/>
      <c r="BFK43" s="2"/>
      <c r="BFN43" s="52"/>
      <c r="BFO43" s="2"/>
      <c r="BFR43" s="52"/>
      <c r="BFS43" s="2"/>
      <c r="BFV43" s="52"/>
      <c r="BFW43" s="2"/>
      <c r="BFZ43" s="52"/>
      <c r="BGA43" s="2"/>
      <c r="BGD43" s="52"/>
      <c r="BGE43" s="2"/>
      <c r="BGH43" s="52"/>
      <c r="BGI43" s="2"/>
      <c r="BGL43" s="52"/>
      <c r="BGM43" s="2"/>
      <c r="BGP43" s="52"/>
      <c r="BGQ43" s="2"/>
      <c r="BGT43" s="52"/>
      <c r="BGU43" s="2"/>
      <c r="BGX43" s="52"/>
      <c r="BGY43" s="2"/>
      <c r="BHB43" s="52"/>
      <c r="BHC43" s="2"/>
      <c r="BHF43" s="52"/>
      <c r="BHG43" s="2"/>
      <c r="BHJ43" s="52"/>
      <c r="BHK43" s="2"/>
      <c r="BHN43" s="52"/>
      <c r="BHO43" s="2"/>
      <c r="BHR43" s="52"/>
      <c r="BHS43" s="2"/>
      <c r="BHV43" s="52"/>
      <c r="BHW43" s="2"/>
      <c r="BHZ43" s="52"/>
      <c r="BIA43" s="2"/>
      <c r="BID43" s="52"/>
      <c r="BIE43" s="2"/>
      <c r="BIH43" s="52"/>
      <c r="BII43" s="2"/>
      <c r="BIL43" s="52"/>
      <c r="BIM43" s="2"/>
      <c r="BIP43" s="52"/>
      <c r="BIQ43" s="2"/>
      <c r="BIT43" s="52"/>
      <c r="BIU43" s="2"/>
      <c r="BIX43" s="52"/>
      <c r="BIY43" s="2"/>
      <c r="BJB43" s="52"/>
      <c r="BJC43" s="2"/>
      <c r="BJF43" s="52"/>
      <c r="BJG43" s="2"/>
      <c r="BJJ43" s="52"/>
      <c r="BJK43" s="2"/>
      <c r="BJN43" s="52"/>
      <c r="BJO43" s="2"/>
      <c r="BJR43" s="52"/>
      <c r="BJS43" s="2"/>
      <c r="BJV43" s="52"/>
      <c r="BJW43" s="2"/>
      <c r="BJZ43" s="52"/>
      <c r="BKA43" s="2"/>
      <c r="BKD43" s="52"/>
      <c r="BKE43" s="2"/>
      <c r="BKH43" s="52"/>
      <c r="BKI43" s="2"/>
      <c r="BKL43" s="52"/>
      <c r="BKM43" s="2"/>
      <c r="BKP43" s="52"/>
      <c r="BKQ43" s="2"/>
      <c r="BKT43" s="52"/>
      <c r="BKU43" s="2"/>
      <c r="BKX43" s="52"/>
      <c r="BKY43" s="2"/>
      <c r="BLB43" s="52"/>
      <c r="BLC43" s="2"/>
      <c r="BLF43" s="52"/>
      <c r="BLG43" s="2"/>
      <c r="BLJ43" s="52"/>
      <c r="BLK43" s="2"/>
      <c r="BLN43" s="52"/>
      <c r="BLO43" s="2"/>
      <c r="BLR43" s="52"/>
      <c r="BLS43" s="2"/>
      <c r="BLV43" s="52"/>
      <c r="BLW43" s="2"/>
      <c r="BLZ43" s="52"/>
      <c r="BMA43" s="2"/>
      <c r="BMD43" s="52"/>
      <c r="BME43" s="2"/>
      <c r="BMH43" s="52"/>
      <c r="BMI43" s="2"/>
      <c r="BML43" s="52"/>
      <c r="BMM43" s="2"/>
      <c r="BMP43" s="52"/>
      <c r="BMQ43" s="2"/>
      <c r="BMT43" s="52"/>
      <c r="BMU43" s="2"/>
      <c r="BMX43" s="52"/>
      <c r="BMY43" s="2"/>
      <c r="BNB43" s="52"/>
      <c r="BNC43" s="2"/>
      <c r="BNF43" s="52"/>
      <c r="BNG43" s="2"/>
      <c r="BNJ43" s="52"/>
      <c r="BNK43" s="2"/>
      <c r="BNN43" s="52"/>
      <c r="BNO43" s="2"/>
      <c r="BNR43" s="52"/>
      <c r="BNS43" s="2"/>
      <c r="BNV43" s="52"/>
      <c r="BNW43" s="2"/>
      <c r="BNZ43" s="52"/>
      <c r="BOA43" s="2"/>
      <c r="BOD43" s="52"/>
      <c r="BOE43" s="2"/>
      <c r="BOH43" s="52"/>
      <c r="BOI43" s="2"/>
      <c r="BOL43" s="52"/>
      <c r="BOM43" s="2"/>
      <c r="BOP43" s="52"/>
      <c r="BOQ43" s="2"/>
      <c r="BOT43" s="52"/>
      <c r="BOU43" s="2"/>
      <c r="BOX43" s="52"/>
      <c r="BOY43" s="2"/>
      <c r="BPB43" s="52"/>
      <c r="BPC43" s="2"/>
      <c r="BPF43" s="52"/>
      <c r="BPG43" s="2"/>
      <c r="BPJ43" s="52"/>
      <c r="BPK43" s="2"/>
      <c r="BPN43" s="52"/>
      <c r="BPO43" s="2"/>
      <c r="BPR43" s="52"/>
      <c r="BPS43" s="2"/>
      <c r="BPV43" s="52"/>
      <c r="BPW43" s="2"/>
      <c r="BPZ43" s="52"/>
      <c r="BQA43" s="2"/>
      <c r="BQD43" s="52"/>
      <c r="BQE43" s="2"/>
      <c r="BQH43" s="52"/>
      <c r="BQI43" s="2"/>
      <c r="BQL43" s="52"/>
      <c r="BQM43" s="2"/>
      <c r="BQP43" s="52"/>
      <c r="BQQ43" s="2"/>
      <c r="BQT43" s="52"/>
      <c r="BQU43" s="2"/>
      <c r="BQX43" s="52"/>
      <c r="BQY43" s="2"/>
      <c r="BRB43" s="52"/>
      <c r="BRC43" s="2"/>
      <c r="BRF43" s="52"/>
      <c r="BRG43" s="2"/>
      <c r="BRJ43" s="52"/>
      <c r="BRK43" s="2"/>
      <c r="BRN43" s="52"/>
      <c r="BRO43" s="2"/>
      <c r="BRR43" s="52"/>
      <c r="BRS43" s="2"/>
      <c r="BRV43" s="52"/>
      <c r="BRW43" s="2"/>
      <c r="BRZ43" s="52"/>
      <c r="BSA43" s="2"/>
      <c r="BSD43" s="52"/>
      <c r="BSE43" s="2"/>
      <c r="BSH43" s="52"/>
      <c r="BSI43" s="2"/>
      <c r="BSL43" s="52"/>
      <c r="BSM43" s="2"/>
      <c r="BSP43" s="52"/>
      <c r="BSQ43" s="2"/>
      <c r="BST43" s="52"/>
      <c r="BSU43" s="2"/>
      <c r="BSX43" s="52"/>
      <c r="BSY43" s="2"/>
      <c r="BTB43" s="52"/>
      <c r="BTC43" s="2"/>
      <c r="BTF43" s="52"/>
      <c r="BTG43" s="2"/>
      <c r="BTJ43" s="52"/>
      <c r="BTK43" s="2"/>
      <c r="BTN43" s="52"/>
      <c r="BTO43" s="2"/>
      <c r="BTR43" s="52"/>
      <c r="BTS43" s="2"/>
      <c r="BTV43" s="52"/>
      <c r="BTW43" s="2"/>
      <c r="BTZ43" s="52"/>
      <c r="BUA43" s="2"/>
      <c r="BUD43" s="52"/>
      <c r="BUE43" s="2"/>
      <c r="BUH43" s="52"/>
      <c r="BUI43" s="2"/>
      <c r="BUL43" s="52"/>
      <c r="BUM43" s="2"/>
      <c r="BUP43" s="52"/>
      <c r="BUQ43" s="2"/>
      <c r="BUT43" s="52"/>
      <c r="BUU43" s="2"/>
      <c r="BUX43" s="52"/>
      <c r="BUY43" s="2"/>
      <c r="BVB43" s="52"/>
      <c r="BVC43" s="2"/>
      <c r="BVF43" s="52"/>
      <c r="BVG43" s="2"/>
      <c r="BVJ43" s="52"/>
      <c r="BVK43" s="2"/>
      <c r="BVN43" s="52"/>
      <c r="BVO43" s="2"/>
      <c r="BVR43" s="52"/>
      <c r="BVS43" s="2"/>
      <c r="BVV43" s="52"/>
      <c r="BVW43" s="2"/>
      <c r="BVZ43" s="52"/>
      <c r="BWA43" s="2"/>
      <c r="BWD43" s="52"/>
      <c r="BWE43" s="2"/>
      <c r="BWH43" s="52"/>
      <c r="BWI43" s="2"/>
      <c r="BWL43" s="52"/>
      <c r="BWM43" s="2"/>
      <c r="BWP43" s="52"/>
      <c r="BWQ43" s="2"/>
      <c r="BWT43" s="52"/>
      <c r="BWU43" s="2"/>
      <c r="BWX43" s="52"/>
      <c r="BWY43" s="2"/>
      <c r="BXB43" s="52"/>
      <c r="BXC43" s="2"/>
      <c r="BXF43" s="52"/>
      <c r="BXG43" s="2"/>
      <c r="BXJ43" s="52"/>
      <c r="BXK43" s="2"/>
      <c r="BXN43" s="52"/>
      <c r="BXO43" s="2"/>
      <c r="BXR43" s="52"/>
      <c r="BXS43" s="2"/>
      <c r="BXV43" s="52"/>
      <c r="BXW43" s="2"/>
      <c r="BXZ43" s="52"/>
      <c r="BYA43" s="2"/>
      <c r="BYD43" s="52"/>
      <c r="BYE43" s="2"/>
      <c r="BYH43" s="52"/>
      <c r="BYI43" s="2"/>
      <c r="BYL43" s="52"/>
      <c r="BYM43" s="2"/>
      <c r="BYP43" s="52"/>
      <c r="BYQ43" s="2"/>
      <c r="BYT43" s="52"/>
      <c r="BYU43" s="2"/>
      <c r="BYX43" s="52"/>
      <c r="BYY43" s="2"/>
      <c r="BZB43" s="52"/>
      <c r="BZC43" s="2"/>
      <c r="BZF43" s="52"/>
      <c r="BZG43" s="2"/>
      <c r="BZJ43" s="52"/>
      <c r="BZK43" s="2"/>
      <c r="BZN43" s="52"/>
      <c r="BZO43" s="2"/>
      <c r="BZR43" s="52"/>
      <c r="BZS43" s="2"/>
      <c r="BZV43" s="52"/>
      <c r="BZW43" s="2"/>
      <c r="BZZ43" s="52"/>
      <c r="CAA43" s="2"/>
      <c r="CAD43" s="52"/>
      <c r="CAE43" s="2"/>
      <c r="CAH43" s="52"/>
      <c r="CAI43" s="2"/>
      <c r="CAL43" s="52"/>
      <c r="CAM43" s="2"/>
      <c r="CAP43" s="52"/>
      <c r="CAQ43" s="2"/>
      <c r="CAT43" s="52"/>
      <c r="CAU43" s="2"/>
      <c r="CAX43" s="52"/>
      <c r="CAY43" s="2"/>
      <c r="CBB43" s="52"/>
      <c r="CBC43" s="2"/>
      <c r="CBF43" s="52"/>
      <c r="CBG43" s="2"/>
      <c r="CBJ43" s="52"/>
      <c r="CBK43" s="2"/>
      <c r="CBN43" s="52"/>
      <c r="CBO43" s="2"/>
      <c r="CBR43" s="52"/>
      <c r="CBS43" s="2"/>
      <c r="CBV43" s="52"/>
      <c r="CBW43" s="2"/>
      <c r="CBZ43" s="52"/>
      <c r="CCA43" s="2"/>
      <c r="CCD43" s="52"/>
      <c r="CCE43" s="2"/>
      <c r="CCH43" s="52"/>
      <c r="CCI43" s="2"/>
      <c r="CCL43" s="52"/>
      <c r="CCM43" s="2"/>
      <c r="CCP43" s="52"/>
      <c r="CCQ43" s="2"/>
      <c r="CCT43" s="52"/>
      <c r="CCU43" s="2"/>
      <c r="CCX43" s="52"/>
      <c r="CCY43" s="2"/>
      <c r="CDB43" s="52"/>
      <c r="CDC43" s="2"/>
      <c r="CDF43" s="52"/>
      <c r="CDG43" s="2"/>
      <c r="CDJ43" s="52"/>
      <c r="CDK43" s="2"/>
      <c r="CDN43" s="52"/>
      <c r="CDO43" s="2"/>
      <c r="CDR43" s="52"/>
      <c r="CDS43" s="2"/>
      <c r="CDV43" s="52"/>
      <c r="CDW43" s="2"/>
      <c r="CDZ43" s="52"/>
      <c r="CEA43" s="2"/>
      <c r="CED43" s="52"/>
      <c r="CEE43" s="2"/>
      <c r="CEH43" s="52"/>
      <c r="CEI43" s="2"/>
      <c r="CEL43" s="52"/>
      <c r="CEM43" s="2"/>
      <c r="CEP43" s="52"/>
      <c r="CEQ43" s="2"/>
      <c r="CET43" s="52"/>
      <c r="CEU43" s="2"/>
      <c r="CEX43" s="52"/>
      <c r="CEY43" s="2"/>
      <c r="CFB43" s="52"/>
      <c r="CFC43" s="2"/>
      <c r="CFF43" s="52"/>
      <c r="CFG43" s="2"/>
      <c r="CFJ43" s="52"/>
      <c r="CFK43" s="2"/>
      <c r="CFN43" s="52"/>
      <c r="CFO43" s="2"/>
      <c r="CFR43" s="52"/>
      <c r="CFS43" s="2"/>
      <c r="CFV43" s="52"/>
      <c r="CFW43" s="2"/>
      <c r="CFZ43" s="52"/>
      <c r="CGA43" s="2"/>
      <c r="CGD43" s="52"/>
      <c r="CGE43" s="2"/>
      <c r="CGH43" s="52"/>
      <c r="CGI43" s="2"/>
      <c r="CGL43" s="52"/>
      <c r="CGM43" s="2"/>
      <c r="CGP43" s="52"/>
      <c r="CGQ43" s="2"/>
      <c r="CGT43" s="52"/>
      <c r="CGU43" s="2"/>
      <c r="CGX43" s="52"/>
      <c r="CGY43" s="2"/>
      <c r="CHB43" s="52"/>
      <c r="CHC43" s="2"/>
      <c r="CHF43" s="52"/>
      <c r="CHG43" s="2"/>
      <c r="CHJ43" s="52"/>
      <c r="CHK43" s="2"/>
      <c r="CHN43" s="52"/>
      <c r="CHO43" s="2"/>
      <c r="CHR43" s="52"/>
      <c r="CHS43" s="2"/>
      <c r="CHV43" s="52"/>
      <c r="CHW43" s="2"/>
      <c r="CHZ43" s="52"/>
      <c r="CIA43" s="2"/>
      <c r="CID43" s="52"/>
      <c r="CIE43" s="2"/>
      <c r="CIH43" s="52"/>
      <c r="CII43" s="2"/>
      <c r="CIL43" s="52"/>
      <c r="CIM43" s="2"/>
      <c r="CIP43" s="52"/>
      <c r="CIQ43" s="2"/>
      <c r="CIT43" s="52"/>
      <c r="CIU43" s="2"/>
      <c r="CIX43" s="52"/>
      <c r="CIY43" s="2"/>
      <c r="CJB43" s="52"/>
      <c r="CJC43" s="2"/>
      <c r="CJF43" s="52"/>
      <c r="CJG43" s="2"/>
      <c r="CJJ43" s="52"/>
      <c r="CJK43" s="2"/>
      <c r="CJN43" s="52"/>
      <c r="CJO43" s="2"/>
      <c r="CJR43" s="52"/>
      <c r="CJS43" s="2"/>
      <c r="CJV43" s="52"/>
      <c r="CJW43" s="2"/>
      <c r="CJZ43" s="52"/>
      <c r="CKA43" s="2"/>
      <c r="CKD43" s="52"/>
      <c r="CKE43" s="2"/>
      <c r="CKH43" s="52"/>
      <c r="CKI43" s="2"/>
      <c r="CKL43" s="52"/>
      <c r="CKM43" s="2"/>
      <c r="CKP43" s="52"/>
      <c r="CKQ43" s="2"/>
      <c r="CKT43" s="52"/>
      <c r="CKU43" s="2"/>
      <c r="CKX43" s="52"/>
      <c r="CKY43" s="2"/>
      <c r="CLB43" s="52"/>
      <c r="CLC43" s="2"/>
      <c r="CLF43" s="52"/>
      <c r="CLG43" s="2"/>
      <c r="CLJ43" s="52"/>
      <c r="CLK43" s="2"/>
      <c r="CLN43" s="52"/>
      <c r="CLO43" s="2"/>
      <c r="CLR43" s="52"/>
      <c r="CLS43" s="2"/>
      <c r="CLV43" s="52"/>
      <c r="CLW43" s="2"/>
      <c r="CLZ43" s="52"/>
      <c r="CMA43" s="2"/>
      <c r="CMD43" s="52"/>
      <c r="CME43" s="2"/>
      <c r="CMH43" s="52"/>
      <c r="CMI43" s="2"/>
      <c r="CML43" s="52"/>
      <c r="CMM43" s="2"/>
      <c r="CMP43" s="52"/>
      <c r="CMQ43" s="2"/>
      <c r="CMT43" s="52"/>
      <c r="CMU43" s="2"/>
      <c r="CMX43" s="52"/>
      <c r="CMY43" s="2"/>
      <c r="CNB43" s="52"/>
      <c r="CNC43" s="2"/>
      <c r="CNF43" s="52"/>
      <c r="CNG43" s="2"/>
      <c r="CNJ43" s="52"/>
      <c r="CNK43" s="2"/>
      <c r="CNN43" s="52"/>
      <c r="CNO43" s="2"/>
      <c r="CNR43" s="52"/>
      <c r="CNS43" s="2"/>
      <c r="CNV43" s="52"/>
      <c r="CNW43" s="2"/>
      <c r="CNZ43" s="52"/>
      <c r="COA43" s="2"/>
      <c r="COD43" s="52"/>
      <c r="COE43" s="2"/>
      <c r="COH43" s="52"/>
      <c r="COI43" s="2"/>
      <c r="COL43" s="52"/>
      <c r="COM43" s="2"/>
      <c r="COP43" s="52"/>
      <c r="COQ43" s="2"/>
      <c r="COT43" s="52"/>
      <c r="COU43" s="2"/>
      <c r="COX43" s="52"/>
      <c r="COY43" s="2"/>
      <c r="CPB43" s="52"/>
      <c r="CPC43" s="2"/>
      <c r="CPF43" s="52"/>
      <c r="CPG43" s="2"/>
      <c r="CPJ43" s="52"/>
      <c r="CPK43" s="2"/>
      <c r="CPN43" s="52"/>
      <c r="CPO43" s="2"/>
      <c r="CPR43" s="52"/>
      <c r="CPS43" s="2"/>
      <c r="CPV43" s="52"/>
      <c r="CPW43" s="2"/>
      <c r="CPZ43" s="52"/>
      <c r="CQA43" s="2"/>
      <c r="CQD43" s="52"/>
      <c r="CQE43" s="2"/>
      <c r="CQH43" s="52"/>
      <c r="CQI43" s="2"/>
      <c r="CQL43" s="52"/>
      <c r="CQM43" s="2"/>
      <c r="CQP43" s="52"/>
      <c r="CQQ43" s="2"/>
      <c r="CQT43" s="52"/>
      <c r="CQU43" s="2"/>
      <c r="CQX43" s="52"/>
      <c r="CQY43" s="2"/>
      <c r="CRB43" s="52"/>
      <c r="CRC43" s="2"/>
      <c r="CRF43" s="52"/>
      <c r="CRG43" s="2"/>
      <c r="CRJ43" s="52"/>
      <c r="CRK43" s="2"/>
      <c r="CRN43" s="52"/>
      <c r="CRO43" s="2"/>
      <c r="CRR43" s="52"/>
      <c r="CRS43" s="2"/>
      <c r="CRV43" s="52"/>
      <c r="CRW43" s="2"/>
      <c r="CRZ43" s="52"/>
      <c r="CSA43" s="2"/>
      <c r="CSD43" s="52"/>
      <c r="CSE43" s="2"/>
      <c r="CSH43" s="52"/>
      <c r="CSI43" s="2"/>
      <c r="CSL43" s="52"/>
      <c r="CSM43" s="2"/>
      <c r="CSP43" s="52"/>
      <c r="CSQ43" s="2"/>
      <c r="CST43" s="52"/>
      <c r="CSU43" s="2"/>
      <c r="CSX43" s="52"/>
      <c r="CSY43" s="2"/>
      <c r="CTB43" s="52"/>
      <c r="CTC43" s="2"/>
      <c r="CTF43" s="52"/>
      <c r="CTG43" s="2"/>
      <c r="CTJ43" s="52"/>
      <c r="CTK43" s="2"/>
      <c r="CTN43" s="52"/>
      <c r="CTO43" s="2"/>
      <c r="CTR43" s="52"/>
      <c r="CTS43" s="2"/>
      <c r="CTV43" s="52"/>
      <c r="CTW43" s="2"/>
      <c r="CTZ43" s="52"/>
      <c r="CUA43" s="2"/>
      <c r="CUD43" s="52"/>
      <c r="CUE43" s="2"/>
      <c r="CUH43" s="52"/>
      <c r="CUI43" s="2"/>
      <c r="CUL43" s="52"/>
      <c r="CUM43" s="2"/>
      <c r="CUP43" s="52"/>
      <c r="CUQ43" s="2"/>
      <c r="CUT43" s="52"/>
      <c r="CUU43" s="2"/>
      <c r="CUX43" s="52"/>
      <c r="CUY43" s="2"/>
      <c r="CVB43" s="52"/>
      <c r="CVC43" s="2"/>
      <c r="CVF43" s="52"/>
      <c r="CVG43" s="2"/>
      <c r="CVJ43" s="52"/>
      <c r="CVK43" s="2"/>
      <c r="CVN43" s="52"/>
      <c r="CVO43" s="2"/>
      <c r="CVR43" s="52"/>
      <c r="CVS43" s="2"/>
      <c r="CVV43" s="52"/>
      <c r="CVW43" s="2"/>
      <c r="CVZ43" s="52"/>
      <c r="CWA43" s="2"/>
      <c r="CWD43" s="52"/>
      <c r="CWE43" s="2"/>
      <c r="CWH43" s="52"/>
      <c r="CWI43" s="2"/>
      <c r="CWL43" s="52"/>
      <c r="CWM43" s="2"/>
      <c r="CWP43" s="52"/>
      <c r="CWQ43" s="2"/>
      <c r="CWT43" s="52"/>
      <c r="CWU43" s="2"/>
      <c r="CWX43" s="52"/>
      <c r="CWY43" s="2"/>
      <c r="CXB43" s="52"/>
      <c r="CXC43" s="2"/>
      <c r="CXF43" s="52"/>
      <c r="CXG43" s="2"/>
      <c r="CXJ43" s="52"/>
      <c r="CXK43" s="2"/>
      <c r="CXN43" s="52"/>
      <c r="CXO43" s="2"/>
      <c r="CXR43" s="52"/>
      <c r="CXS43" s="2"/>
      <c r="CXV43" s="52"/>
      <c r="CXW43" s="2"/>
      <c r="CXZ43" s="52"/>
      <c r="CYA43" s="2"/>
      <c r="CYD43" s="52"/>
      <c r="CYE43" s="2"/>
      <c r="CYH43" s="52"/>
      <c r="CYI43" s="2"/>
      <c r="CYL43" s="52"/>
      <c r="CYM43" s="2"/>
      <c r="CYP43" s="52"/>
      <c r="CYQ43" s="2"/>
      <c r="CYT43" s="52"/>
      <c r="CYU43" s="2"/>
      <c r="CYX43" s="52"/>
      <c r="CYY43" s="2"/>
      <c r="CZB43" s="52"/>
      <c r="CZC43" s="2"/>
      <c r="CZF43" s="52"/>
      <c r="CZG43" s="2"/>
      <c r="CZJ43" s="52"/>
      <c r="CZK43" s="2"/>
      <c r="CZN43" s="52"/>
      <c r="CZO43" s="2"/>
      <c r="CZR43" s="52"/>
      <c r="CZS43" s="2"/>
      <c r="CZV43" s="52"/>
      <c r="CZW43" s="2"/>
      <c r="CZZ43" s="52"/>
      <c r="DAA43" s="2"/>
      <c r="DAD43" s="52"/>
      <c r="DAE43" s="2"/>
      <c r="DAH43" s="52"/>
      <c r="DAI43" s="2"/>
      <c r="DAL43" s="52"/>
      <c r="DAM43" s="2"/>
      <c r="DAP43" s="52"/>
      <c r="DAQ43" s="2"/>
      <c r="DAT43" s="52"/>
      <c r="DAU43" s="2"/>
      <c r="DAX43" s="52"/>
      <c r="DAY43" s="2"/>
      <c r="DBB43" s="52"/>
      <c r="DBC43" s="2"/>
      <c r="DBF43" s="52"/>
      <c r="DBG43" s="2"/>
      <c r="DBJ43" s="52"/>
      <c r="DBK43" s="2"/>
      <c r="DBN43" s="52"/>
      <c r="DBO43" s="2"/>
      <c r="DBR43" s="52"/>
      <c r="DBS43" s="2"/>
      <c r="DBV43" s="52"/>
      <c r="DBW43" s="2"/>
      <c r="DBZ43" s="52"/>
      <c r="DCA43" s="2"/>
      <c r="DCD43" s="52"/>
      <c r="DCE43" s="2"/>
      <c r="DCH43" s="52"/>
      <c r="DCI43" s="2"/>
      <c r="DCL43" s="52"/>
      <c r="DCM43" s="2"/>
      <c r="DCP43" s="52"/>
      <c r="DCQ43" s="2"/>
      <c r="DCT43" s="52"/>
      <c r="DCU43" s="2"/>
      <c r="DCX43" s="52"/>
      <c r="DCY43" s="2"/>
      <c r="DDB43" s="52"/>
      <c r="DDC43" s="2"/>
      <c r="DDF43" s="52"/>
      <c r="DDG43" s="2"/>
      <c r="DDJ43" s="52"/>
      <c r="DDK43" s="2"/>
      <c r="DDN43" s="52"/>
      <c r="DDO43" s="2"/>
      <c r="DDR43" s="52"/>
      <c r="DDS43" s="2"/>
      <c r="DDV43" s="52"/>
      <c r="DDW43" s="2"/>
      <c r="DDZ43" s="52"/>
      <c r="DEA43" s="2"/>
      <c r="DED43" s="52"/>
      <c r="DEE43" s="2"/>
      <c r="DEH43" s="52"/>
      <c r="DEI43" s="2"/>
      <c r="DEL43" s="52"/>
      <c r="DEM43" s="2"/>
      <c r="DEP43" s="52"/>
      <c r="DEQ43" s="2"/>
      <c r="DET43" s="52"/>
      <c r="DEU43" s="2"/>
      <c r="DEX43" s="52"/>
      <c r="DEY43" s="2"/>
      <c r="DFB43" s="52"/>
      <c r="DFC43" s="2"/>
      <c r="DFF43" s="52"/>
      <c r="DFG43" s="2"/>
      <c r="DFJ43" s="52"/>
      <c r="DFK43" s="2"/>
      <c r="DFN43" s="52"/>
      <c r="DFO43" s="2"/>
      <c r="DFR43" s="52"/>
      <c r="DFS43" s="2"/>
      <c r="DFV43" s="52"/>
      <c r="DFW43" s="2"/>
      <c r="DFZ43" s="52"/>
      <c r="DGA43" s="2"/>
      <c r="DGD43" s="52"/>
      <c r="DGE43" s="2"/>
      <c r="DGH43" s="52"/>
      <c r="DGI43" s="2"/>
      <c r="DGL43" s="52"/>
      <c r="DGM43" s="2"/>
      <c r="DGP43" s="52"/>
      <c r="DGQ43" s="2"/>
      <c r="DGT43" s="52"/>
      <c r="DGU43" s="2"/>
      <c r="DGX43" s="52"/>
      <c r="DGY43" s="2"/>
      <c r="DHB43" s="52"/>
      <c r="DHC43" s="2"/>
      <c r="DHF43" s="52"/>
      <c r="DHG43" s="2"/>
      <c r="DHJ43" s="52"/>
      <c r="DHK43" s="2"/>
      <c r="DHN43" s="52"/>
      <c r="DHO43" s="2"/>
      <c r="DHR43" s="52"/>
      <c r="DHS43" s="2"/>
      <c r="DHV43" s="52"/>
      <c r="DHW43" s="2"/>
      <c r="DHZ43" s="52"/>
      <c r="DIA43" s="2"/>
      <c r="DID43" s="52"/>
      <c r="DIE43" s="2"/>
      <c r="DIH43" s="52"/>
      <c r="DII43" s="2"/>
      <c r="DIL43" s="52"/>
      <c r="DIM43" s="2"/>
      <c r="DIP43" s="52"/>
      <c r="DIQ43" s="2"/>
      <c r="DIT43" s="52"/>
      <c r="DIU43" s="2"/>
      <c r="DIX43" s="52"/>
      <c r="DIY43" s="2"/>
      <c r="DJB43" s="52"/>
      <c r="DJC43" s="2"/>
      <c r="DJF43" s="52"/>
      <c r="DJG43" s="2"/>
      <c r="DJJ43" s="52"/>
      <c r="DJK43" s="2"/>
      <c r="DJN43" s="52"/>
      <c r="DJO43" s="2"/>
      <c r="DJR43" s="52"/>
      <c r="DJS43" s="2"/>
      <c r="DJV43" s="52"/>
      <c r="DJW43" s="2"/>
      <c r="DJZ43" s="52"/>
      <c r="DKA43" s="2"/>
      <c r="DKD43" s="52"/>
      <c r="DKE43" s="2"/>
      <c r="DKH43" s="52"/>
      <c r="DKI43" s="2"/>
      <c r="DKL43" s="52"/>
      <c r="DKM43" s="2"/>
      <c r="DKP43" s="52"/>
      <c r="DKQ43" s="2"/>
      <c r="DKT43" s="52"/>
      <c r="DKU43" s="2"/>
      <c r="DKX43" s="52"/>
      <c r="DKY43" s="2"/>
      <c r="DLB43" s="52"/>
      <c r="DLC43" s="2"/>
      <c r="DLF43" s="52"/>
      <c r="DLG43" s="2"/>
      <c r="DLJ43" s="52"/>
      <c r="DLK43" s="2"/>
      <c r="DLN43" s="52"/>
      <c r="DLO43" s="2"/>
      <c r="DLR43" s="52"/>
      <c r="DLS43" s="2"/>
      <c r="DLV43" s="52"/>
      <c r="DLW43" s="2"/>
      <c r="DLZ43" s="52"/>
      <c r="DMA43" s="2"/>
      <c r="DMD43" s="52"/>
      <c r="DME43" s="2"/>
      <c r="DMH43" s="52"/>
      <c r="DMI43" s="2"/>
      <c r="DML43" s="52"/>
      <c r="DMM43" s="2"/>
      <c r="DMP43" s="52"/>
      <c r="DMQ43" s="2"/>
      <c r="DMT43" s="52"/>
      <c r="DMU43" s="2"/>
      <c r="DMX43" s="52"/>
      <c r="DMY43" s="2"/>
      <c r="DNB43" s="52"/>
      <c r="DNC43" s="2"/>
      <c r="DNF43" s="52"/>
      <c r="DNG43" s="2"/>
      <c r="DNJ43" s="52"/>
      <c r="DNK43" s="2"/>
      <c r="DNN43" s="52"/>
      <c r="DNO43" s="2"/>
      <c r="DNR43" s="52"/>
      <c r="DNS43" s="2"/>
      <c r="DNV43" s="52"/>
      <c r="DNW43" s="2"/>
      <c r="DNZ43" s="52"/>
      <c r="DOA43" s="2"/>
      <c r="DOD43" s="52"/>
      <c r="DOE43" s="2"/>
      <c r="DOH43" s="52"/>
      <c r="DOI43" s="2"/>
      <c r="DOL43" s="52"/>
      <c r="DOM43" s="2"/>
      <c r="DOP43" s="52"/>
      <c r="DOQ43" s="2"/>
      <c r="DOT43" s="52"/>
      <c r="DOU43" s="2"/>
      <c r="DOX43" s="52"/>
      <c r="DOY43" s="2"/>
      <c r="DPB43" s="52"/>
      <c r="DPC43" s="2"/>
      <c r="DPF43" s="52"/>
      <c r="DPG43" s="2"/>
      <c r="DPJ43" s="52"/>
      <c r="DPK43" s="2"/>
      <c r="DPN43" s="52"/>
      <c r="DPO43" s="2"/>
      <c r="DPR43" s="52"/>
      <c r="DPS43" s="2"/>
      <c r="DPV43" s="52"/>
      <c r="DPW43" s="2"/>
      <c r="DPZ43" s="52"/>
      <c r="DQA43" s="2"/>
      <c r="DQD43" s="52"/>
      <c r="DQE43" s="2"/>
      <c r="DQH43" s="52"/>
      <c r="DQI43" s="2"/>
      <c r="DQL43" s="52"/>
      <c r="DQM43" s="2"/>
      <c r="DQP43" s="52"/>
      <c r="DQQ43" s="2"/>
      <c r="DQT43" s="52"/>
      <c r="DQU43" s="2"/>
      <c r="DQX43" s="52"/>
      <c r="DQY43" s="2"/>
      <c r="DRB43" s="52"/>
      <c r="DRC43" s="2"/>
      <c r="DRF43" s="52"/>
      <c r="DRG43" s="2"/>
      <c r="DRJ43" s="52"/>
      <c r="DRK43" s="2"/>
      <c r="DRN43" s="52"/>
      <c r="DRO43" s="2"/>
      <c r="DRR43" s="52"/>
      <c r="DRS43" s="2"/>
      <c r="DRV43" s="52"/>
      <c r="DRW43" s="2"/>
      <c r="DRZ43" s="52"/>
      <c r="DSA43" s="2"/>
      <c r="DSD43" s="52"/>
      <c r="DSE43" s="2"/>
      <c r="DSH43" s="52"/>
      <c r="DSI43" s="2"/>
      <c r="DSL43" s="52"/>
      <c r="DSM43" s="2"/>
      <c r="DSP43" s="52"/>
      <c r="DSQ43" s="2"/>
      <c r="DST43" s="52"/>
      <c r="DSU43" s="2"/>
      <c r="DSX43" s="52"/>
      <c r="DSY43" s="2"/>
      <c r="DTB43" s="52"/>
      <c r="DTC43" s="2"/>
      <c r="DTF43" s="52"/>
      <c r="DTG43" s="2"/>
      <c r="DTJ43" s="52"/>
      <c r="DTK43" s="2"/>
      <c r="DTN43" s="52"/>
      <c r="DTO43" s="2"/>
      <c r="DTR43" s="52"/>
      <c r="DTS43" s="2"/>
      <c r="DTV43" s="52"/>
      <c r="DTW43" s="2"/>
      <c r="DTZ43" s="52"/>
      <c r="DUA43" s="2"/>
      <c r="DUD43" s="52"/>
      <c r="DUE43" s="2"/>
      <c r="DUH43" s="52"/>
      <c r="DUI43" s="2"/>
      <c r="DUL43" s="52"/>
      <c r="DUM43" s="2"/>
      <c r="DUP43" s="52"/>
      <c r="DUQ43" s="2"/>
      <c r="DUT43" s="52"/>
      <c r="DUU43" s="2"/>
      <c r="DUX43" s="52"/>
      <c r="DUY43" s="2"/>
      <c r="DVB43" s="52"/>
      <c r="DVC43" s="2"/>
      <c r="DVF43" s="52"/>
      <c r="DVG43" s="2"/>
      <c r="DVJ43" s="52"/>
      <c r="DVK43" s="2"/>
      <c r="DVN43" s="52"/>
      <c r="DVO43" s="2"/>
      <c r="DVR43" s="52"/>
      <c r="DVS43" s="2"/>
      <c r="DVV43" s="52"/>
      <c r="DVW43" s="2"/>
      <c r="DVZ43" s="52"/>
      <c r="DWA43" s="2"/>
      <c r="DWD43" s="52"/>
      <c r="DWE43" s="2"/>
      <c r="DWH43" s="52"/>
      <c r="DWI43" s="2"/>
      <c r="DWL43" s="52"/>
      <c r="DWM43" s="2"/>
      <c r="DWP43" s="52"/>
      <c r="DWQ43" s="2"/>
      <c r="DWT43" s="52"/>
      <c r="DWU43" s="2"/>
      <c r="DWX43" s="52"/>
      <c r="DWY43" s="2"/>
      <c r="DXB43" s="52"/>
      <c r="DXC43" s="2"/>
      <c r="DXF43" s="52"/>
      <c r="DXG43" s="2"/>
      <c r="DXJ43" s="52"/>
      <c r="DXK43" s="2"/>
      <c r="DXN43" s="52"/>
      <c r="DXO43" s="2"/>
      <c r="DXR43" s="52"/>
      <c r="DXS43" s="2"/>
      <c r="DXV43" s="52"/>
      <c r="DXW43" s="2"/>
      <c r="DXZ43" s="52"/>
      <c r="DYA43" s="2"/>
      <c r="DYD43" s="52"/>
      <c r="DYE43" s="2"/>
      <c r="DYH43" s="52"/>
      <c r="DYI43" s="2"/>
      <c r="DYL43" s="52"/>
      <c r="DYM43" s="2"/>
      <c r="DYP43" s="52"/>
      <c r="DYQ43" s="2"/>
      <c r="DYT43" s="52"/>
      <c r="DYU43" s="2"/>
      <c r="DYX43" s="52"/>
      <c r="DYY43" s="2"/>
      <c r="DZB43" s="52"/>
      <c r="DZC43" s="2"/>
      <c r="DZF43" s="52"/>
      <c r="DZG43" s="2"/>
      <c r="DZJ43" s="52"/>
      <c r="DZK43" s="2"/>
      <c r="DZN43" s="52"/>
      <c r="DZO43" s="2"/>
      <c r="DZR43" s="52"/>
      <c r="DZS43" s="2"/>
      <c r="DZV43" s="52"/>
      <c r="DZW43" s="2"/>
      <c r="DZZ43" s="52"/>
      <c r="EAA43" s="2"/>
      <c r="EAD43" s="52"/>
      <c r="EAE43" s="2"/>
      <c r="EAH43" s="52"/>
      <c r="EAI43" s="2"/>
      <c r="EAL43" s="52"/>
      <c r="EAM43" s="2"/>
      <c r="EAP43" s="52"/>
      <c r="EAQ43" s="2"/>
      <c r="EAT43" s="52"/>
      <c r="EAU43" s="2"/>
      <c r="EAX43" s="52"/>
      <c r="EAY43" s="2"/>
      <c r="EBB43" s="52"/>
      <c r="EBC43" s="2"/>
      <c r="EBF43" s="52"/>
      <c r="EBG43" s="2"/>
      <c r="EBJ43" s="52"/>
      <c r="EBK43" s="2"/>
      <c r="EBN43" s="52"/>
      <c r="EBO43" s="2"/>
      <c r="EBR43" s="52"/>
      <c r="EBS43" s="2"/>
      <c r="EBV43" s="52"/>
      <c r="EBW43" s="2"/>
      <c r="EBZ43" s="52"/>
      <c r="ECA43" s="2"/>
      <c r="ECD43" s="52"/>
      <c r="ECE43" s="2"/>
      <c r="ECH43" s="52"/>
      <c r="ECI43" s="2"/>
      <c r="ECL43" s="52"/>
      <c r="ECM43" s="2"/>
      <c r="ECP43" s="52"/>
      <c r="ECQ43" s="2"/>
      <c r="ECT43" s="52"/>
      <c r="ECU43" s="2"/>
      <c r="ECX43" s="52"/>
      <c r="ECY43" s="2"/>
      <c r="EDB43" s="52"/>
      <c r="EDC43" s="2"/>
      <c r="EDF43" s="52"/>
      <c r="EDG43" s="2"/>
      <c r="EDJ43" s="52"/>
      <c r="EDK43" s="2"/>
      <c r="EDN43" s="52"/>
      <c r="EDO43" s="2"/>
      <c r="EDR43" s="52"/>
      <c r="EDS43" s="2"/>
      <c r="EDV43" s="52"/>
      <c r="EDW43" s="2"/>
      <c r="EDZ43" s="52"/>
      <c r="EEA43" s="2"/>
      <c r="EED43" s="52"/>
      <c r="EEE43" s="2"/>
      <c r="EEH43" s="52"/>
      <c r="EEI43" s="2"/>
      <c r="EEL43" s="52"/>
      <c r="EEM43" s="2"/>
      <c r="EEP43" s="52"/>
      <c r="EEQ43" s="2"/>
      <c r="EET43" s="52"/>
      <c r="EEU43" s="2"/>
      <c r="EEX43" s="52"/>
      <c r="EEY43" s="2"/>
      <c r="EFB43" s="52"/>
      <c r="EFC43" s="2"/>
      <c r="EFF43" s="52"/>
      <c r="EFG43" s="2"/>
      <c r="EFJ43" s="52"/>
      <c r="EFK43" s="2"/>
      <c r="EFN43" s="52"/>
      <c r="EFO43" s="2"/>
      <c r="EFR43" s="52"/>
      <c r="EFS43" s="2"/>
      <c r="EFV43" s="52"/>
      <c r="EFW43" s="2"/>
      <c r="EFZ43" s="52"/>
      <c r="EGA43" s="2"/>
      <c r="EGD43" s="52"/>
      <c r="EGE43" s="2"/>
      <c r="EGH43" s="52"/>
      <c r="EGI43" s="2"/>
      <c r="EGL43" s="52"/>
      <c r="EGM43" s="2"/>
      <c r="EGP43" s="52"/>
      <c r="EGQ43" s="2"/>
      <c r="EGT43" s="52"/>
      <c r="EGU43" s="2"/>
      <c r="EGX43" s="52"/>
      <c r="EGY43" s="2"/>
      <c r="EHB43" s="52"/>
      <c r="EHC43" s="2"/>
      <c r="EHF43" s="52"/>
      <c r="EHG43" s="2"/>
      <c r="EHJ43" s="52"/>
      <c r="EHK43" s="2"/>
      <c r="EHN43" s="52"/>
      <c r="EHO43" s="2"/>
      <c r="EHR43" s="52"/>
      <c r="EHS43" s="2"/>
      <c r="EHV43" s="52"/>
      <c r="EHW43" s="2"/>
      <c r="EHZ43" s="52"/>
      <c r="EIA43" s="2"/>
      <c r="EID43" s="52"/>
      <c r="EIE43" s="2"/>
      <c r="EIH43" s="52"/>
      <c r="EII43" s="2"/>
      <c r="EIL43" s="52"/>
      <c r="EIM43" s="2"/>
      <c r="EIP43" s="52"/>
      <c r="EIQ43" s="2"/>
      <c r="EIT43" s="52"/>
      <c r="EIU43" s="2"/>
      <c r="EIX43" s="52"/>
      <c r="EIY43" s="2"/>
      <c r="EJB43" s="52"/>
      <c r="EJC43" s="2"/>
      <c r="EJF43" s="52"/>
      <c r="EJG43" s="2"/>
      <c r="EJJ43" s="52"/>
      <c r="EJK43" s="2"/>
      <c r="EJN43" s="52"/>
      <c r="EJO43" s="2"/>
      <c r="EJR43" s="52"/>
      <c r="EJS43" s="2"/>
      <c r="EJV43" s="52"/>
      <c r="EJW43" s="2"/>
      <c r="EJZ43" s="52"/>
      <c r="EKA43" s="2"/>
      <c r="EKD43" s="52"/>
      <c r="EKE43" s="2"/>
      <c r="EKH43" s="52"/>
      <c r="EKI43" s="2"/>
      <c r="EKL43" s="52"/>
      <c r="EKM43" s="2"/>
      <c r="EKP43" s="52"/>
      <c r="EKQ43" s="2"/>
      <c r="EKT43" s="52"/>
      <c r="EKU43" s="2"/>
      <c r="EKX43" s="52"/>
      <c r="EKY43" s="2"/>
      <c r="ELB43" s="52"/>
      <c r="ELC43" s="2"/>
      <c r="ELF43" s="52"/>
      <c r="ELG43" s="2"/>
      <c r="ELJ43" s="52"/>
      <c r="ELK43" s="2"/>
      <c r="ELN43" s="52"/>
      <c r="ELO43" s="2"/>
      <c r="ELR43" s="52"/>
      <c r="ELS43" s="2"/>
      <c r="ELV43" s="52"/>
      <c r="ELW43" s="2"/>
      <c r="ELZ43" s="52"/>
      <c r="EMA43" s="2"/>
      <c r="EMD43" s="52"/>
      <c r="EME43" s="2"/>
      <c r="EMH43" s="52"/>
      <c r="EMI43" s="2"/>
      <c r="EML43" s="52"/>
      <c r="EMM43" s="2"/>
      <c r="EMP43" s="52"/>
      <c r="EMQ43" s="2"/>
      <c r="EMT43" s="52"/>
      <c r="EMU43" s="2"/>
      <c r="EMX43" s="52"/>
      <c r="EMY43" s="2"/>
      <c r="ENB43" s="52"/>
      <c r="ENC43" s="2"/>
      <c r="ENF43" s="52"/>
      <c r="ENG43" s="2"/>
      <c r="ENJ43" s="52"/>
      <c r="ENK43" s="2"/>
      <c r="ENN43" s="52"/>
      <c r="ENO43" s="2"/>
      <c r="ENR43" s="52"/>
      <c r="ENS43" s="2"/>
      <c r="ENV43" s="52"/>
      <c r="ENW43" s="2"/>
      <c r="ENZ43" s="52"/>
      <c r="EOA43" s="2"/>
      <c r="EOD43" s="52"/>
      <c r="EOE43" s="2"/>
      <c r="EOH43" s="52"/>
      <c r="EOI43" s="2"/>
      <c r="EOL43" s="52"/>
      <c r="EOM43" s="2"/>
      <c r="EOP43" s="52"/>
      <c r="EOQ43" s="2"/>
      <c r="EOT43" s="52"/>
      <c r="EOU43" s="2"/>
      <c r="EOX43" s="52"/>
      <c r="EOY43" s="2"/>
      <c r="EPB43" s="52"/>
      <c r="EPC43" s="2"/>
      <c r="EPF43" s="52"/>
      <c r="EPG43" s="2"/>
      <c r="EPJ43" s="52"/>
      <c r="EPK43" s="2"/>
      <c r="EPN43" s="52"/>
      <c r="EPO43" s="2"/>
      <c r="EPR43" s="52"/>
      <c r="EPS43" s="2"/>
      <c r="EPV43" s="52"/>
      <c r="EPW43" s="2"/>
      <c r="EPZ43" s="52"/>
      <c r="EQA43" s="2"/>
      <c r="EQD43" s="52"/>
      <c r="EQE43" s="2"/>
      <c r="EQH43" s="52"/>
      <c r="EQI43" s="2"/>
      <c r="EQL43" s="52"/>
      <c r="EQM43" s="2"/>
      <c r="EQP43" s="52"/>
      <c r="EQQ43" s="2"/>
      <c r="EQT43" s="52"/>
      <c r="EQU43" s="2"/>
      <c r="EQX43" s="52"/>
      <c r="EQY43" s="2"/>
      <c r="ERB43" s="52"/>
      <c r="ERC43" s="2"/>
      <c r="ERF43" s="52"/>
      <c r="ERG43" s="2"/>
      <c r="ERJ43" s="52"/>
      <c r="ERK43" s="2"/>
      <c r="ERN43" s="52"/>
      <c r="ERO43" s="2"/>
      <c r="ERR43" s="52"/>
      <c r="ERS43" s="2"/>
      <c r="ERV43" s="52"/>
      <c r="ERW43" s="2"/>
      <c r="ERZ43" s="52"/>
      <c r="ESA43" s="2"/>
      <c r="ESD43" s="52"/>
      <c r="ESE43" s="2"/>
      <c r="ESH43" s="52"/>
      <c r="ESI43" s="2"/>
      <c r="ESL43" s="52"/>
      <c r="ESM43" s="2"/>
      <c r="ESP43" s="52"/>
      <c r="ESQ43" s="2"/>
      <c r="EST43" s="52"/>
      <c r="ESU43" s="2"/>
      <c r="ESX43" s="52"/>
      <c r="ESY43" s="2"/>
      <c r="ETB43" s="52"/>
      <c r="ETC43" s="2"/>
      <c r="ETF43" s="52"/>
      <c r="ETG43" s="2"/>
      <c r="ETJ43" s="52"/>
      <c r="ETK43" s="2"/>
      <c r="ETN43" s="52"/>
      <c r="ETO43" s="2"/>
      <c r="ETR43" s="52"/>
      <c r="ETS43" s="2"/>
      <c r="ETV43" s="52"/>
      <c r="ETW43" s="2"/>
      <c r="ETZ43" s="52"/>
      <c r="EUA43" s="2"/>
      <c r="EUD43" s="52"/>
      <c r="EUE43" s="2"/>
      <c r="EUH43" s="52"/>
      <c r="EUI43" s="2"/>
      <c r="EUL43" s="52"/>
      <c r="EUM43" s="2"/>
      <c r="EUP43" s="52"/>
      <c r="EUQ43" s="2"/>
      <c r="EUT43" s="52"/>
      <c r="EUU43" s="2"/>
      <c r="EUX43" s="52"/>
      <c r="EUY43" s="2"/>
      <c r="EVB43" s="52"/>
      <c r="EVC43" s="2"/>
      <c r="EVF43" s="52"/>
      <c r="EVG43" s="2"/>
      <c r="EVJ43" s="52"/>
      <c r="EVK43" s="2"/>
      <c r="EVN43" s="52"/>
      <c r="EVO43" s="2"/>
      <c r="EVR43" s="52"/>
      <c r="EVS43" s="2"/>
      <c r="EVV43" s="52"/>
      <c r="EVW43" s="2"/>
      <c r="EVZ43" s="52"/>
      <c r="EWA43" s="2"/>
      <c r="EWD43" s="52"/>
      <c r="EWE43" s="2"/>
      <c r="EWH43" s="52"/>
      <c r="EWI43" s="2"/>
      <c r="EWL43" s="52"/>
      <c r="EWM43" s="2"/>
      <c r="EWP43" s="52"/>
      <c r="EWQ43" s="2"/>
      <c r="EWT43" s="52"/>
      <c r="EWU43" s="2"/>
      <c r="EWX43" s="52"/>
      <c r="EWY43" s="2"/>
      <c r="EXB43" s="52"/>
      <c r="EXC43" s="2"/>
      <c r="EXF43" s="52"/>
      <c r="EXG43" s="2"/>
      <c r="EXJ43" s="52"/>
      <c r="EXK43" s="2"/>
      <c r="EXN43" s="52"/>
      <c r="EXO43" s="2"/>
      <c r="EXR43" s="52"/>
      <c r="EXS43" s="2"/>
      <c r="EXV43" s="52"/>
      <c r="EXW43" s="2"/>
      <c r="EXZ43" s="52"/>
      <c r="EYA43" s="2"/>
      <c r="EYD43" s="52"/>
      <c r="EYE43" s="2"/>
      <c r="EYH43" s="52"/>
      <c r="EYI43" s="2"/>
      <c r="EYL43" s="52"/>
      <c r="EYM43" s="2"/>
      <c r="EYP43" s="52"/>
      <c r="EYQ43" s="2"/>
      <c r="EYT43" s="52"/>
      <c r="EYU43" s="2"/>
      <c r="EYX43" s="52"/>
      <c r="EYY43" s="2"/>
      <c r="EZB43" s="52"/>
      <c r="EZC43" s="2"/>
      <c r="EZF43" s="52"/>
      <c r="EZG43" s="2"/>
      <c r="EZJ43" s="52"/>
      <c r="EZK43" s="2"/>
      <c r="EZN43" s="52"/>
      <c r="EZO43" s="2"/>
      <c r="EZR43" s="52"/>
      <c r="EZS43" s="2"/>
      <c r="EZV43" s="52"/>
      <c r="EZW43" s="2"/>
      <c r="EZZ43" s="52"/>
      <c r="FAA43" s="2"/>
      <c r="FAD43" s="52"/>
      <c r="FAE43" s="2"/>
      <c r="FAH43" s="52"/>
      <c r="FAI43" s="2"/>
      <c r="FAL43" s="52"/>
      <c r="FAM43" s="2"/>
      <c r="FAP43" s="52"/>
      <c r="FAQ43" s="2"/>
      <c r="FAT43" s="52"/>
      <c r="FAU43" s="2"/>
      <c r="FAX43" s="52"/>
      <c r="FAY43" s="2"/>
      <c r="FBB43" s="52"/>
      <c r="FBC43" s="2"/>
      <c r="FBF43" s="52"/>
      <c r="FBG43" s="2"/>
      <c r="FBJ43" s="52"/>
      <c r="FBK43" s="2"/>
      <c r="FBN43" s="52"/>
      <c r="FBO43" s="2"/>
      <c r="FBR43" s="52"/>
      <c r="FBS43" s="2"/>
      <c r="FBV43" s="52"/>
      <c r="FBW43" s="2"/>
      <c r="FBZ43" s="52"/>
      <c r="FCA43" s="2"/>
      <c r="FCD43" s="52"/>
      <c r="FCE43" s="2"/>
      <c r="FCH43" s="52"/>
      <c r="FCI43" s="2"/>
      <c r="FCL43" s="52"/>
      <c r="FCM43" s="2"/>
      <c r="FCP43" s="52"/>
      <c r="FCQ43" s="2"/>
      <c r="FCT43" s="52"/>
      <c r="FCU43" s="2"/>
      <c r="FCX43" s="52"/>
      <c r="FCY43" s="2"/>
      <c r="FDB43" s="52"/>
      <c r="FDC43" s="2"/>
      <c r="FDF43" s="52"/>
      <c r="FDG43" s="2"/>
      <c r="FDJ43" s="52"/>
      <c r="FDK43" s="2"/>
      <c r="FDN43" s="52"/>
      <c r="FDO43" s="2"/>
      <c r="FDR43" s="52"/>
      <c r="FDS43" s="2"/>
      <c r="FDV43" s="52"/>
      <c r="FDW43" s="2"/>
      <c r="FDZ43" s="52"/>
      <c r="FEA43" s="2"/>
      <c r="FED43" s="52"/>
      <c r="FEE43" s="2"/>
      <c r="FEH43" s="52"/>
      <c r="FEI43" s="2"/>
      <c r="FEL43" s="52"/>
      <c r="FEM43" s="2"/>
      <c r="FEP43" s="52"/>
      <c r="FEQ43" s="2"/>
      <c r="FET43" s="52"/>
      <c r="FEU43" s="2"/>
      <c r="FEX43" s="52"/>
      <c r="FEY43" s="2"/>
      <c r="FFB43" s="52"/>
      <c r="FFC43" s="2"/>
      <c r="FFF43" s="52"/>
      <c r="FFG43" s="2"/>
      <c r="FFJ43" s="52"/>
      <c r="FFK43" s="2"/>
      <c r="FFN43" s="52"/>
      <c r="FFO43" s="2"/>
      <c r="FFR43" s="52"/>
      <c r="FFS43" s="2"/>
      <c r="FFV43" s="52"/>
      <c r="FFW43" s="2"/>
      <c r="FFZ43" s="52"/>
      <c r="FGA43" s="2"/>
      <c r="FGD43" s="52"/>
      <c r="FGE43" s="2"/>
      <c r="FGH43" s="52"/>
      <c r="FGI43" s="2"/>
      <c r="FGL43" s="52"/>
      <c r="FGM43" s="2"/>
      <c r="FGP43" s="52"/>
      <c r="FGQ43" s="2"/>
      <c r="FGT43" s="52"/>
      <c r="FGU43" s="2"/>
      <c r="FGX43" s="52"/>
      <c r="FGY43" s="2"/>
      <c r="FHB43" s="52"/>
      <c r="FHC43" s="2"/>
      <c r="FHF43" s="52"/>
      <c r="FHG43" s="2"/>
      <c r="FHJ43" s="52"/>
      <c r="FHK43" s="2"/>
      <c r="FHN43" s="52"/>
      <c r="FHO43" s="2"/>
      <c r="FHR43" s="52"/>
      <c r="FHS43" s="2"/>
      <c r="FHV43" s="52"/>
      <c r="FHW43" s="2"/>
      <c r="FHZ43" s="52"/>
      <c r="FIA43" s="2"/>
      <c r="FID43" s="52"/>
      <c r="FIE43" s="2"/>
      <c r="FIH43" s="52"/>
      <c r="FII43" s="2"/>
      <c r="FIL43" s="52"/>
      <c r="FIM43" s="2"/>
      <c r="FIP43" s="52"/>
      <c r="FIQ43" s="2"/>
      <c r="FIT43" s="52"/>
      <c r="FIU43" s="2"/>
      <c r="FIX43" s="52"/>
      <c r="FIY43" s="2"/>
      <c r="FJB43" s="52"/>
      <c r="FJC43" s="2"/>
      <c r="FJF43" s="52"/>
      <c r="FJG43" s="2"/>
      <c r="FJJ43" s="52"/>
      <c r="FJK43" s="2"/>
      <c r="FJN43" s="52"/>
      <c r="FJO43" s="2"/>
      <c r="FJR43" s="52"/>
      <c r="FJS43" s="2"/>
      <c r="FJV43" s="52"/>
      <c r="FJW43" s="2"/>
      <c r="FJZ43" s="52"/>
      <c r="FKA43" s="2"/>
      <c r="FKD43" s="52"/>
      <c r="FKE43" s="2"/>
      <c r="FKH43" s="52"/>
      <c r="FKI43" s="2"/>
      <c r="FKL43" s="52"/>
      <c r="FKM43" s="2"/>
      <c r="FKP43" s="52"/>
      <c r="FKQ43" s="2"/>
      <c r="FKT43" s="52"/>
      <c r="FKU43" s="2"/>
      <c r="FKX43" s="52"/>
      <c r="FKY43" s="2"/>
      <c r="FLB43" s="52"/>
      <c r="FLC43" s="2"/>
      <c r="FLF43" s="52"/>
      <c r="FLG43" s="2"/>
      <c r="FLJ43" s="52"/>
      <c r="FLK43" s="2"/>
      <c r="FLN43" s="52"/>
      <c r="FLO43" s="2"/>
      <c r="FLR43" s="52"/>
      <c r="FLS43" s="2"/>
      <c r="FLV43" s="52"/>
      <c r="FLW43" s="2"/>
      <c r="FLZ43" s="52"/>
      <c r="FMA43" s="2"/>
      <c r="FMD43" s="52"/>
      <c r="FME43" s="2"/>
      <c r="FMH43" s="52"/>
      <c r="FMI43" s="2"/>
      <c r="FML43" s="52"/>
      <c r="FMM43" s="2"/>
      <c r="FMP43" s="52"/>
      <c r="FMQ43" s="2"/>
      <c r="FMT43" s="52"/>
      <c r="FMU43" s="2"/>
      <c r="FMX43" s="52"/>
      <c r="FMY43" s="2"/>
      <c r="FNB43" s="52"/>
      <c r="FNC43" s="2"/>
      <c r="FNF43" s="52"/>
      <c r="FNG43" s="2"/>
      <c r="FNJ43" s="52"/>
      <c r="FNK43" s="2"/>
      <c r="FNN43" s="52"/>
      <c r="FNO43" s="2"/>
      <c r="FNR43" s="52"/>
      <c r="FNS43" s="2"/>
      <c r="FNV43" s="52"/>
      <c r="FNW43" s="2"/>
      <c r="FNZ43" s="52"/>
      <c r="FOA43" s="2"/>
      <c r="FOD43" s="52"/>
      <c r="FOE43" s="2"/>
      <c r="FOH43" s="52"/>
      <c r="FOI43" s="2"/>
      <c r="FOL43" s="52"/>
      <c r="FOM43" s="2"/>
      <c r="FOP43" s="52"/>
      <c r="FOQ43" s="2"/>
      <c r="FOT43" s="52"/>
      <c r="FOU43" s="2"/>
      <c r="FOX43" s="52"/>
      <c r="FOY43" s="2"/>
      <c r="FPB43" s="52"/>
      <c r="FPC43" s="2"/>
      <c r="FPF43" s="52"/>
      <c r="FPG43" s="2"/>
      <c r="FPJ43" s="52"/>
      <c r="FPK43" s="2"/>
      <c r="FPN43" s="52"/>
      <c r="FPO43" s="2"/>
      <c r="FPR43" s="52"/>
      <c r="FPS43" s="2"/>
      <c r="FPV43" s="52"/>
      <c r="FPW43" s="2"/>
      <c r="FPZ43" s="52"/>
      <c r="FQA43" s="2"/>
      <c r="FQD43" s="52"/>
      <c r="FQE43" s="2"/>
      <c r="FQH43" s="52"/>
      <c r="FQI43" s="2"/>
      <c r="FQL43" s="52"/>
      <c r="FQM43" s="2"/>
      <c r="FQP43" s="52"/>
      <c r="FQQ43" s="2"/>
      <c r="FQT43" s="52"/>
      <c r="FQU43" s="2"/>
      <c r="FQX43" s="52"/>
      <c r="FQY43" s="2"/>
      <c r="FRB43" s="52"/>
      <c r="FRC43" s="2"/>
      <c r="FRF43" s="52"/>
      <c r="FRG43" s="2"/>
      <c r="FRJ43" s="52"/>
      <c r="FRK43" s="2"/>
      <c r="FRN43" s="52"/>
      <c r="FRO43" s="2"/>
      <c r="FRR43" s="52"/>
      <c r="FRS43" s="2"/>
      <c r="FRV43" s="52"/>
      <c r="FRW43" s="2"/>
      <c r="FRZ43" s="52"/>
      <c r="FSA43" s="2"/>
      <c r="FSD43" s="52"/>
      <c r="FSE43" s="2"/>
      <c r="FSH43" s="52"/>
      <c r="FSI43" s="2"/>
      <c r="FSL43" s="52"/>
      <c r="FSM43" s="2"/>
      <c r="FSP43" s="52"/>
      <c r="FSQ43" s="2"/>
      <c r="FST43" s="52"/>
      <c r="FSU43" s="2"/>
      <c r="FSX43" s="52"/>
      <c r="FSY43" s="2"/>
      <c r="FTB43" s="52"/>
      <c r="FTC43" s="2"/>
      <c r="FTF43" s="52"/>
      <c r="FTG43" s="2"/>
      <c r="FTJ43" s="52"/>
      <c r="FTK43" s="2"/>
      <c r="FTN43" s="52"/>
      <c r="FTO43" s="2"/>
      <c r="FTR43" s="52"/>
      <c r="FTS43" s="2"/>
      <c r="FTV43" s="52"/>
      <c r="FTW43" s="2"/>
      <c r="FTZ43" s="52"/>
      <c r="FUA43" s="2"/>
      <c r="FUD43" s="52"/>
      <c r="FUE43" s="2"/>
      <c r="FUH43" s="52"/>
      <c r="FUI43" s="2"/>
      <c r="FUL43" s="52"/>
      <c r="FUM43" s="2"/>
      <c r="FUP43" s="52"/>
      <c r="FUQ43" s="2"/>
      <c r="FUT43" s="52"/>
      <c r="FUU43" s="2"/>
      <c r="FUX43" s="52"/>
      <c r="FUY43" s="2"/>
      <c r="FVB43" s="52"/>
      <c r="FVC43" s="2"/>
      <c r="FVF43" s="52"/>
      <c r="FVG43" s="2"/>
      <c r="FVJ43" s="52"/>
      <c r="FVK43" s="2"/>
      <c r="FVN43" s="52"/>
      <c r="FVO43" s="2"/>
      <c r="FVR43" s="52"/>
      <c r="FVS43" s="2"/>
      <c r="FVV43" s="52"/>
      <c r="FVW43" s="2"/>
      <c r="FVZ43" s="52"/>
      <c r="FWA43" s="2"/>
      <c r="FWD43" s="52"/>
      <c r="FWE43" s="2"/>
      <c r="FWH43" s="52"/>
      <c r="FWI43" s="2"/>
      <c r="FWL43" s="52"/>
      <c r="FWM43" s="2"/>
      <c r="FWP43" s="52"/>
      <c r="FWQ43" s="2"/>
      <c r="FWT43" s="52"/>
      <c r="FWU43" s="2"/>
      <c r="FWX43" s="52"/>
      <c r="FWY43" s="2"/>
      <c r="FXB43" s="52"/>
      <c r="FXC43" s="2"/>
      <c r="FXF43" s="52"/>
      <c r="FXG43" s="2"/>
      <c r="FXJ43" s="52"/>
      <c r="FXK43" s="2"/>
      <c r="FXN43" s="52"/>
      <c r="FXO43" s="2"/>
      <c r="FXR43" s="52"/>
      <c r="FXS43" s="2"/>
      <c r="FXV43" s="52"/>
      <c r="FXW43" s="2"/>
      <c r="FXZ43" s="52"/>
      <c r="FYA43" s="2"/>
      <c r="FYD43" s="52"/>
      <c r="FYE43" s="2"/>
      <c r="FYH43" s="52"/>
      <c r="FYI43" s="2"/>
      <c r="FYL43" s="52"/>
      <c r="FYM43" s="2"/>
      <c r="FYP43" s="52"/>
      <c r="FYQ43" s="2"/>
      <c r="FYT43" s="52"/>
      <c r="FYU43" s="2"/>
      <c r="FYX43" s="52"/>
      <c r="FYY43" s="2"/>
      <c r="FZB43" s="52"/>
      <c r="FZC43" s="2"/>
      <c r="FZF43" s="52"/>
      <c r="FZG43" s="2"/>
      <c r="FZJ43" s="52"/>
      <c r="FZK43" s="2"/>
      <c r="FZN43" s="52"/>
      <c r="FZO43" s="2"/>
      <c r="FZR43" s="52"/>
      <c r="FZS43" s="2"/>
      <c r="FZV43" s="52"/>
      <c r="FZW43" s="2"/>
      <c r="FZZ43" s="52"/>
      <c r="GAA43" s="2"/>
      <c r="GAD43" s="52"/>
      <c r="GAE43" s="2"/>
      <c r="GAH43" s="52"/>
      <c r="GAI43" s="2"/>
      <c r="GAL43" s="52"/>
      <c r="GAM43" s="2"/>
      <c r="GAP43" s="52"/>
      <c r="GAQ43" s="2"/>
      <c r="GAT43" s="52"/>
      <c r="GAU43" s="2"/>
      <c r="GAX43" s="52"/>
      <c r="GAY43" s="2"/>
      <c r="GBB43" s="52"/>
      <c r="GBC43" s="2"/>
      <c r="GBF43" s="52"/>
      <c r="GBG43" s="2"/>
      <c r="GBJ43" s="52"/>
      <c r="GBK43" s="2"/>
      <c r="GBN43" s="52"/>
      <c r="GBO43" s="2"/>
      <c r="GBR43" s="52"/>
      <c r="GBS43" s="2"/>
      <c r="GBV43" s="52"/>
      <c r="GBW43" s="2"/>
      <c r="GBZ43" s="52"/>
      <c r="GCA43" s="2"/>
      <c r="GCD43" s="52"/>
      <c r="GCE43" s="2"/>
      <c r="GCH43" s="52"/>
      <c r="GCI43" s="2"/>
      <c r="GCL43" s="52"/>
      <c r="GCM43" s="2"/>
      <c r="GCP43" s="52"/>
      <c r="GCQ43" s="2"/>
      <c r="GCT43" s="52"/>
      <c r="GCU43" s="2"/>
      <c r="GCX43" s="52"/>
      <c r="GCY43" s="2"/>
      <c r="GDB43" s="52"/>
      <c r="GDC43" s="2"/>
      <c r="GDF43" s="52"/>
      <c r="GDG43" s="2"/>
      <c r="GDJ43" s="52"/>
      <c r="GDK43" s="2"/>
      <c r="GDN43" s="52"/>
      <c r="GDO43" s="2"/>
      <c r="GDR43" s="52"/>
      <c r="GDS43" s="2"/>
      <c r="GDV43" s="52"/>
      <c r="GDW43" s="2"/>
      <c r="GDZ43" s="52"/>
      <c r="GEA43" s="2"/>
      <c r="GED43" s="52"/>
      <c r="GEE43" s="2"/>
      <c r="GEH43" s="52"/>
      <c r="GEI43" s="2"/>
      <c r="GEL43" s="52"/>
      <c r="GEM43" s="2"/>
      <c r="GEP43" s="52"/>
      <c r="GEQ43" s="2"/>
      <c r="GET43" s="52"/>
      <c r="GEU43" s="2"/>
      <c r="GEX43" s="52"/>
      <c r="GEY43" s="2"/>
      <c r="GFB43" s="52"/>
      <c r="GFC43" s="2"/>
      <c r="GFF43" s="52"/>
      <c r="GFG43" s="2"/>
      <c r="GFJ43" s="52"/>
      <c r="GFK43" s="2"/>
      <c r="GFN43" s="52"/>
      <c r="GFO43" s="2"/>
      <c r="GFR43" s="52"/>
      <c r="GFS43" s="2"/>
      <c r="GFV43" s="52"/>
      <c r="GFW43" s="2"/>
      <c r="GFZ43" s="52"/>
      <c r="GGA43" s="2"/>
      <c r="GGD43" s="52"/>
      <c r="GGE43" s="2"/>
      <c r="GGH43" s="52"/>
      <c r="GGI43" s="2"/>
      <c r="GGL43" s="52"/>
      <c r="GGM43" s="2"/>
      <c r="GGP43" s="52"/>
      <c r="GGQ43" s="2"/>
      <c r="GGT43" s="52"/>
      <c r="GGU43" s="2"/>
      <c r="GGX43" s="52"/>
      <c r="GGY43" s="2"/>
      <c r="GHB43" s="52"/>
      <c r="GHC43" s="2"/>
      <c r="GHF43" s="52"/>
      <c r="GHG43" s="2"/>
      <c r="GHJ43" s="52"/>
      <c r="GHK43" s="2"/>
      <c r="GHN43" s="52"/>
      <c r="GHO43" s="2"/>
      <c r="GHR43" s="52"/>
      <c r="GHS43" s="2"/>
      <c r="GHV43" s="52"/>
      <c r="GHW43" s="2"/>
      <c r="GHZ43" s="52"/>
      <c r="GIA43" s="2"/>
      <c r="GID43" s="52"/>
      <c r="GIE43" s="2"/>
      <c r="GIH43" s="52"/>
      <c r="GII43" s="2"/>
      <c r="GIL43" s="52"/>
      <c r="GIM43" s="2"/>
      <c r="GIP43" s="52"/>
      <c r="GIQ43" s="2"/>
      <c r="GIT43" s="52"/>
      <c r="GIU43" s="2"/>
      <c r="GIX43" s="52"/>
      <c r="GIY43" s="2"/>
      <c r="GJB43" s="52"/>
      <c r="GJC43" s="2"/>
      <c r="GJF43" s="52"/>
      <c r="GJG43" s="2"/>
      <c r="GJJ43" s="52"/>
      <c r="GJK43" s="2"/>
      <c r="GJN43" s="52"/>
      <c r="GJO43" s="2"/>
      <c r="GJR43" s="52"/>
      <c r="GJS43" s="2"/>
      <c r="GJV43" s="52"/>
      <c r="GJW43" s="2"/>
      <c r="GJZ43" s="52"/>
      <c r="GKA43" s="2"/>
      <c r="GKD43" s="52"/>
      <c r="GKE43" s="2"/>
      <c r="GKH43" s="52"/>
      <c r="GKI43" s="2"/>
      <c r="GKL43" s="52"/>
      <c r="GKM43" s="2"/>
      <c r="GKP43" s="52"/>
      <c r="GKQ43" s="2"/>
      <c r="GKT43" s="52"/>
      <c r="GKU43" s="2"/>
      <c r="GKX43" s="52"/>
      <c r="GKY43" s="2"/>
      <c r="GLB43" s="52"/>
      <c r="GLC43" s="2"/>
      <c r="GLF43" s="52"/>
      <c r="GLG43" s="2"/>
      <c r="GLJ43" s="52"/>
      <c r="GLK43" s="2"/>
      <c r="GLN43" s="52"/>
      <c r="GLO43" s="2"/>
      <c r="GLR43" s="52"/>
      <c r="GLS43" s="2"/>
      <c r="GLV43" s="52"/>
      <c r="GLW43" s="2"/>
      <c r="GLZ43" s="52"/>
      <c r="GMA43" s="2"/>
      <c r="GMD43" s="52"/>
      <c r="GME43" s="2"/>
      <c r="GMH43" s="52"/>
      <c r="GMI43" s="2"/>
      <c r="GML43" s="52"/>
      <c r="GMM43" s="2"/>
      <c r="GMP43" s="52"/>
      <c r="GMQ43" s="2"/>
      <c r="GMT43" s="52"/>
      <c r="GMU43" s="2"/>
      <c r="GMX43" s="52"/>
      <c r="GMY43" s="2"/>
      <c r="GNB43" s="52"/>
      <c r="GNC43" s="2"/>
      <c r="GNF43" s="52"/>
      <c r="GNG43" s="2"/>
      <c r="GNJ43" s="52"/>
      <c r="GNK43" s="2"/>
      <c r="GNN43" s="52"/>
      <c r="GNO43" s="2"/>
      <c r="GNR43" s="52"/>
      <c r="GNS43" s="2"/>
      <c r="GNV43" s="52"/>
      <c r="GNW43" s="2"/>
      <c r="GNZ43" s="52"/>
      <c r="GOA43" s="2"/>
      <c r="GOD43" s="52"/>
      <c r="GOE43" s="2"/>
      <c r="GOH43" s="52"/>
      <c r="GOI43" s="2"/>
      <c r="GOL43" s="52"/>
      <c r="GOM43" s="2"/>
      <c r="GOP43" s="52"/>
      <c r="GOQ43" s="2"/>
      <c r="GOT43" s="52"/>
      <c r="GOU43" s="2"/>
      <c r="GOX43" s="52"/>
      <c r="GOY43" s="2"/>
      <c r="GPB43" s="52"/>
      <c r="GPC43" s="2"/>
      <c r="GPF43" s="52"/>
      <c r="GPG43" s="2"/>
      <c r="GPJ43" s="52"/>
      <c r="GPK43" s="2"/>
      <c r="GPN43" s="52"/>
      <c r="GPO43" s="2"/>
      <c r="GPR43" s="52"/>
      <c r="GPS43" s="2"/>
      <c r="GPV43" s="52"/>
      <c r="GPW43" s="2"/>
      <c r="GPZ43" s="52"/>
      <c r="GQA43" s="2"/>
      <c r="GQD43" s="52"/>
      <c r="GQE43" s="2"/>
      <c r="GQH43" s="52"/>
      <c r="GQI43" s="2"/>
      <c r="GQL43" s="52"/>
      <c r="GQM43" s="2"/>
      <c r="GQP43" s="52"/>
      <c r="GQQ43" s="2"/>
      <c r="GQT43" s="52"/>
      <c r="GQU43" s="2"/>
      <c r="GQX43" s="52"/>
      <c r="GQY43" s="2"/>
      <c r="GRB43" s="52"/>
      <c r="GRC43" s="2"/>
      <c r="GRF43" s="52"/>
      <c r="GRG43" s="2"/>
      <c r="GRJ43" s="52"/>
      <c r="GRK43" s="2"/>
      <c r="GRN43" s="52"/>
      <c r="GRO43" s="2"/>
      <c r="GRR43" s="52"/>
      <c r="GRS43" s="2"/>
      <c r="GRV43" s="52"/>
      <c r="GRW43" s="2"/>
      <c r="GRZ43" s="52"/>
      <c r="GSA43" s="2"/>
      <c r="GSD43" s="52"/>
      <c r="GSE43" s="2"/>
      <c r="GSH43" s="52"/>
      <c r="GSI43" s="2"/>
      <c r="GSL43" s="52"/>
      <c r="GSM43" s="2"/>
      <c r="GSP43" s="52"/>
      <c r="GSQ43" s="2"/>
      <c r="GST43" s="52"/>
      <c r="GSU43" s="2"/>
      <c r="GSX43" s="52"/>
      <c r="GSY43" s="2"/>
      <c r="GTB43" s="52"/>
      <c r="GTC43" s="2"/>
      <c r="GTF43" s="52"/>
      <c r="GTG43" s="2"/>
      <c r="GTJ43" s="52"/>
      <c r="GTK43" s="2"/>
      <c r="GTN43" s="52"/>
      <c r="GTO43" s="2"/>
      <c r="GTR43" s="52"/>
      <c r="GTS43" s="2"/>
      <c r="GTV43" s="52"/>
      <c r="GTW43" s="2"/>
      <c r="GTZ43" s="52"/>
      <c r="GUA43" s="2"/>
      <c r="GUD43" s="52"/>
      <c r="GUE43" s="2"/>
      <c r="GUH43" s="52"/>
      <c r="GUI43" s="2"/>
      <c r="GUL43" s="52"/>
      <c r="GUM43" s="2"/>
      <c r="GUP43" s="52"/>
      <c r="GUQ43" s="2"/>
      <c r="GUT43" s="52"/>
      <c r="GUU43" s="2"/>
      <c r="GUX43" s="52"/>
      <c r="GUY43" s="2"/>
      <c r="GVB43" s="52"/>
      <c r="GVC43" s="2"/>
      <c r="GVF43" s="52"/>
      <c r="GVG43" s="2"/>
      <c r="GVJ43" s="52"/>
      <c r="GVK43" s="2"/>
      <c r="GVN43" s="52"/>
      <c r="GVO43" s="2"/>
      <c r="GVR43" s="52"/>
      <c r="GVS43" s="2"/>
      <c r="GVV43" s="52"/>
      <c r="GVW43" s="2"/>
      <c r="GVZ43" s="52"/>
      <c r="GWA43" s="2"/>
      <c r="GWD43" s="52"/>
      <c r="GWE43" s="2"/>
      <c r="GWH43" s="52"/>
      <c r="GWI43" s="2"/>
      <c r="GWL43" s="52"/>
      <c r="GWM43" s="2"/>
      <c r="GWP43" s="52"/>
      <c r="GWQ43" s="2"/>
      <c r="GWT43" s="52"/>
      <c r="GWU43" s="2"/>
      <c r="GWX43" s="52"/>
      <c r="GWY43" s="2"/>
      <c r="GXB43" s="52"/>
      <c r="GXC43" s="2"/>
      <c r="GXF43" s="52"/>
      <c r="GXG43" s="2"/>
      <c r="GXJ43" s="52"/>
      <c r="GXK43" s="2"/>
      <c r="GXN43" s="52"/>
      <c r="GXO43" s="2"/>
      <c r="GXR43" s="52"/>
      <c r="GXS43" s="2"/>
      <c r="GXV43" s="52"/>
      <c r="GXW43" s="2"/>
      <c r="GXZ43" s="52"/>
      <c r="GYA43" s="2"/>
      <c r="GYD43" s="52"/>
      <c r="GYE43" s="2"/>
      <c r="GYH43" s="52"/>
      <c r="GYI43" s="2"/>
      <c r="GYL43" s="52"/>
      <c r="GYM43" s="2"/>
      <c r="GYP43" s="52"/>
      <c r="GYQ43" s="2"/>
      <c r="GYT43" s="52"/>
      <c r="GYU43" s="2"/>
      <c r="GYX43" s="52"/>
      <c r="GYY43" s="2"/>
      <c r="GZB43" s="52"/>
      <c r="GZC43" s="2"/>
      <c r="GZF43" s="52"/>
      <c r="GZG43" s="2"/>
      <c r="GZJ43" s="52"/>
      <c r="GZK43" s="2"/>
      <c r="GZN43" s="52"/>
      <c r="GZO43" s="2"/>
      <c r="GZR43" s="52"/>
      <c r="GZS43" s="2"/>
      <c r="GZV43" s="52"/>
      <c r="GZW43" s="2"/>
      <c r="GZZ43" s="52"/>
      <c r="HAA43" s="2"/>
      <c r="HAD43" s="52"/>
      <c r="HAE43" s="2"/>
      <c r="HAH43" s="52"/>
      <c r="HAI43" s="2"/>
      <c r="HAL43" s="52"/>
      <c r="HAM43" s="2"/>
      <c r="HAP43" s="52"/>
      <c r="HAQ43" s="2"/>
      <c r="HAT43" s="52"/>
      <c r="HAU43" s="2"/>
      <c r="HAX43" s="52"/>
      <c r="HAY43" s="2"/>
      <c r="HBB43" s="52"/>
      <c r="HBC43" s="2"/>
      <c r="HBF43" s="52"/>
      <c r="HBG43" s="2"/>
      <c r="HBJ43" s="52"/>
      <c r="HBK43" s="2"/>
      <c r="HBN43" s="52"/>
      <c r="HBO43" s="2"/>
      <c r="HBR43" s="52"/>
      <c r="HBS43" s="2"/>
      <c r="HBV43" s="52"/>
      <c r="HBW43" s="2"/>
      <c r="HBZ43" s="52"/>
      <c r="HCA43" s="2"/>
      <c r="HCD43" s="52"/>
      <c r="HCE43" s="2"/>
      <c r="HCH43" s="52"/>
      <c r="HCI43" s="2"/>
      <c r="HCL43" s="52"/>
      <c r="HCM43" s="2"/>
      <c r="HCP43" s="52"/>
      <c r="HCQ43" s="2"/>
      <c r="HCT43" s="52"/>
      <c r="HCU43" s="2"/>
      <c r="HCX43" s="52"/>
      <c r="HCY43" s="2"/>
      <c r="HDB43" s="52"/>
      <c r="HDC43" s="2"/>
      <c r="HDF43" s="52"/>
      <c r="HDG43" s="2"/>
      <c r="HDJ43" s="52"/>
      <c r="HDK43" s="2"/>
      <c r="HDN43" s="52"/>
      <c r="HDO43" s="2"/>
      <c r="HDR43" s="52"/>
      <c r="HDS43" s="2"/>
      <c r="HDV43" s="52"/>
      <c r="HDW43" s="2"/>
      <c r="HDZ43" s="52"/>
      <c r="HEA43" s="2"/>
      <c r="HED43" s="52"/>
      <c r="HEE43" s="2"/>
      <c r="HEH43" s="52"/>
      <c r="HEI43" s="2"/>
      <c r="HEL43" s="52"/>
      <c r="HEM43" s="2"/>
      <c r="HEP43" s="52"/>
      <c r="HEQ43" s="2"/>
      <c r="HET43" s="52"/>
      <c r="HEU43" s="2"/>
      <c r="HEX43" s="52"/>
      <c r="HEY43" s="2"/>
      <c r="HFB43" s="52"/>
      <c r="HFC43" s="2"/>
      <c r="HFF43" s="52"/>
      <c r="HFG43" s="2"/>
      <c r="HFJ43" s="52"/>
      <c r="HFK43" s="2"/>
      <c r="HFN43" s="52"/>
      <c r="HFO43" s="2"/>
      <c r="HFR43" s="52"/>
      <c r="HFS43" s="2"/>
      <c r="HFV43" s="52"/>
      <c r="HFW43" s="2"/>
      <c r="HFZ43" s="52"/>
      <c r="HGA43" s="2"/>
      <c r="HGD43" s="52"/>
      <c r="HGE43" s="2"/>
      <c r="HGH43" s="52"/>
      <c r="HGI43" s="2"/>
      <c r="HGL43" s="52"/>
      <c r="HGM43" s="2"/>
      <c r="HGP43" s="52"/>
      <c r="HGQ43" s="2"/>
      <c r="HGT43" s="52"/>
      <c r="HGU43" s="2"/>
      <c r="HGX43" s="52"/>
      <c r="HGY43" s="2"/>
      <c r="HHB43" s="52"/>
      <c r="HHC43" s="2"/>
      <c r="HHF43" s="52"/>
      <c r="HHG43" s="2"/>
      <c r="HHJ43" s="52"/>
      <c r="HHK43" s="2"/>
      <c r="HHN43" s="52"/>
      <c r="HHO43" s="2"/>
      <c r="HHR43" s="52"/>
      <c r="HHS43" s="2"/>
      <c r="HHV43" s="52"/>
      <c r="HHW43" s="2"/>
      <c r="HHZ43" s="52"/>
      <c r="HIA43" s="2"/>
      <c r="HID43" s="52"/>
      <c r="HIE43" s="2"/>
      <c r="HIH43" s="52"/>
      <c r="HII43" s="2"/>
      <c r="HIL43" s="52"/>
      <c r="HIM43" s="2"/>
      <c r="HIP43" s="52"/>
      <c r="HIQ43" s="2"/>
      <c r="HIT43" s="52"/>
      <c r="HIU43" s="2"/>
      <c r="HIX43" s="52"/>
      <c r="HIY43" s="2"/>
      <c r="HJB43" s="52"/>
      <c r="HJC43" s="2"/>
      <c r="HJF43" s="52"/>
      <c r="HJG43" s="2"/>
      <c r="HJJ43" s="52"/>
      <c r="HJK43" s="2"/>
      <c r="HJN43" s="52"/>
      <c r="HJO43" s="2"/>
      <c r="HJR43" s="52"/>
      <c r="HJS43" s="2"/>
      <c r="HJV43" s="52"/>
      <c r="HJW43" s="2"/>
      <c r="HJZ43" s="52"/>
      <c r="HKA43" s="2"/>
      <c r="HKD43" s="52"/>
      <c r="HKE43" s="2"/>
      <c r="HKH43" s="52"/>
      <c r="HKI43" s="2"/>
      <c r="HKL43" s="52"/>
      <c r="HKM43" s="2"/>
      <c r="HKP43" s="52"/>
      <c r="HKQ43" s="2"/>
      <c r="HKT43" s="52"/>
      <c r="HKU43" s="2"/>
      <c r="HKX43" s="52"/>
      <c r="HKY43" s="2"/>
      <c r="HLB43" s="52"/>
      <c r="HLC43" s="2"/>
      <c r="HLF43" s="52"/>
      <c r="HLG43" s="2"/>
      <c r="HLJ43" s="52"/>
      <c r="HLK43" s="2"/>
      <c r="HLN43" s="52"/>
      <c r="HLO43" s="2"/>
      <c r="HLR43" s="52"/>
      <c r="HLS43" s="2"/>
      <c r="HLV43" s="52"/>
      <c r="HLW43" s="2"/>
      <c r="HLZ43" s="52"/>
      <c r="HMA43" s="2"/>
      <c r="HMD43" s="52"/>
      <c r="HME43" s="2"/>
      <c r="HMH43" s="52"/>
      <c r="HMI43" s="2"/>
      <c r="HML43" s="52"/>
      <c r="HMM43" s="2"/>
      <c r="HMP43" s="52"/>
      <c r="HMQ43" s="2"/>
      <c r="HMT43" s="52"/>
      <c r="HMU43" s="2"/>
      <c r="HMX43" s="52"/>
      <c r="HMY43" s="2"/>
      <c r="HNB43" s="52"/>
      <c r="HNC43" s="2"/>
      <c r="HNF43" s="52"/>
      <c r="HNG43" s="2"/>
      <c r="HNJ43" s="52"/>
      <c r="HNK43" s="2"/>
      <c r="HNN43" s="52"/>
      <c r="HNO43" s="2"/>
      <c r="HNR43" s="52"/>
      <c r="HNS43" s="2"/>
      <c r="HNV43" s="52"/>
      <c r="HNW43" s="2"/>
      <c r="HNZ43" s="52"/>
      <c r="HOA43" s="2"/>
      <c r="HOD43" s="52"/>
      <c r="HOE43" s="2"/>
      <c r="HOH43" s="52"/>
      <c r="HOI43" s="2"/>
      <c r="HOL43" s="52"/>
      <c r="HOM43" s="2"/>
      <c r="HOP43" s="52"/>
      <c r="HOQ43" s="2"/>
      <c r="HOT43" s="52"/>
      <c r="HOU43" s="2"/>
      <c r="HOX43" s="52"/>
      <c r="HOY43" s="2"/>
      <c r="HPB43" s="52"/>
      <c r="HPC43" s="2"/>
      <c r="HPF43" s="52"/>
      <c r="HPG43" s="2"/>
      <c r="HPJ43" s="52"/>
      <c r="HPK43" s="2"/>
      <c r="HPN43" s="52"/>
      <c r="HPO43" s="2"/>
      <c r="HPR43" s="52"/>
      <c r="HPS43" s="2"/>
      <c r="HPV43" s="52"/>
      <c r="HPW43" s="2"/>
      <c r="HPZ43" s="52"/>
      <c r="HQA43" s="2"/>
      <c r="HQD43" s="52"/>
      <c r="HQE43" s="2"/>
      <c r="HQH43" s="52"/>
      <c r="HQI43" s="2"/>
      <c r="HQL43" s="52"/>
      <c r="HQM43" s="2"/>
      <c r="HQP43" s="52"/>
      <c r="HQQ43" s="2"/>
      <c r="HQT43" s="52"/>
      <c r="HQU43" s="2"/>
      <c r="HQX43" s="52"/>
      <c r="HQY43" s="2"/>
      <c r="HRB43" s="52"/>
      <c r="HRC43" s="2"/>
      <c r="HRF43" s="52"/>
      <c r="HRG43" s="2"/>
      <c r="HRJ43" s="52"/>
      <c r="HRK43" s="2"/>
      <c r="HRN43" s="52"/>
      <c r="HRO43" s="2"/>
      <c r="HRR43" s="52"/>
      <c r="HRS43" s="2"/>
      <c r="HRV43" s="52"/>
      <c r="HRW43" s="2"/>
      <c r="HRZ43" s="52"/>
      <c r="HSA43" s="2"/>
      <c r="HSD43" s="52"/>
      <c r="HSE43" s="2"/>
      <c r="HSH43" s="52"/>
      <c r="HSI43" s="2"/>
      <c r="HSL43" s="52"/>
      <c r="HSM43" s="2"/>
      <c r="HSP43" s="52"/>
      <c r="HSQ43" s="2"/>
      <c r="HST43" s="52"/>
      <c r="HSU43" s="2"/>
      <c r="HSX43" s="52"/>
      <c r="HSY43" s="2"/>
      <c r="HTB43" s="52"/>
      <c r="HTC43" s="2"/>
      <c r="HTF43" s="52"/>
      <c r="HTG43" s="2"/>
      <c r="HTJ43" s="52"/>
      <c r="HTK43" s="2"/>
      <c r="HTN43" s="52"/>
      <c r="HTO43" s="2"/>
      <c r="HTR43" s="52"/>
      <c r="HTS43" s="2"/>
      <c r="HTV43" s="52"/>
      <c r="HTW43" s="2"/>
      <c r="HTZ43" s="52"/>
      <c r="HUA43" s="2"/>
      <c r="HUD43" s="52"/>
      <c r="HUE43" s="2"/>
      <c r="HUH43" s="52"/>
      <c r="HUI43" s="2"/>
      <c r="HUL43" s="52"/>
      <c r="HUM43" s="2"/>
      <c r="HUP43" s="52"/>
      <c r="HUQ43" s="2"/>
      <c r="HUT43" s="52"/>
      <c r="HUU43" s="2"/>
      <c r="HUX43" s="52"/>
      <c r="HUY43" s="2"/>
      <c r="HVB43" s="52"/>
      <c r="HVC43" s="2"/>
      <c r="HVF43" s="52"/>
      <c r="HVG43" s="2"/>
      <c r="HVJ43" s="52"/>
      <c r="HVK43" s="2"/>
      <c r="HVN43" s="52"/>
      <c r="HVO43" s="2"/>
      <c r="HVR43" s="52"/>
      <c r="HVS43" s="2"/>
      <c r="HVV43" s="52"/>
      <c r="HVW43" s="2"/>
      <c r="HVZ43" s="52"/>
      <c r="HWA43" s="2"/>
      <c r="HWD43" s="52"/>
      <c r="HWE43" s="2"/>
      <c r="HWH43" s="52"/>
      <c r="HWI43" s="2"/>
      <c r="HWL43" s="52"/>
      <c r="HWM43" s="2"/>
      <c r="HWP43" s="52"/>
      <c r="HWQ43" s="2"/>
      <c r="HWT43" s="52"/>
      <c r="HWU43" s="2"/>
      <c r="HWX43" s="52"/>
      <c r="HWY43" s="2"/>
      <c r="HXB43" s="52"/>
      <c r="HXC43" s="2"/>
      <c r="HXF43" s="52"/>
      <c r="HXG43" s="2"/>
      <c r="HXJ43" s="52"/>
      <c r="HXK43" s="2"/>
      <c r="HXN43" s="52"/>
      <c r="HXO43" s="2"/>
      <c r="HXR43" s="52"/>
      <c r="HXS43" s="2"/>
      <c r="HXV43" s="52"/>
      <c r="HXW43" s="2"/>
      <c r="HXZ43" s="52"/>
      <c r="HYA43" s="2"/>
      <c r="HYD43" s="52"/>
      <c r="HYE43" s="2"/>
      <c r="HYH43" s="52"/>
      <c r="HYI43" s="2"/>
      <c r="HYL43" s="52"/>
      <c r="HYM43" s="2"/>
      <c r="HYP43" s="52"/>
      <c r="HYQ43" s="2"/>
      <c r="HYT43" s="52"/>
      <c r="HYU43" s="2"/>
      <c r="HYX43" s="52"/>
      <c r="HYY43" s="2"/>
      <c r="HZB43" s="52"/>
      <c r="HZC43" s="2"/>
      <c r="HZF43" s="52"/>
      <c r="HZG43" s="2"/>
      <c r="HZJ43" s="52"/>
      <c r="HZK43" s="2"/>
      <c r="HZN43" s="52"/>
      <c r="HZO43" s="2"/>
      <c r="HZR43" s="52"/>
      <c r="HZS43" s="2"/>
      <c r="HZV43" s="52"/>
      <c r="HZW43" s="2"/>
      <c r="HZZ43" s="52"/>
      <c r="IAA43" s="2"/>
      <c r="IAD43" s="52"/>
      <c r="IAE43" s="2"/>
      <c r="IAH43" s="52"/>
      <c r="IAI43" s="2"/>
      <c r="IAL43" s="52"/>
      <c r="IAM43" s="2"/>
      <c r="IAP43" s="52"/>
      <c r="IAQ43" s="2"/>
      <c r="IAT43" s="52"/>
      <c r="IAU43" s="2"/>
      <c r="IAX43" s="52"/>
      <c r="IAY43" s="2"/>
      <c r="IBB43" s="52"/>
      <c r="IBC43" s="2"/>
      <c r="IBF43" s="52"/>
      <c r="IBG43" s="2"/>
      <c r="IBJ43" s="52"/>
      <c r="IBK43" s="2"/>
      <c r="IBN43" s="52"/>
      <c r="IBO43" s="2"/>
      <c r="IBR43" s="52"/>
      <c r="IBS43" s="2"/>
      <c r="IBV43" s="52"/>
      <c r="IBW43" s="2"/>
      <c r="IBZ43" s="52"/>
      <c r="ICA43" s="2"/>
      <c r="ICD43" s="52"/>
      <c r="ICE43" s="2"/>
      <c r="ICH43" s="52"/>
      <c r="ICI43" s="2"/>
      <c r="ICL43" s="52"/>
      <c r="ICM43" s="2"/>
      <c r="ICP43" s="52"/>
      <c r="ICQ43" s="2"/>
      <c r="ICT43" s="52"/>
      <c r="ICU43" s="2"/>
      <c r="ICX43" s="52"/>
      <c r="ICY43" s="2"/>
      <c r="IDB43" s="52"/>
      <c r="IDC43" s="2"/>
      <c r="IDF43" s="52"/>
      <c r="IDG43" s="2"/>
      <c r="IDJ43" s="52"/>
      <c r="IDK43" s="2"/>
      <c r="IDN43" s="52"/>
      <c r="IDO43" s="2"/>
      <c r="IDR43" s="52"/>
      <c r="IDS43" s="2"/>
      <c r="IDV43" s="52"/>
      <c r="IDW43" s="2"/>
      <c r="IDZ43" s="52"/>
      <c r="IEA43" s="2"/>
      <c r="IED43" s="52"/>
      <c r="IEE43" s="2"/>
      <c r="IEH43" s="52"/>
      <c r="IEI43" s="2"/>
      <c r="IEL43" s="52"/>
      <c r="IEM43" s="2"/>
      <c r="IEP43" s="52"/>
      <c r="IEQ43" s="2"/>
      <c r="IET43" s="52"/>
      <c r="IEU43" s="2"/>
      <c r="IEX43" s="52"/>
      <c r="IEY43" s="2"/>
      <c r="IFB43" s="52"/>
      <c r="IFC43" s="2"/>
      <c r="IFF43" s="52"/>
      <c r="IFG43" s="2"/>
      <c r="IFJ43" s="52"/>
      <c r="IFK43" s="2"/>
      <c r="IFN43" s="52"/>
      <c r="IFO43" s="2"/>
      <c r="IFR43" s="52"/>
      <c r="IFS43" s="2"/>
      <c r="IFV43" s="52"/>
      <c r="IFW43" s="2"/>
      <c r="IFZ43" s="52"/>
      <c r="IGA43" s="2"/>
      <c r="IGD43" s="52"/>
      <c r="IGE43" s="2"/>
      <c r="IGH43" s="52"/>
      <c r="IGI43" s="2"/>
      <c r="IGL43" s="52"/>
      <c r="IGM43" s="2"/>
      <c r="IGP43" s="52"/>
      <c r="IGQ43" s="2"/>
      <c r="IGT43" s="52"/>
      <c r="IGU43" s="2"/>
      <c r="IGX43" s="52"/>
      <c r="IGY43" s="2"/>
      <c r="IHB43" s="52"/>
      <c r="IHC43" s="2"/>
      <c r="IHF43" s="52"/>
      <c r="IHG43" s="2"/>
      <c r="IHJ43" s="52"/>
      <c r="IHK43" s="2"/>
      <c r="IHN43" s="52"/>
      <c r="IHO43" s="2"/>
      <c r="IHR43" s="52"/>
      <c r="IHS43" s="2"/>
      <c r="IHV43" s="52"/>
      <c r="IHW43" s="2"/>
      <c r="IHZ43" s="52"/>
      <c r="IIA43" s="2"/>
      <c r="IID43" s="52"/>
      <c r="IIE43" s="2"/>
      <c r="IIH43" s="52"/>
      <c r="III43" s="2"/>
      <c r="IIL43" s="52"/>
      <c r="IIM43" s="2"/>
      <c r="IIP43" s="52"/>
      <c r="IIQ43" s="2"/>
      <c r="IIT43" s="52"/>
      <c r="IIU43" s="2"/>
      <c r="IIX43" s="52"/>
      <c r="IIY43" s="2"/>
      <c r="IJB43" s="52"/>
      <c r="IJC43" s="2"/>
      <c r="IJF43" s="52"/>
      <c r="IJG43" s="2"/>
      <c r="IJJ43" s="52"/>
      <c r="IJK43" s="2"/>
      <c r="IJN43" s="52"/>
      <c r="IJO43" s="2"/>
      <c r="IJR43" s="52"/>
      <c r="IJS43" s="2"/>
      <c r="IJV43" s="52"/>
      <c r="IJW43" s="2"/>
      <c r="IJZ43" s="52"/>
      <c r="IKA43" s="2"/>
      <c r="IKD43" s="52"/>
      <c r="IKE43" s="2"/>
      <c r="IKH43" s="52"/>
      <c r="IKI43" s="2"/>
      <c r="IKL43" s="52"/>
      <c r="IKM43" s="2"/>
      <c r="IKP43" s="52"/>
      <c r="IKQ43" s="2"/>
      <c r="IKT43" s="52"/>
      <c r="IKU43" s="2"/>
      <c r="IKX43" s="52"/>
      <c r="IKY43" s="2"/>
      <c r="ILB43" s="52"/>
      <c r="ILC43" s="2"/>
      <c r="ILF43" s="52"/>
      <c r="ILG43" s="2"/>
      <c r="ILJ43" s="52"/>
      <c r="ILK43" s="2"/>
      <c r="ILN43" s="52"/>
      <c r="ILO43" s="2"/>
      <c r="ILR43" s="52"/>
      <c r="ILS43" s="2"/>
      <c r="ILV43" s="52"/>
      <c r="ILW43" s="2"/>
      <c r="ILZ43" s="52"/>
      <c r="IMA43" s="2"/>
      <c r="IMD43" s="52"/>
      <c r="IME43" s="2"/>
      <c r="IMH43" s="52"/>
      <c r="IMI43" s="2"/>
      <c r="IML43" s="52"/>
      <c r="IMM43" s="2"/>
      <c r="IMP43" s="52"/>
      <c r="IMQ43" s="2"/>
      <c r="IMT43" s="52"/>
      <c r="IMU43" s="2"/>
      <c r="IMX43" s="52"/>
      <c r="IMY43" s="2"/>
      <c r="INB43" s="52"/>
      <c r="INC43" s="2"/>
      <c r="INF43" s="52"/>
      <c r="ING43" s="2"/>
      <c r="INJ43" s="52"/>
      <c r="INK43" s="2"/>
      <c r="INN43" s="52"/>
      <c r="INO43" s="2"/>
      <c r="INR43" s="52"/>
      <c r="INS43" s="2"/>
      <c r="INV43" s="52"/>
      <c r="INW43" s="2"/>
      <c r="INZ43" s="52"/>
      <c r="IOA43" s="2"/>
      <c r="IOD43" s="52"/>
      <c r="IOE43" s="2"/>
      <c r="IOH43" s="52"/>
      <c r="IOI43" s="2"/>
      <c r="IOL43" s="52"/>
      <c r="IOM43" s="2"/>
      <c r="IOP43" s="52"/>
      <c r="IOQ43" s="2"/>
      <c r="IOT43" s="52"/>
      <c r="IOU43" s="2"/>
      <c r="IOX43" s="52"/>
      <c r="IOY43" s="2"/>
      <c r="IPB43" s="52"/>
      <c r="IPC43" s="2"/>
      <c r="IPF43" s="52"/>
      <c r="IPG43" s="2"/>
      <c r="IPJ43" s="52"/>
      <c r="IPK43" s="2"/>
      <c r="IPN43" s="52"/>
      <c r="IPO43" s="2"/>
      <c r="IPR43" s="52"/>
      <c r="IPS43" s="2"/>
      <c r="IPV43" s="52"/>
      <c r="IPW43" s="2"/>
      <c r="IPZ43" s="52"/>
      <c r="IQA43" s="2"/>
      <c r="IQD43" s="52"/>
      <c r="IQE43" s="2"/>
      <c r="IQH43" s="52"/>
      <c r="IQI43" s="2"/>
      <c r="IQL43" s="52"/>
      <c r="IQM43" s="2"/>
      <c r="IQP43" s="52"/>
      <c r="IQQ43" s="2"/>
      <c r="IQT43" s="52"/>
      <c r="IQU43" s="2"/>
      <c r="IQX43" s="52"/>
      <c r="IQY43" s="2"/>
      <c r="IRB43" s="52"/>
      <c r="IRC43" s="2"/>
      <c r="IRF43" s="52"/>
      <c r="IRG43" s="2"/>
      <c r="IRJ43" s="52"/>
      <c r="IRK43" s="2"/>
      <c r="IRN43" s="52"/>
      <c r="IRO43" s="2"/>
      <c r="IRR43" s="52"/>
      <c r="IRS43" s="2"/>
      <c r="IRV43" s="52"/>
      <c r="IRW43" s="2"/>
      <c r="IRZ43" s="52"/>
      <c r="ISA43" s="2"/>
      <c r="ISD43" s="52"/>
      <c r="ISE43" s="2"/>
      <c r="ISH43" s="52"/>
      <c r="ISI43" s="2"/>
      <c r="ISL43" s="52"/>
      <c r="ISM43" s="2"/>
      <c r="ISP43" s="52"/>
      <c r="ISQ43" s="2"/>
      <c r="IST43" s="52"/>
      <c r="ISU43" s="2"/>
      <c r="ISX43" s="52"/>
      <c r="ISY43" s="2"/>
      <c r="ITB43" s="52"/>
      <c r="ITC43" s="2"/>
      <c r="ITF43" s="52"/>
      <c r="ITG43" s="2"/>
      <c r="ITJ43" s="52"/>
      <c r="ITK43" s="2"/>
      <c r="ITN43" s="52"/>
      <c r="ITO43" s="2"/>
      <c r="ITR43" s="52"/>
      <c r="ITS43" s="2"/>
      <c r="ITV43" s="52"/>
      <c r="ITW43" s="2"/>
      <c r="ITZ43" s="52"/>
      <c r="IUA43" s="2"/>
      <c r="IUD43" s="52"/>
      <c r="IUE43" s="2"/>
      <c r="IUH43" s="52"/>
      <c r="IUI43" s="2"/>
      <c r="IUL43" s="52"/>
      <c r="IUM43" s="2"/>
      <c r="IUP43" s="52"/>
      <c r="IUQ43" s="2"/>
      <c r="IUT43" s="52"/>
      <c r="IUU43" s="2"/>
      <c r="IUX43" s="52"/>
      <c r="IUY43" s="2"/>
      <c r="IVB43" s="52"/>
      <c r="IVC43" s="2"/>
      <c r="IVF43" s="52"/>
      <c r="IVG43" s="2"/>
      <c r="IVJ43" s="52"/>
      <c r="IVK43" s="2"/>
      <c r="IVN43" s="52"/>
      <c r="IVO43" s="2"/>
      <c r="IVR43" s="52"/>
      <c r="IVS43" s="2"/>
      <c r="IVV43" s="52"/>
      <c r="IVW43" s="2"/>
      <c r="IVZ43" s="52"/>
      <c r="IWA43" s="2"/>
      <c r="IWD43" s="52"/>
      <c r="IWE43" s="2"/>
      <c r="IWH43" s="52"/>
      <c r="IWI43" s="2"/>
      <c r="IWL43" s="52"/>
      <c r="IWM43" s="2"/>
      <c r="IWP43" s="52"/>
      <c r="IWQ43" s="2"/>
      <c r="IWT43" s="52"/>
      <c r="IWU43" s="2"/>
      <c r="IWX43" s="52"/>
      <c r="IWY43" s="2"/>
      <c r="IXB43" s="52"/>
      <c r="IXC43" s="2"/>
      <c r="IXF43" s="52"/>
      <c r="IXG43" s="2"/>
      <c r="IXJ43" s="52"/>
      <c r="IXK43" s="2"/>
      <c r="IXN43" s="52"/>
      <c r="IXO43" s="2"/>
      <c r="IXR43" s="52"/>
      <c r="IXS43" s="2"/>
      <c r="IXV43" s="52"/>
      <c r="IXW43" s="2"/>
      <c r="IXZ43" s="52"/>
      <c r="IYA43" s="2"/>
      <c r="IYD43" s="52"/>
      <c r="IYE43" s="2"/>
      <c r="IYH43" s="52"/>
      <c r="IYI43" s="2"/>
      <c r="IYL43" s="52"/>
      <c r="IYM43" s="2"/>
      <c r="IYP43" s="52"/>
      <c r="IYQ43" s="2"/>
      <c r="IYT43" s="52"/>
      <c r="IYU43" s="2"/>
      <c r="IYX43" s="52"/>
      <c r="IYY43" s="2"/>
      <c r="IZB43" s="52"/>
      <c r="IZC43" s="2"/>
      <c r="IZF43" s="52"/>
      <c r="IZG43" s="2"/>
      <c r="IZJ43" s="52"/>
      <c r="IZK43" s="2"/>
      <c r="IZN43" s="52"/>
      <c r="IZO43" s="2"/>
      <c r="IZR43" s="52"/>
      <c r="IZS43" s="2"/>
      <c r="IZV43" s="52"/>
      <c r="IZW43" s="2"/>
      <c r="IZZ43" s="52"/>
      <c r="JAA43" s="2"/>
      <c r="JAD43" s="52"/>
      <c r="JAE43" s="2"/>
      <c r="JAH43" s="52"/>
      <c r="JAI43" s="2"/>
      <c r="JAL43" s="52"/>
      <c r="JAM43" s="2"/>
      <c r="JAP43" s="52"/>
      <c r="JAQ43" s="2"/>
      <c r="JAT43" s="52"/>
      <c r="JAU43" s="2"/>
      <c r="JAX43" s="52"/>
      <c r="JAY43" s="2"/>
      <c r="JBB43" s="52"/>
      <c r="JBC43" s="2"/>
      <c r="JBF43" s="52"/>
      <c r="JBG43" s="2"/>
      <c r="JBJ43" s="52"/>
      <c r="JBK43" s="2"/>
      <c r="JBN43" s="52"/>
      <c r="JBO43" s="2"/>
      <c r="JBR43" s="52"/>
      <c r="JBS43" s="2"/>
      <c r="JBV43" s="52"/>
      <c r="JBW43" s="2"/>
      <c r="JBZ43" s="52"/>
      <c r="JCA43" s="2"/>
      <c r="JCD43" s="52"/>
      <c r="JCE43" s="2"/>
      <c r="JCH43" s="52"/>
      <c r="JCI43" s="2"/>
      <c r="JCL43" s="52"/>
      <c r="JCM43" s="2"/>
      <c r="JCP43" s="52"/>
      <c r="JCQ43" s="2"/>
      <c r="JCT43" s="52"/>
      <c r="JCU43" s="2"/>
      <c r="JCX43" s="52"/>
      <c r="JCY43" s="2"/>
      <c r="JDB43" s="52"/>
      <c r="JDC43" s="2"/>
      <c r="JDF43" s="52"/>
      <c r="JDG43" s="2"/>
      <c r="JDJ43" s="52"/>
      <c r="JDK43" s="2"/>
      <c r="JDN43" s="52"/>
      <c r="JDO43" s="2"/>
      <c r="JDR43" s="52"/>
      <c r="JDS43" s="2"/>
      <c r="JDV43" s="52"/>
      <c r="JDW43" s="2"/>
      <c r="JDZ43" s="52"/>
      <c r="JEA43" s="2"/>
      <c r="JED43" s="52"/>
      <c r="JEE43" s="2"/>
      <c r="JEH43" s="52"/>
      <c r="JEI43" s="2"/>
      <c r="JEL43" s="52"/>
      <c r="JEM43" s="2"/>
      <c r="JEP43" s="52"/>
      <c r="JEQ43" s="2"/>
      <c r="JET43" s="52"/>
      <c r="JEU43" s="2"/>
      <c r="JEX43" s="52"/>
      <c r="JEY43" s="2"/>
      <c r="JFB43" s="52"/>
      <c r="JFC43" s="2"/>
      <c r="JFF43" s="52"/>
      <c r="JFG43" s="2"/>
      <c r="JFJ43" s="52"/>
      <c r="JFK43" s="2"/>
      <c r="JFN43" s="52"/>
      <c r="JFO43" s="2"/>
      <c r="JFR43" s="52"/>
      <c r="JFS43" s="2"/>
      <c r="JFV43" s="52"/>
      <c r="JFW43" s="2"/>
      <c r="JFZ43" s="52"/>
      <c r="JGA43" s="2"/>
      <c r="JGD43" s="52"/>
      <c r="JGE43" s="2"/>
      <c r="JGH43" s="52"/>
      <c r="JGI43" s="2"/>
      <c r="JGL43" s="52"/>
      <c r="JGM43" s="2"/>
      <c r="JGP43" s="52"/>
      <c r="JGQ43" s="2"/>
      <c r="JGT43" s="52"/>
      <c r="JGU43" s="2"/>
      <c r="JGX43" s="52"/>
      <c r="JGY43" s="2"/>
      <c r="JHB43" s="52"/>
      <c r="JHC43" s="2"/>
      <c r="JHF43" s="52"/>
      <c r="JHG43" s="2"/>
      <c r="JHJ43" s="52"/>
      <c r="JHK43" s="2"/>
      <c r="JHN43" s="52"/>
      <c r="JHO43" s="2"/>
      <c r="JHR43" s="52"/>
      <c r="JHS43" s="2"/>
      <c r="JHV43" s="52"/>
      <c r="JHW43" s="2"/>
      <c r="JHZ43" s="52"/>
      <c r="JIA43" s="2"/>
      <c r="JID43" s="52"/>
      <c r="JIE43" s="2"/>
      <c r="JIH43" s="52"/>
      <c r="JII43" s="2"/>
      <c r="JIL43" s="52"/>
      <c r="JIM43" s="2"/>
      <c r="JIP43" s="52"/>
      <c r="JIQ43" s="2"/>
      <c r="JIT43" s="52"/>
      <c r="JIU43" s="2"/>
      <c r="JIX43" s="52"/>
      <c r="JIY43" s="2"/>
      <c r="JJB43" s="52"/>
      <c r="JJC43" s="2"/>
      <c r="JJF43" s="52"/>
      <c r="JJG43" s="2"/>
      <c r="JJJ43" s="52"/>
      <c r="JJK43" s="2"/>
      <c r="JJN43" s="52"/>
      <c r="JJO43" s="2"/>
      <c r="JJR43" s="52"/>
      <c r="JJS43" s="2"/>
      <c r="JJV43" s="52"/>
      <c r="JJW43" s="2"/>
      <c r="JJZ43" s="52"/>
      <c r="JKA43" s="2"/>
      <c r="JKD43" s="52"/>
      <c r="JKE43" s="2"/>
      <c r="JKH43" s="52"/>
      <c r="JKI43" s="2"/>
      <c r="JKL43" s="52"/>
      <c r="JKM43" s="2"/>
      <c r="JKP43" s="52"/>
      <c r="JKQ43" s="2"/>
      <c r="JKT43" s="52"/>
      <c r="JKU43" s="2"/>
      <c r="JKX43" s="52"/>
      <c r="JKY43" s="2"/>
      <c r="JLB43" s="52"/>
      <c r="JLC43" s="2"/>
      <c r="JLF43" s="52"/>
      <c r="JLG43" s="2"/>
      <c r="JLJ43" s="52"/>
      <c r="JLK43" s="2"/>
      <c r="JLN43" s="52"/>
      <c r="JLO43" s="2"/>
      <c r="JLR43" s="52"/>
      <c r="JLS43" s="2"/>
      <c r="JLV43" s="52"/>
      <c r="JLW43" s="2"/>
      <c r="JLZ43" s="52"/>
      <c r="JMA43" s="2"/>
      <c r="JMD43" s="52"/>
      <c r="JME43" s="2"/>
      <c r="JMH43" s="52"/>
      <c r="JMI43" s="2"/>
      <c r="JML43" s="52"/>
      <c r="JMM43" s="2"/>
      <c r="JMP43" s="52"/>
      <c r="JMQ43" s="2"/>
      <c r="JMT43" s="52"/>
      <c r="JMU43" s="2"/>
      <c r="JMX43" s="52"/>
      <c r="JMY43" s="2"/>
      <c r="JNB43" s="52"/>
      <c r="JNC43" s="2"/>
      <c r="JNF43" s="52"/>
      <c r="JNG43" s="2"/>
      <c r="JNJ43" s="52"/>
      <c r="JNK43" s="2"/>
      <c r="JNN43" s="52"/>
      <c r="JNO43" s="2"/>
      <c r="JNR43" s="52"/>
      <c r="JNS43" s="2"/>
      <c r="JNV43" s="52"/>
      <c r="JNW43" s="2"/>
      <c r="JNZ43" s="52"/>
      <c r="JOA43" s="2"/>
      <c r="JOD43" s="52"/>
      <c r="JOE43" s="2"/>
      <c r="JOH43" s="52"/>
      <c r="JOI43" s="2"/>
      <c r="JOL43" s="52"/>
      <c r="JOM43" s="2"/>
      <c r="JOP43" s="52"/>
      <c r="JOQ43" s="2"/>
      <c r="JOT43" s="52"/>
      <c r="JOU43" s="2"/>
      <c r="JOX43" s="52"/>
      <c r="JOY43" s="2"/>
      <c r="JPB43" s="52"/>
      <c r="JPC43" s="2"/>
      <c r="JPF43" s="52"/>
      <c r="JPG43" s="2"/>
      <c r="JPJ43" s="52"/>
      <c r="JPK43" s="2"/>
      <c r="JPN43" s="52"/>
      <c r="JPO43" s="2"/>
      <c r="JPR43" s="52"/>
      <c r="JPS43" s="2"/>
      <c r="JPV43" s="52"/>
      <c r="JPW43" s="2"/>
      <c r="JPZ43" s="52"/>
      <c r="JQA43" s="2"/>
      <c r="JQD43" s="52"/>
      <c r="JQE43" s="2"/>
      <c r="JQH43" s="52"/>
      <c r="JQI43" s="2"/>
      <c r="JQL43" s="52"/>
      <c r="JQM43" s="2"/>
      <c r="JQP43" s="52"/>
      <c r="JQQ43" s="2"/>
      <c r="JQT43" s="52"/>
      <c r="JQU43" s="2"/>
      <c r="JQX43" s="52"/>
      <c r="JQY43" s="2"/>
      <c r="JRB43" s="52"/>
      <c r="JRC43" s="2"/>
      <c r="JRF43" s="52"/>
      <c r="JRG43" s="2"/>
      <c r="JRJ43" s="52"/>
      <c r="JRK43" s="2"/>
      <c r="JRN43" s="52"/>
      <c r="JRO43" s="2"/>
      <c r="JRR43" s="52"/>
      <c r="JRS43" s="2"/>
      <c r="JRV43" s="52"/>
      <c r="JRW43" s="2"/>
      <c r="JRZ43" s="52"/>
      <c r="JSA43" s="2"/>
      <c r="JSD43" s="52"/>
      <c r="JSE43" s="2"/>
      <c r="JSH43" s="52"/>
      <c r="JSI43" s="2"/>
      <c r="JSL43" s="52"/>
      <c r="JSM43" s="2"/>
      <c r="JSP43" s="52"/>
      <c r="JSQ43" s="2"/>
      <c r="JST43" s="52"/>
      <c r="JSU43" s="2"/>
      <c r="JSX43" s="52"/>
      <c r="JSY43" s="2"/>
      <c r="JTB43" s="52"/>
      <c r="JTC43" s="2"/>
      <c r="JTF43" s="52"/>
      <c r="JTG43" s="2"/>
      <c r="JTJ43" s="52"/>
      <c r="JTK43" s="2"/>
      <c r="JTN43" s="52"/>
      <c r="JTO43" s="2"/>
      <c r="JTR43" s="52"/>
      <c r="JTS43" s="2"/>
      <c r="JTV43" s="52"/>
      <c r="JTW43" s="2"/>
      <c r="JTZ43" s="52"/>
      <c r="JUA43" s="2"/>
      <c r="JUD43" s="52"/>
      <c r="JUE43" s="2"/>
      <c r="JUH43" s="52"/>
      <c r="JUI43" s="2"/>
      <c r="JUL43" s="52"/>
      <c r="JUM43" s="2"/>
      <c r="JUP43" s="52"/>
      <c r="JUQ43" s="2"/>
      <c r="JUT43" s="52"/>
      <c r="JUU43" s="2"/>
      <c r="JUX43" s="52"/>
      <c r="JUY43" s="2"/>
      <c r="JVB43" s="52"/>
      <c r="JVC43" s="2"/>
      <c r="JVF43" s="52"/>
      <c r="JVG43" s="2"/>
      <c r="JVJ43" s="52"/>
      <c r="JVK43" s="2"/>
      <c r="JVN43" s="52"/>
      <c r="JVO43" s="2"/>
      <c r="JVR43" s="52"/>
      <c r="JVS43" s="2"/>
      <c r="JVV43" s="52"/>
      <c r="JVW43" s="2"/>
      <c r="JVZ43" s="52"/>
      <c r="JWA43" s="2"/>
      <c r="JWD43" s="52"/>
      <c r="JWE43" s="2"/>
      <c r="JWH43" s="52"/>
      <c r="JWI43" s="2"/>
      <c r="JWL43" s="52"/>
      <c r="JWM43" s="2"/>
      <c r="JWP43" s="52"/>
      <c r="JWQ43" s="2"/>
      <c r="JWT43" s="52"/>
      <c r="JWU43" s="2"/>
      <c r="JWX43" s="52"/>
      <c r="JWY43" s="2"/>
      <c r="JXB43" s="52"/>
      <c r="JXC43" s="2"/>
      <c r="JXF43" s="52"/>
      <c r="JXG43" s="2"/>
      <c r="JXJ43" s="52"/>
      <c r="JXK43" s="2"/>
      <c r="JXN43" s="52"/>
      <c r="JXO43" s="2"/>
      <c r="JXR43" s="52"/>
      <c r="JXS43" s="2"/>
      <c r="JXV43" s="52"/>
      <c r="JXW43" s="2"/>
      <c r="JXZ43" s="52"/>
      <c r="JYA43" s="2"/>
      <c r="JYD43" s="52"/>
      <c r="JYE43" s="2"/>
      <c r="JYH43" s="52"/>
      <c r="JYI43" s="2"/>
      <c r="JYL43" s="52"/>
      <c r="JYM43" s="2"/>
      <c r="JYP43" s="52"/>
      <c r="JYQ43" s="2"/>
      <c r="JYT43" s="52"/>
      <c r="JYU43" s="2"/>
      <c r="JYX43" s="52"/>
      <c r="JYY43" s="2"/>
      <c r="JZB43" s="52"/>
      <c r="JZC43" s="2"/>
      <c r="JZF43" s="52"/>
      <c r="JZG43" s="2"/>
      <c r="JZJ43" s="52"/>
      <c r="JZK43" s="2"/>
      <c r="JZN43" s="52"/>
      <c r="JZO43" s="2"/>
      <c r="JZR43" s="52"/>
      <c r="JZS43" s="2"/>
      <c r="JZV43" s="52"/>
      <c r="JZW43" s="2"/>
      <c r="JZZ43" s="52"/>
      <c r="KAA43" s="2"/>
      <c r="KAD43" s="52"/>
      <c r="KAE43" s="2"/>
      <c r="KAH43" s="52"/>
      <c r="KAI43" s="2"/>
      <c r="KAL43" s="52"/>
      <c r="KAM43" s="2"/>
      <c r="KAP43" s="52"/>
      <c r="KAQ43" s="2"/>
      <c r="KAT43" s="52"/>
      <c r="KAU43" s="2"/>
      <c r="KAX43" s="52"/>
      <c r="KAY43" s="2"/>
      <c r="KBB43" s="52"/>
      <c r="KBC43" s="2"/>
      <c r="KBF43" s="52"/>
      <c r="KBG43" s="2"/>
      <c r="KBJ43" s="52"/>
      <c r="KBK43" s="2"/>
      <c r="KBN43" s="52"/>
      <c r="KBO43" s="2"/>
      <c r="KBR43" s="52"/>
      <c r="KBS43" s="2"/>
      <c r="KBV43" s="52"/>
      <c r="KBW43" s="2"/>
      <c r="KBZ43" s="52"/>
      <c r="KCA43" s="2"/>
      <c r="KCD43" s="52"/>
      <c r="KCE43" s="2"/>
      <c r="KCH43" s="52"/>
      <c r="KCI43" s="2"/>
      <c r="KCL43" s="52"/>
      <c r="KCM43" s="2"/>
      <c r="KCP43" s="52"/>
      <c r="KCQ43" s="2"/>
      <c r="KCT43" s="52"/>
      <c r="KCU43" s="2"/>
      <c r="KCX43" s="52"/>
      <c r="KCY43" s="2"/>
      <c r="KDB43" s="52"/>
      <c r="KDC43" s="2"/>
      <c r="KDF43" s="52"/>
      <c r="KDG43" s="2"/>
      <c r="KDJ43" s="52"/>
      <c r="KDK43" s="2"/>
      <c r="KDN43" s="52"/>
      <c r="KDO43" s="2"/>
      <c r="KDR43" s="52"/>
      <c r="KDS43" s="2"/>
      <c r="KDV43" s="52"/>
      <c r="KDW43" s="2"/>
      <c r="KDZ43" s="52"/>
      <c r="KEA43" s="2"/>
      <c r="KED43" s="52"/>
      <c r="KEE43" s="2"/>
      <c r="KEH43" s="52"/>
      <c r="KEI43" s="2"/>
      <c r="KEL43" s="52"/>
      <c r="KEM43" s="2"/>
      <c r="KEP43" s="52"/>
      <c r="KEQ43" s="2"/>
      <c r="KET43" s="52"/>
      <c r="KEU43" s="2"/>
      <c r="KEX43" s="52"/>
      <c r="KEY43" s="2"/>
      <c r="KFB43" s="52"/>
      <c r="KFC43" s="2"/>
      <c r="KFF43" s="52"/>
      <c r="KFG43" s="2"/>
      <c r="KFJ43" s="52"/>
      <c r="KFK43" s="2"/>
      <c r="KFN43" s="52"/>
      <c r="KFO43" s="2"/>
      <c r="KFR43" s="52"/>
      <c r="KFS43" s="2"/>
      <c r="KFV43" s="52"/>
      <c r="KFW43" s="2"/>
      <c r="KFZ43" s="52"/>
      <c r="KGA43" s="2"/>
      <c r="KGD43" s="52"/>
      <c r="KGE43" s="2"/>
      <c r="KGH43" s="52"/>
      <c r="KGI43" s="2"/>
      <c r="KGL43" s="52"/>
      <c r="KGM43" s="2"/>
      <c r="KGP43" s="52"/>
      <c r="KGQ43" s="2"/>
      <c r="KGT43" s="52"/>
      <c r="KGU43" s="2"/>
      <c r="KGX43" s="52"/>
      <c r="KGY43" s="2"/>
      <c r="KHB43" s="52"/>
      <c r="KHC43" s="2"/>
      <c r="KHF43" s="52"/>
      <c r="KHG43" s="2"/>
      <c r="KHJ43" s="52"/>
      <c r="KHK43" s="2"/>
      <c r="KHN43" s="52"/>
      <c r="KHO43" s="2"/>
      <c r="KHR43" s="52"/>
      <c r="KHS43" s="2"/>
      <c r="KHV43" s="52"/>
      <c r="KHW43" s="2"/>
      <c r="KHZ43" s="52"/>
      <c r="KIA43" s="2"/>
      <c r="KID43" s="52"/>
      <c r="KIE43" s="2"/>
      <c r="KIH43" s="52"/>
      <c r="KII43" s="2"/>
      <c r="KIL43" s="52"/>
      <c r="KIM43" s="2"/>
      <c r="KIP43" s="52"/>
      <c r="KIQ43" s="2"/>
      <c r="KIT43" s="52"/>
      <c r="KIU43" s="2"/>
      <c r="KIX43" s="52"/>
      <c r="KIY43" s="2"/>
      <c r="KJB43" s="52"/>
      <c r="KJC43" s="2"/>
      <c r="KJF43" s="52"/>
      <c r="KJG43" s="2"/>
      <c r="KJJ43" s="52"/>
      <c r="KJK43" s="2"/>
      <c r="KJN43" s="52"/>
      <c r="KJO43" s="2"/>
      <c r="KJR43" s="52"/>
      <c r="KJS43" s="2"/>
      <c r="KJV43" s="52"/>
      <c r="KJW43" s="2"/>
      <c r="KJZ43" s="52"/>
      <c r="KKA43" s="2"/>
      <c r="KKD43" s="52"/>
      <c r="KKE43" s="2"/>
      <c r="KKH43" s="52"/>
      <c r="KKI43" s="2"/>
      <c r="KKL43" s="52"/>
      <c r="KKM43" s="2"/>
      <c r="KKP43" s="52"/>
      <c r="KKQ43" s="2"/>
      <c r="KKT43" s="52"/>
      <c r="KKU43" s="2"/>
      <c r="KKX43" s="52"/>
      <c r="KKY43" s="2"/>
      <c r="KLB43" s="52"/>
      <c r="KLC43" s="2"/>
      <c r="KLF43" s="52"/>
      <c r="KLG43" s="2"/>
      <c r="KLJ43" s="52"/>
      <c r="KLK43" s="2"/>
      <c r="KLN43" s="52"/>
      <c r="KLO43" s="2"/>
      <c r="KLR43" s="52"/>
      <c r="KLS43" s="2"/>
      <c r="KLV43" s="52"/>
      <c r="KLW43" s="2"/>
      <c r="KLZ43" s="52"/>
      <c r="KMA43" s="2"/>
      <c r="KMD43" s="52"/>
      <c r="KME43" s="2"/>
      <c r="KMH43" s="52"/>
      <c r="KMI43" s="2"/>
      <c r="KML43" s="52"/>
      <c r="KMM43" s="2"/>
      <c r="KMP43" s="52"/>
      <c r="KMQ43" s="2"/>
      <c r="KMT43" s="52"/>
      <c r="KMU43" s="2"/>
      <c r="KMX43" s="52"/>
      <c r="KMY43" s="2"/>
      <c r="KNB43" s="52"/>
      <c r="KNC43" s="2"/>
      <c r="KNF43" s="52"/>
      <c r="KNG43" s="2"/>
      <c r="KNJ43" s="52"/>
      <c r="KNK43" s="2"/>
      <c r="KNN43" s="52"/>
      <c r="KNO43" s="2"/>
      <c r="KNR43" s="52"/>
      <c r="KNS43" s="2"/>
      <c r="KNV43" s="52"/>
      <c r="KNW43" s="2"/>
      <c r="KNZ43" s="52"/>
      <c r="KOA43" s="2"/>
      <c r="KOD43" s="52"/>
      <c r="KOE43" s="2"/>
      <c r="KOH43" s="52"/>
      <c r="KOI43" s="2"/>
      <c r="KOL43" s="52"/>
      <c r="KOM43" s="2"/>
      <c r="KOP43" s="52"/>
      <c r="KOQ43" s="2"/>
      <c r="KOT43" s="52"/>
      <c r="KOU43" s="2"/>
      <c r="KOX43" s="52"/>
      <c r="KOY43" s="2"/>
      <c r="KPB43" s="52"/>
      <c r="KPC43" s="2"/>
      <c r="KPF43" s="52"/>
      <c r="KPG43" s="2"/>
      <c r="KPJ43" s="52"/>
      <c r="KPK43" s="2"/>
      <c r="KPN43" s="52"/>
      <c r="KPO43" s="2"/>
      <c r="KPR43" s="52"/>
      <c r="KPS43" s="2"/>
      <c r="KPV43" s="52"/>
      <c r="KPW43" s="2"/>
      <c r="KPZ43" s="52"/>
      <c r="KQA43" s="2"/>
      <c r="KQD43" s="52"/>
      <c r="KQE43" s="2"/>
      <c r="KQH43" s="52"/>
      <c r="KQI43" s="2"/>
      <c r="KQL43" s="52"/>
      <c r="KQM43" s="2"/>
      <c r="KQP43" s="52"/>
      <c r="KQQ43" s="2"/>
      <c r="KQT43" s="52"/>
      <c r="KQU43" s="2"/>
      <c r="KQX43" s="52"/>
      <c r="KQY43" s="2"/>
      <c r="KRB43" s="52"/>
      <c r="KRC43" s="2"/>
      <c r="KRF43" s="52"/>
      <c r="KRG43" s="2"/>
      <c r="KRJ43" s="52"/>
      <c r="KRK43" s="2"/>
      <c r="KRN43" s="52"/>
      <c r="KRO43" s="2"/>
      <c r="KRR43" s="52"/>
      <c r="KRS43" s="2"/>
      <c r="KRV43" s="52"/>
      <c r="KRW43" s="2"/>
      <c r="KRZ43" s="52"/>
      <c r="KSA43" s="2"/>
      <c r="KSD43" s="52"/>
      <c r="KSE43" s="2"/>
      <c r="KSH43" s="52"/>
      <c r="KSI43" s="2"/>
      <c r="KSL43" s="52"/>
      <c r="KSM43" s="2"/>
      <c r="KSP43" s="52"/>
      <c r="KSQ43" s="2"/>
      <c r="KST43" s="52"/>
      <c r="KSU43" s="2"/>
      <c r="KSX43" s="52"/>
      <c r="KSY43" s="2"/>
      <c r="KTB43" s="52"/>
      <c r="KTC43" s="2"/>
      <c r="KTF43" s="52"/>
      <c r="KTG43" s="2"/>
      <c r="KTJ43" s="52"/>
      <c r="KTK43" s="2"/>
      <c r="KTN43" s="52"/>
      <c r="KTO43" s="2"/>
      <c r="KTR43" s="52"/>
      <c r="KTS43" s="2"/>
      <c r="KTV43" s="52"/>
      <c r="KTW43" s="2"/>
      <c r="KTZ43" s="52"/>
      <c r="KUA43" s="2"/>
      <c r="KUD43" s="52"/>
      <c r="KUE43" s="2"/>
      <c r="KUH43" s="52"/>
      <c r="KUI43" s="2"/>
      <c r="KUL43" s="52"/>
      <c r="KUM43" s="2"/>
      <c r="KUP43" s="52"/>
      <c r="KUQ43" s="2"/>
      <c r="KUT43" s="52"/>
      <c r="KUU43" s="2"/>
      <c r="KUX43" s="52"/>
      <c r="KUY43" s="2"/>
      <c r="KVB43" s="52"/>
      <c r="KVC43" s="2"/>
      <c r="KVF43" s="52"/>
      <c r="KVG43" s="2"/>
      <c r="KVJ43" s="52"/>
      <c r="KVK43" s="2"/>
      <c r="KVN43" s="52"/>
      <c r="KVO43" s="2"/>
      <c r="KVR43" s="52"/>
      <c r="KVS43" s="2"/>
      <c r="KVV43" s="52"/>
      <c r="KVW43" s="2"/>
      <c r="KVZ43" s="52"/>
      <c r="KWA43" s="2"/>
      <c r="KWD43" s="52"/>
      <c r="KWE43" s="2"/>
      <c r="KWH43" s="52"/>
      <c r="KWI43" s="2"/>
      <c r="KWL43" s="52"/>
      <c r="KWM43" s="2"/>
      <c r="KWP43" s="52"/>
      <c r="KWQ43" s="2"/>
      <c r="KWT43" s="52"/>
      <c r="KWU43" s="2"/>
      <c r="KWX43" s="52"/>
      <c r="KWY43" s="2"/>
      <c r="KXB43" s="52"/>
      <c r="KXC43" s="2"/>
      <c r="KXF43" s="52"/>
      <c r="KXG43" s="2"/>
      <c r="KXJ43" s="52"/>
      <c r="KXK43" s="2"/>
      <c r="KXN43" s="52"/>
      <c r="KXO43" s="2"/>
      <c r="KXR43" s="52"/>
      <c r="KXS43" s="2"/>
      <c r="KXV43" s="52"/>
      <c r="KXW43" s="2"/>
      <c r="KXZ43" s="52"/>
      <c r="KYA43" s="2"/>
      <c r="KYD43" s="52"/>
      <c r="KYE43" s="2"/>
      <c r="KYH43" s="52"/>
      <c r="KYI43" s="2"/>
      <c r="KYL43" s="52"/>
      <c r="KYM43" s="2"/>
      <c r="KYP43" s="52"/>
      <c r="KYQ43" s="2"/>
      <c r="KYT43" s="52"/>
      <c r="KYU43" s="2"/>
      <c r="KYX43" s="52"/>
      <c r="KYY43" s="2"/>
      <c r="KZB43" s="52"/>
      <c r="KZC43" s="2"/>
      <c r="KZF43" s="52"/>
      <c r="KZG43" s="2"/>
      <c r="KZJ43" s="52"/>
      <c r="KZK43" s="2"/>
      <c r="KZN43" s="52"/>
      <c r="KZO43" s="2"/>
      <c r="KZR43" s="52"/>
      <c r="KZS43" s="2"/>
      <c r="KZV43" s="52"/>
      <c r="KZW43" s="2"/>
      <c r="KZZ43" s="52"/>
      <c r="LAA43" s="2"/>
      <c r="LAD43" s="52"/>
      <c r="LAE43" s="2"/>
      <c r="LAH43" s="52"/>
      <c r="LAI43" s="2"/>
      <c r="LAL43" s="52"/>
      <c r="LAM43" s="2"/>
      <c r="LAP43" s="52"/>
      <c r="LAQ43" s="2"/>
      <c r="LAT43" s="52"/>
      <c r="LAU43" s="2"/>
      <c r="LAX43" s="52"/>
      <c r="LAY43" s="2"/>
      <c r="LBB43" s="52"/>
      <c r="LBC43" s="2"/>
      <c r="LBF43" s="52"/>
      <c r="LBG43" s="2"/>
      <c r="LBJ43" s="52"/>
      <c r="LBK43" s="2"/>
      <c r="LBN43" s="52"/>
      <c r="LBO43" s="2"/>
      <c r="LBR43" s="52"/>
      <c r="LBS43" s="2"/>
      <c r="LBV43" s="52"/>
      <c r="LBW43" s="2"/>
      <c r="LBZ43" s="52"/>
      <c r="LCA43" s="2"/>
      <c r="LCD43" s="52"/>
      <c r="LCE43" s="2"/>
      <c r="LCH43" s="52"/>
      <c r="LCI43" s="2"/>
      <c r="LCL43" s="52"/>
      <c r="LCM43" s="2"/>
      <c r="LCP43" s="52"/>
      <c r="LCQ43" s="2"/>
      <c r="LCT43" s="52"/>
      <c r="LCU43" s="2"/>
      <c r="LCX43" s="52"/>
      <c r="LCY43" s="2"/>
      <c r="LDB43" s="52"/>
      <c r="LDC43" s="2"/>
      <c r="LDF43" s="52"/>
      <c r="LDG43" s="2"/>
      <c r="LDJ43" s="52"/>
      <c r="LDK43" s="2"/>
      <c r="LDN43" s="52"/>
      <c r="LDO43" s="2"/>
      <c r="LDR43" s="52"/>
      <c r="LDS43" s="2"/>
      <c r="LDV43" s="52"/>
      <c r="LDW43" s="2"/>
      <c r="LDZ43" s="52"/>
      <c r="LEA43" s="2"/>
      <c r="LED43" s="52"/>
      <c r="LEE43" s="2"/>
      <c r="LEH43" s="52"/>
      <c r="LEI43" s="2"/>
      <c r="LEL43" s="52"/>
      <c r="LEM43" s="2"/>
      <c r="LEP43" s="52"/>
      <c r="LEQ43" s="2"/>
      <c r="LET43" s="52"/>
      <c r="LEU43" s="2"/>
      <c r="LEX43" s="52"/>
      <c r="LEY43" s="2"/>
      <c r="LFB43" s="52"/>
      <c r="LFC43" s="2"/>
      <c r="LFF43" s="52"/>
      <c r="LFG43" s="2"/>
      <c r="LFJ43" s="52"/>
      <c r="LFK43" s="2"/>
      <c r="LFN43" s="52"/>
      <c r="LFO43" s="2"/>
      <c r="LFR43" s="52"/>
      <c r="LFS43" s="2"/>
      <c r="LFV43" s="52"/>
      <c r="LFW43" s="2"/>
      <c r="LFZ43" s="52"/>
      <c r="LGA43" s="2"/>
      <c r="LGD43" s="52"/>
      <c r="LGE43" s="2"/>
      <c r="LGH43" s="52"/>
      <c r="LGI43" s="2"/>
      <c r="LGL43" s="52"/>
      <c r="LGM43" s="2"/>
      <c r="LGP43" s="52"/>
      <c r="LGQ43" s="2"/>
      <c r="LGT43" s="52"/>
      <c r="LGU43" s="2"/>
      <c r="LGX43" s="52"/>
      <c r="LGY43" s="2"/>
      <c r="LHB43" s="52"/>
      <c r="LHC43" s="2"/>
      <c r="LHF43" s="52"/>
      <c r="LHG43" s="2"/>
      <c r="LHJ43" s="52"/>
      <c r="LHK43" s="2"/>
      <c r="LHN43" s="52"/>
      <c r="LHO43" s="2"/>
      <c r="LHR43" s="52"/>
      <c r="LHS43" s="2"/>
      <c r="LHV43" s="52"/>
      <c r="LHW43" s="2"/>
      <c r="LHZ43" s="52"/>
      <c r="LIA43" s="2"/>
      <c r="LID43" s="52"/>
      <c r="LIE43" s="2"/>
      <c r="LIH43" s="52"/>
      <c r="LII43" s="2"/>
      <c r="LIL43" s="52"/>
      <c r="LIM43" s="2"/>
      <c r="LIP43" s="52"/>
      <c r="LIQ43" s="2"/>
      <c r="LIT43" s="52"/>
      <c r="LIU43" s="2"/>
      <c r="LIX43" s="52"/>
      <c r="LIY43" s="2"/>
      <c r="LJB43" s="52"/>
      <c r="LJC43" s="2"/>
      <c r="LJF43" s="52"/>
      <c r="LJG43" s="2"/>
      <c r="LJJ43" s="52"/>
      <c r="LJK43" s="2"/>
      <c r="LJN43" s="52"/>
      <c r="LJO43" s="2"/>
      <c r="LJR43" s="52"/>
      <c r="LJS43" s="2"/>
      <c r="LJV43" s="52"/>
      <c r="LJW43" s="2"/>
      <c r="LJZ43" s="52"/>
      <c r="LKA43" s="2"/>
      <c r="LKD43" s="52"/>
      <c r="LKE43" s="2"/>
      <c r="LKH43" s="52"/>
      <c r="LKI43" s="2"/>
      <c r="LKL43" s="52"/>
      <c r="LKM43" s="2"/>
      <c r="LKP43" s="52"/>
      <c r="LKQ43" s="2"/>
      <c r="LKT43" s="52"/>
      <c r="LKU43" s="2"/>
      <c r="LKX43" s="52"/>
      <c r="LKY43" s="2"/>
      <c r="LLB43" s="52"/>
      <c r="LLC43" s="2"/>
      <c r="LLF43" s="52"/>
      <c r="LLG43" s="2"/>
      <c r="LLJ43" s="52"/>
      <c r="LLK43" s="2"/>
      <c r="LLN43" s="52"/>
      <c r="LLO43" s="2"/>
      <c r="LLR43" s="52"/>
      <c r="LLS43" s="2"/>
      <c r="LLV43" s="52"/>
      <c r="LLW43" s="2"/>
      <c r="LLZ43" s="52"/>
      <c r="LMA43" s="2"/>
      <c r="LMD43" s="52"/>
      <c r="LME43" s="2"/>
      <c r="LMH43" s="52"/>
      <c r="LMI43" s="2"/>
      <c r="LML43" s="52"/>
      <c r="LMM43" s="2"/>
      <c r="LMP43" s="52"/>
      <c r="LMQ43" s="2"/>
      <c r="LMT43" s="52"/>
      <c r="LMU43" s="2"/>
      <c r="LMX43" s="52"/>
      <c r="LMY43" s="2"/>
      <c r="LNB43" s="52"/>
      <c r="LNC43" s="2"/>
      <c r="LNF43" s="52"/>
      <c r="LNG43" s="2"/>
      <c r="LNJ43" s="52"/>
      <c r="LNK43" s="2"/>
      <c r="LNN43" s="52"/>
      <c r="LNO43" s="2"/>
      <c r="LNR43" s="52"/>
      <c r="LNS43" s="2"/>
      <c r="LNV43" s="52"/>
      <c r="LNW43" s="2"/>
      <c r="LNZ43" s="52"/>
      <c r="LOA43" s="2"/>
      <c r="LOD43" s="52"/>
      <c r="LOE43" s="2"/>
      <c r="LOH43" s="52"/>
      <c r="LOI43" s="2"/>
      <c r="LOL43" s="52"/>
      <c r="LOM43" s="2"/>
      <c r="LOP43" s="52"/>
      <c r="LOQ43" s="2"/>
      <c r="LOT43" s="52"/>
      <c r="LOU43" s="2"/>
      <c r="LOX43" s="52"/>
      <c r="LOY43" s="2"/>
      <c r="LPB43" s="52"/>
      <c r="LPC43" s="2"/>
      <c r="LPF43" s="52"/>
      <c r="LPG43" s="2"/>
      <c r="LPJ43" s="52"/>
      <c r="LPK43" s="2"/>
      <c r="LPN43" s="52"/>
      <c r="LPO43" s="2"/>
      <c r="LPR43" s="52"/>
      <c r="LPS43" s="2"/>
      <c r="LPV43" s="52"/>
      <c r="LPW43" s="2"/>
      <c r="LPZ43" s="52"/>
      <c r="LQA43" s="2"/>
      <c r="LQD43" s="52"/>
      <c r="LQE43" s="2"/>
      <c r="LQH43" s="52"/>
      <c r="LQI43" s="2"/>
      <c r="LQL43" s="52"/>
      <c r="LQM43" s="2"/>
      <c r="LQP43" s="52"/>
      <c r="LQQ43" s="2"/>
      <c r="LQT43" s="52"/>
      <c r="LQU43" s="2"/>
      <c r="LQX43" s="52"/>
      <c r="LQY43" s="2"/>
      <c r="LRB43" s="52"/>
      <c r="LRC43" s="2"/>
      <c r="LRF43" s="52"/>
      <c r="LRG43" s="2"/>
      <c r="LRJ43" s="52"/>
      <c r="LRK43" s="2"/>
      <c r="LRN43" s="52"/>
      <c r="LRO43" s="2"/>
      <c r="LRR43" s="52"/>
      <c r="LRS43" s="2"/>
      <c r="LRV43" s="52"/>
      <c r="LRW43" s="2"/>
      <c r="LRZ43" s="52"/>
      <c r="LSA43" s="2"/>
      <c r="LSD43" s="52"/>
      <c r="LSE43" s="2"/>
      <c r="LSH43" s="52"/>
      <c r="LSI43" s="2"/>
      <c r="LSL43" s="52"/>
      <c r="LSM43" s="2"/>
      <c r="LSP43" s="52"/>
      <c r="LSQ43" s="2"/>
      <c r="LST43" s="52"/>
      <c r="LSU43" s="2"/>
      <c r="LSX43" s="52"/>
      <c r="LSY43" s="2"/>
      <c r="LTB43" s="52"/>
      <c r="LTC43" s="2"/>
      <c r="LTF43" s="52"/>
      <c r="LTG43" s="2"/>
      <c r="LTJ43" s="52"/>
      <c r="LTK43" s="2"/>
      <c r="LTN43" s="52"/>
      <c r="LTO43" s="2"/>
      <c r="LTR43" s="52"/>
      <c r="LTS43" s="2"/>
      <c r="LTV43" s="52"/>
      <c r="LTW43" s="2"/>
      <c r="LTZ43" s="52"/>
      <c r="LUA43" s="2"/>
      <c r="LUD43" s="52"/>
      <c r="LUE43" s="2"/>
      <c r="LUH43" s="52"/>
      <c r="LUI43" s="2"/>
      <c r="LUL43" s="52"/>
      <c r="LUM43" s="2"/>
      <c r="LUP43" s="52"/>
      <c r="LUQ43" s="2"/>
      <c r="LUT43" s="52"/>
      <c r="LUU43" s="2"/>
      <c r="LUX43" s="52"/>
      <c r="LUY43" s="2"/>
      <c r="LVB43" s="52"/>
      <c r="LVC43" s="2"/>
      <c r="LVF43" s="52"/>
      <c r="LVG43" s="2"/>
      <c r="LVJ43" s="52"/>
      <c r="LVK43" s="2"/>
      <c r="LVN43" s="52"/>
      <c r="LVO43" s="2"/>
      <c r="LVR43" s="52"/>
      <c r="LVS43" s="2"/>
      <c r="LVV43" s="52"/>
      <c r="LVW43" s="2"/>
      <c r="LVZ43" s="52"/>
      <c r="LWA43" s="2"/>
      <c r="LWD43" s="52"/>
      <c r="LWE43" s="2"/>
      <c r="LWH43" s="52"/>
      <c r="LWI43" s="2"/>
      <c r="LWL43" s="52"/>
      <c r="LWM43" s="2"/>
      <c r="LWP43" s="52"/>
      <c r="LWQ43" s="2"/>
      <c r="LWT43" s="52"/>
      <c r="LWU43" s="2"/>
      <c r="LWX43" s="52"/>
      <c r="LWY43" s="2"/>
      <c r="LXB43" s="52"/>
      <c r="LXC43" s="2"/>
      <c r="LXF43" s="52"/>
      <c r="LXG43" s="2"/>
      <c r="LXJ43" s="52"/>
      <c r="LXK43" s="2"/>
      <c r="LXN43" s="52"/>
      <c r="LXO43" s="2"/>
      <c r="LXR43" s="52"/>
      <c r="LXS43" s="2"/>
      <c r="LXV43" s="52"/>
      <c r="LXW43" s="2"/>
      <c r="LXZ43" s="52"/>
      <c r="LYA43" s="2"/>
      <c r="LYD43" s="52"/>
      <c r="LYE43" s="2"/>
      <c r="LYH43" s="52"/>
      <c r="LYI43" s="2"/>
      <c r="LYL43" s="52"/>
      <c r="LYM43" s="2"/>
      <c r="LYP43" s="52"/>
      <c r="LYQ43" s="2"/>
      <c r="LYT43" s="52"/>
      <c r="LYU43" s="2"/>
      <c r="LYX43" s="52"/>
      <c r="LYY43" s="2"/>
      <c r="LZB43" s="52"/>
      <c r="LZC43" s="2"/>
      <c r="LZF43" s="52"/>
      <c r="LZG43" s="2"/>
      <c r="LZJ43" s="52"/>
      <c r="LZK43" s="2"/>
      <c r="LZN43" s="52"/>
      <c r="LZO43" s="2"/>
      <c r="LZR43" s="52"/>
      <c r="LZS43" s="2"/>
      <c r="LZV43" s="52"/>
      <c r="LZW43" s="2"/>
      <c r="LZZ43" s="52"/>
      <c r="MAA43" s="2"/>
      <c r="MAD43" s="52"/>
      <c r="MAE43" s="2"/>
      <c r="MAH43" s="52"/>
      <c r="MAI43" s="2"/>
      <c r="MAL43" s="52"/>
      <c r="MAM43" s="2"/>
      <c r="MAP43" s="52"/>
      <c r="MAQ43" s="2"/>
      <c r="MAT43" s="52"/>
      <c r="MAU43" s="2"/>
      <c r="MAX43" s="52"/>
      <c r="MAY43" s="2"/>
      <c r="MBB43" s="52"/>
      <c r="MBC43" s="2"/>
      <c r="MBF43" s="52"/>
      <c r="MBG43" s="2"/>
      <c r="MBJ43" s="52"/>
      <c r="MBK43" s="2"/>
      <c r="MBN43" s="52"/>
      <c r="MBO43" s="2"/>
      <c r="MBR43" s="52"/>
      <c r="MBS43" s="2"/>
      <c r="MBV43" s="52"/>
      <c r="MBW43" s="2"/>
      <c r="MBZ43" s="52"/>
      <c r="MCA43" s="2"/>
      <c r="MCD43" s="52"/>
      <c r="MCE43" s="2"/>
      <c r="MCH43" s="52"/>
      <c r="MCI43" s="2"/>
      <c r="MCL43" s="52"/>
      <c r="MCM43" s="2"/>
      <c r="MCP43" s="52"/>
      <c r="MCQ43" s="2"/>
      <c r="MCT43" s="52"/>
      <c r="MCU43" s="2"/>
      <c r="MCX43" s="52"/>
      <c r="MCY43" s="2"/>
      <c r="MDB43" s="52"/>
      <c r="MDC43" s="2"/>
      <c r="MDF43" s="52"/>
      <c r="MDG43" s="2"/>
      <c r="MDJ43" s="52"/>
      <c r="MDK43" s="2"/>
      <c r="MDN43" s="52"/>
      <c r="MDO43" s="2"/>
      <c r="MDR43" s="52"/>
      <c r="MDS43" s="2"/>
      <c r="MDV43" s="52"/>
      <c r="MDW43" s="2"/>
      <c r="MDZ43" s="52"/>
      <c r="MEA43" s="2"/>
      <c r="MED43" s="52"/>
      <c r="MEE43" s="2"/>
      <c r="MEH43" s="52"/>
      <c r="MEI43" s="2"/>
      <c r="MEL43" s="52"/>
      <c r="MEM43" s="2"/>
      <c r="MEP43" s="52"/>
      <c r="MEQ43" s="2"/>
      <c r="MET43" s="52"/>
      <c r="MEU43" s="2"/>
      <c r="MEX43" s="52"/>
      <c r="MEY43" s="2"/>
      <c r="MFB43" s="52"/>
      <c r="MFC43" s="2"/>
      <c r="MFF43" s="52"/>
      <c r="MFG43" s="2"/>
      <c r="MFJ43" s="52"/>
      <c r="MFK43" s="2"/>
      <c r="MFN43" s="52"/>
      <c r="MFO43" s="2"/>
      <c r="MFR43" s="52"/>
      <c r="MFS43" s="2"/>
      <c r="MFV43" s="52"/>
      <c r="MFW43" s="2"/>
      <c r="MFZ43" s="52"/>
      <c r="MGA43" s="2"/>
      <c r="MGD43" s="52"/>
      <c r="MGE43" s="2"/>
      <c r="MGH43" s="52"/>
      <c r="MGI43" s="2"/>
      <c r="MGL43" s="52"/>
      <c r="MGM43" s="2"/>
      <c r="MGP43" s="52"/>
      <c r="MGQ43" s="2"/>
      <c r="MGT43" s="52"/>
      <c r="MGU43" s="2"/>
      <c r="MGX43" s="52"/>
      <c r="MGY43" s="2"/>
      <c r="MHB43" s="52"/>
      <c r="MHC43" s="2"/>
      <c r="MHF43" s="52"/>
      <c r="MHG43" s="2"/>
      <c r="MHJ43" s="52"/>
      <c r="MHK43" s="2"/>
      <c r="MHN43" s="52"/>
      <c r="MHO43" s="2"/>
      <c r="MHR43" s="52"/>
      <c r="MHS43" s="2"/>
      <c r="MHV43" s="52"/>
      <c r="MHW43" s="2"/>
      <c r="MHZ43" s="52"/>
      <c r="MIA43" s="2"/>
      <c r="MID43" s="52"/>
      <c r="MIE43" s="2"/>
      <c r="MIH43" s="52"/>
      <c r="MII43" s="2"/>
      <c r="MIL43" s="52"/>
      <c r="MIM43" s="2"/>
      <c r="MIP43" s="52"/>
      <c r="MIQ43" s="2"/>
      <c r="MIT43" s="52"/>
      <c r="MIU43" s="2"/>
      <c r="MIX43" s="52"/>
      <c r="MIY43" s="2"/>
      <c r="MJB43" s="52"/>
      <c r="MJC43" s="2"/>
      <c r="MJF43" s="52"/>
      <c r="MJG43" s="2"/>
      <c r="MJJ43" s="52"/>
      <c r="MJK43" s="2"/>
      <c r="MJN43" s="52"/>
      <c r="MJO43" s="2"/>
      <c r="MJR43" s="52"/>
      <c r="MJS43" s="2"/>
      <c r="MJV43" s="52"/>
      <c r="MJW43" s="2"/>
      <c r="MJZ43" s="52"/>
      <c r="MKA43" s="2"/>
      <c r="MKD43" s="52"/>
      <c r="MKE43" s="2"/>
      <c r="MKH43" s="52"/>
      <c r="MKI43" s="2"/>
      <c r="MKL43" s="52"/>
      <c r="MKM43" s="2"/>
      <c r="MKP43" s="52"/>
      <c r="MKQ43" s="2"/>
      <c r="MKT43" s="52"/>
      <c r="MKU43" s="2"/>
      <c r="MKX43" s="52"/>
      <c r="MKY43" s="2"/>
      <c r="MLB43" s="52"/>
      <c r="MLC43" s="2"/>
      <c r="MLF43" s="52"/>
      <c r="MLG43" s="2"/>
      <c r="MLJ43" s="52"/>
      <c r="MLK43" s="2"/>
      <c r="MLN43" s="52"/>
      <c r="MLO43" s="2"/>
      <c r="MLR43" s="52"/>
      <c r="MLS43" s="2"/>
      <c r="MLV43" s="52"/>
      <c r="MLW43" s="2"/>
      <c r="MLZ43" s="52"/>
      <c r="MMA43" s="2"/>
      <c r="MMD43" s="52"/>
      <c r="MME43" s="2"/>
      <c r="MMH43" s="52"/>
      <c r="MMI43" s="2"/>
      <c r="MML43" s="52"/>
      <c r="MMM43" s="2"/>
      <c r="MMP43" s="52"/>
      <c r="MMQ43" s="2"/>
      <c r="MMT43" s="52"/>
      <c r="MMU43" s="2"/>
      <c r="MMX43" s="52"/>
      <c r="MMY43" s="2"/>
      <c r="MNB43" s="52"/>
      <c r="MNC43" s="2"/>
      <c r="MNF43" s="52"/>
      <c r="MNG43" s="2"/>
      <c r="MNJ43" s="52"/>
      <c r="MNK43" s="2"/>
      <c r="MNN43" s="52"/>
      <c r="MNO43" s="2"/>
      <c r="MNR43" s="52"/>
      <c r="MNS43" s="2"/>
      <c r="MNV43" s="52"/>
      <c r="MNW43" s="2"/>
      <c r="MNZ43" s="52"/>
      <c r="MOA43" s="2"/>
      <c r="MOD43" s="52"/>
      <c r="MOE43" s="2"/>
      <c r="MOH43" s="52"/>
      <c r="MOI43" s="2"/>
      <c r="MOL43" s="52"/>
      <c r="MOM43" s="2"/>
      <c r="MOP43" s="52"/>
      <c r="MOQ43" s="2"/>
      <c r="MOT43" s="52"/>
      <c r="MOU43" s="2"/>
      <c r="MOX43" s="52"/>
      <c r="MOY43" s="2"/>
      <c r="MPB43" s="52"/>
      <c r="MPC43" s="2"/>
      <c r="MPF43" s="52"/>
      <c r="MPG43" s="2"/>
      <c r="MPJ43" s="52"/>
      <c r="MPK43" s="2"/>
      <c r="MPN43" s="52"/>
      <c r="MPO43" s="2"/>
      <c r="MPR43" s="52"/>
      <c r="MPS43" s="2"/>
      <c r="MPV43" s="52"/>
      <c r="MPW43" s="2"/>
      <c r="MPZ43" s="52"/>
      <c r="MQA43" s="2"/>
      <c r="MQD43" s="52"/>
      <c r="MQE43" s="2"/>
      <c r="MQH43" s="52"/>
      <c r="MQI43" s="2"/>
      <c r="MQL43" s="52"/>
      <c r="MQM43" s="2"/>
      <c r="MQP43" s="52"/>
      <c r="MQQ43" s="2"/>
      <c r="MQT43" s="52"/>
      <c r="MQU43" s="2"/>
      <c r="MQX43" s="52"/>
      <c r="MQY43" s="2"/>
      <c r="MRB43" s="52"/>
      <c r="MRC43" s="2"/>
      <c r="MRF43" s="52"/>
      <c r="MRG43" s="2"/>
      <c r="MRJ43" s="52"/>
      <c r="MRK43" s="2"/>
      <c r="MRN43" s="52"/>
      <c r="MRO43" s="2"/>
      <c r="MRR43" s="52"/>
      <c r="MRS43" s="2"/>
      <c r="MRV43" s="52"/>
      <c r="MRW43" s="2"/>
      <c r="MRZ43" s="52"/>
      <c r="MSA43" s="2"/>
      <c r="MSD43" s="52"/>
      <c r="MSE43" s="2"/>
      <c r="MSH43" s="52"/>
      <c r="MSI43" s="2"/>
      <c r="MSL43" s="52"/>
      <c r="MSM43" s="2"/>
      <c r="MSP43" s="52"/>
      <c r="MSQ43" s="2"/>
      <c r="MST43" s="52"/>
      <c r="MSU43" s="2"/>
      <c r="MSX43" s="52"/>
      <c r="MSY43" s="2"/>
      <c r="MTB43" s="52"/>
      <c r="MTC43" s="2"/>
      <c r="MTF43" s="52"/>
      <c r="MTG43" s="2"/>
      <c r="MTJ43" s="52"/>
      <c r="MTK43" s="2"/>
      <c r="MTN43" s="52"/>
      <c r="MTO43" s="2"/>
      <c r="MTR43" s="52"/>
      <c r="MTS43" s="2"/>
      <c r="MTV43" s="52"/>
      <c r="MTW43" s="2"/>
      <c r="MTZ43" s="52"/>
      <c r="MUA43" s="2"/>
      <c r="MUD43" s="52"/>
      <c r="MUE43" s="2"/>
      <c r="MUH43" s="52"/>
      <c r="MUI43" s="2"/>
      <c r="MUL43" s="52"/>
      <c r="MUM43" s="2"/>
      <c r="MUP43" s="52"/>
      <c r="MUQ43" s="2"/>
      <c r="MUT43" s="52"/>
      <c r="MUU43" s="2"/>
      <c r="MUX43" s="52"/>
      <c r="MUY43" s="2"/>
      <c r="MVB43" s="52"/>
      <c r="MVC43" s="2"/>
      <c r="MVF43" s="52"/>
      <c r="MVG43" s="2"/>
      <c r="MVJ43" s="52"/>
      <c r="MVK43" s="2"/>
      <c r="MVN43" s="52"/>
      <c r="MVO43" s="2"/>
      <c r="MVR43" s="52"/>
      <c r="MVS43" s="2"/>
      <c r="MVV43" s="52"/>
      <c r="MVW43" s="2"/>
      <c r="MVZ43" s="52"/>
      <c r="MWA43" s="2"/>
      <c r="MWD43" s="52"/>
      <c r="MWE43" s="2"/>
      <c r="MWH43" s="52"/>
      <c r="MWI43" s="2"/>
      <c r="MWL43" s="52"/>
      <c r="MWM43" s="2"/>
      <c r="MWP43" s="52"/>
      <c r="MWQ43" s="2"/>
      <c r="MWT43" s="52"/>
      <c r="MWU43" s="2"/>
      <c r="MWX43" s="52"/>
      <c r="MWY43" s="2"/>
      <c r="MXB43" s="52"/>
      <c r="MXC43" s="2"/>
      <c r="MXF43" s="52"/>
      <c r="MXG43" s="2"/>
      <c r="MXJ43" s="52"/>
      <c r="MXK43" s="2"/>
      <c r="MXN43" s="52"/>
      <c r="MXO43" s="2"/>
      <c r="MXR43" s="52"/>
      <c r="MXS43" s="2"/>
      <c r="MXV43" s="52"/>
      <c r="MXW43" s="2"/>
      <c r="MXZ43" s="52"/>
      <c r="MYA43" s="2"/>
      <c r="MYD43" s="52"/>
      <c r="MYE43" s="2"/>
      <c r="MYH43" s="52"/>
      <c r="MYI43" s="2"/>
      <c r="MYL43" s="52"/>
      <c r="MYM43" s="2"/>
      <c r="MYP43" s="52"/>
      <c r="MYQ43" s="2"/>
      <c r="MYT43" s="52"/>
      <c r="MYU43" s="2"/>
      <c r="MYX43" s="52"/>
      <c r="MYY43" s="2"/>
      <c r="MZB43" s="52"/>
      <c r="MZC43" s="2"/>
      <c r="MZF43" s="52"/>
      <c r="MZG43" s="2"/>
      <c r="MZJ43" s="52"/>
      <c r="MZK43" s="2"/>
      <c r="MZN43" s="52"/>
      <c r="MZO43" s="2"/>
      <c r="MZR43" s="52"/>
      <c r="MZS43" s="2"/>
      <c r="MZV43" s="52"/>
      <c r="MZW43" s="2"/>
      <c r="MZZ43" s="52"/>
      <c r="NAA43" s="2"/>
      <c r="NAD43" s="52"/>
      <c r="NAE43" s="2"/>
      <c r="NAH43" s="52"/>
      <c r="NAI43" s="2"/>
      <c r="NAL43" s="52"/>
      <c r="NAM43" s="2"/>
      <c r="NAP43" s="52"/>
      <c r="NAQ43" s="2"/>
      <c r="NAT43" s="52"/>
      <c r="NAU43" s="2"/>
      <c r="NAX43" s="52"/>
      <c r="NAY43" s="2"/>
      <c r="NBB43" s="52"/>
      <c r="NBC43" s="2"/>
      <c r="NBF43" s="52"/>
      <c r="NBG43" s="2"/>
      <c r="NBJ43" s="52"/>
      <c r="NBK43" s="2"/>
      <c r="NBN43" s="52"/>
      <c r="NBO43" s="2"/>
      <c r="NBR43" s="52"/>
      <c r="NBS43" s="2"/>
      <c r="NBV43" s="52"/>
      <c r="NBW43" s="2"/>
      <c r="NBZ43" s="52"/>
      <c r="NCA43" s="2"/>
      <c r="NCD43" s="52"/>
      <c r="NCE43" s="2"/>
      <c r="NCH43" s="52"/>
      <c r="NCI43" s="2"/>
      <c r="NCL43" s="52"/>
      <c r="NCM43" s="2"/>
      <c r="NCP43" s="52"/>
      <c r="NCQ43" s="2"/>
      <c r="NCT43" s="52"/>
      <c r="NCU43" s="2"/>
      <c r="NCX43" s="52"/>
      <c r="NCY43" s="2"/>
      <c r="NDB43" s="52"/>
      <c r="NDC43" s="2"/>
      <c r="NDF43" s="52"/>
      <c r="NDG43" s="2"/>
      <c r="NDJ43" s="52"/>
      <c r="NDK43" s="2"/>
      <c r="NDN43" s="52"/>
      <c r="NDO43" s="2"/>
      <c r="NDR43" s="52"/>
      <c r="NDS43" s="2"/>
      <c r="NDV43" s="52"/>
      <c r="NDW43" s="2"/>
      <c r="NDZ43" s="52"/>
      <c r="NEA43" s="2"/>
      <c r="NED43" s="52"/>
      <c r="NEE43" s="2"/>
      <c r="NEH43" s="52"/>
      <c r="NEI43" s="2"/>
      <c r="NEL43" s="52"/>
      <c r="NEM43" s="2"/>
      <c r="NEP43" s="52"/>
      <c r="NEQ43" s="2"/>
      <c r="NET43" s="52"/>
      <c r="NEU43" s="2"/>
      <c r="NEX43" s="52"/>
      <c r="NEY43" s="2"/>
      <c r="NFB43" s="52"/>
      <c r="NFC43" s="2"/>
      <c r="NFF43" s="52"/>
      <c r="NFG43" s="2"/>
      <c r="NFJ43" s="52"/>
      <c r="NFK43" s="2"/>
      <c r="NFN43" s="52"/>
      <c r="NFO43" s="2"/>
      <c r="NFR43" s="52"/>
      <c r="NFS43" s="2"/>
      <c r="NFV43" s="52"/>
      <c r="NFW43" s="2"/>
      <c r="NFZ43" s="52"/>
      <c r="NGA43" s="2"/>
      <c r="NGD43" s="52"/>
      <c r="NGE43" s="2"/>
      <c r="NGH43" s="52"/>
      <c r="NGI43" s="2"/>
      <c r="NGL43" s="52"/>
      <c r="NGM43" s="2"/>
      <c r="NGP43" s="52"/>
      <c r="NGQ43" s="2"/>
      <c r="NGT43" s="52"/>
      <c r="NGU43" s="2"/>
      <c r="NGX43" s="52"/>
      <c r="NGY43" s="2"/>
      <c r="NHB43" s="52"/>
      <c r="NHC43" s="2"/>
      <c r="NHF43" s="52"/>
      <c r="NHG43" s="2"/>
      <c r="NHJ43" s="52"/>
      <c r="NHK43" s="2"/>
      <c r="NHN43" s="52"/>
      <c r="NHO43" s="2"/>
      <c r="NHR43" s="52"/>
      <c r="NHS43" s="2"/>
      <c r="NHV43" s="52"/>
      <c r="NHW43" s="2"/>
      <c r="NHZ43" s="52"/>
      <c r="NIA43" s="2"/>
      <c r="NID43" s="52"/>
      <c r="NIE43" s="2"/>
      <c r="NIH43" s="52"/>
      <c r="NII43" s="2"/>
      <c r="NIL43" s="52"/>
      <c r="NIM43" s="2"/>
      <c r="NIP43" s="52"/>
      <c r="NIQ43" s="2"/>
      <c r="NIT43" s="52"/>
      <c r="NIU43" s="2"/>
      <c r="NIX43" s="52"/>
      <c r="NIY43" s="2"/>
      <c r="NJB43" s="52"/>
      <c r="NJC43" s="2"/>
      <c r="NJF43" s="52"/>
      <c r="NJG43" s="2"/>
      <c r="NJJ43" s="52"/>
      <c r="NJK43" s="2"/>
      <c r="NJN43" s="52"/>
      <c r="NJO43" s="2"/>
      <c r="NJR43" s="52"/>
      <c r="NJS43" s="2"/>
      <c r="NJV43" s="52"/>
      <c r="NJW43" s="2"/>
      <c r="NJZ43" s="52"/>
      <c r="NKA43" s="2"/>
      <c r="NKD43" s="52"/>
      <c r="NKE43" s="2"/>
      <c r="NKH43" s="52"/>
      <c r="NKI43" s="2"/>
      <c r="NKL43" s="52"/>
      <c r="NKM43" s="2"/>
      <c r="NKP43" s="52"/>
      <c r="NKQ43" s="2"/>
      <c r="NKT43" s="52"/>
      <c r="NKU43" s="2"/>
      <c r="NKX43" s="52"/>
      <c r="NKY43" s="2"/>
      <c r="NLB43" s="52"/>
      <c r="NLC43" s="2"/>
      <c r="NLF43" s="52"/>
      <c r="NLG43" s="2"/>
      <c r="NLJ43" s="52"/>
      <c r="NLK43" s="2"/>
      <c r="NLN43" s="52"/>
      <c r="NLO43" s="2"/>
      <c r="NLR43" s="52"/>
      <c r="NLS43" s="2"/>
      <c r="NLV43" s="52"/>
      <c r="NLW43" s="2"/>
      <c r="NLZ43" s="52"/>
      <c r="NMA43" s="2"/>
      <c r="NMD43" s="52"/>
      <c r="NME43" s="2"/>
      <c r="NMH43" s="52"/>
      <c r="NMI43" s="2"/>
      <c r="NML43" s="52"/>
      <c r="NMM43" s="2"/>
      <c r="NMP43" s="52"/>
      <c r="NMQ43" s="2"/>
      <c r="NMT43" s="52"/>
      <c r="NMU43" s="2"/>
      <c r="NMX43" s="52"/>
      <c r="NMY43" s="2"/>
      <c r="NNB43" s="52"/>
      <c r="NNC43" s="2"/>
      <c r="NNF43" s="52"/>
      <c r="NNG43" s="2"/>
      <c r="NNJ43" s="52"/>
      <c r="NNK43" s="2"/>
      <c r="NNN43" s="52"/>
      <c r="NNO43" s="2"/>
      <c r="NNR43" s="52"/>
      <c r="NNS43" s="2"/>
      <c r="NNV43" s="52"/>
      <c r="NNW43" s="2"/>
      <c r="NNZ43" s="52"/>
      <c r="NOA43" s="2"/>
      <c r="NOD43" s="52"/>
      <c r="NOE43" s="2"/>
      <c r="NOH43" s="52"/>
      <c r="NOI43" s="2"/>
      <c r="NOL43" s="52"/>
      <c r="NOM43" s="2"/>
      <c r="NOP43" s="52"/>
      <c r="NOQ43" s="2"/>
      <c r="NOT43" s="52"/>
      <c r="NOU43" s="2"/>
      <c r="NOX43" s="52"/>
      <c r="NOY43" s="2"/>
      <c r="NPB43" s="52"/>
      <c r="NPC43" s="2"/>
      <c r="NPF43" s="52"/>
      <c r="NPG43" s="2"/>
      <c r="NPJ43" s="52"/>
      <c r="NPK43" s="2"/>
      <c r="NPN43" s="52"/>
      <c r="NPO43" s="2"/>
      <c r="NPR43" s="52"/>
      <c r="NPS43" s="2"/>
      <c r="NPV43" s="52"/>
      <c r="NPW43" s="2"/>
      <c r="NPZ43" s="52"/>
      <c r="NQA43" s="2"/>
      <c r="NQD43" s="52"/>
      <c r="NQE43" s="2"/>
      <c r="NQH43" s="52"/>
      <c r="NQI43" s="2"/>
      <c r="NQL43" s="52"/>
      <c r="NQM43" s="2"/>
      <c r="NQP43" s="52"/>
      <c r="NQQ43" s="2"/>
      <c r="NQT43" s="52"/>
      <c r="NQU43" s="2"/>
      <c r="NQX43" s="52"/>
      <c r="NQY43" s="2"/>
      <c r="NRB43" s="52"/>
      <c r="NRC43" s="2"/>
      <c r="NRF43" s="52"/>
      <c r="NRG43" s="2"/>
      <c r="NRJ43" s="52"/>
      <c r="NRK43" s="2"/>
      <c r="NRN43" s="52"/>
      <c r="NRO43" s="2"/>
      <c r="NRR43" s="52"/>
      <c r="NRS43" s="2"/>
      <c r="NRV43" s="52"/>
      <c r="NRW43" s="2"/>
      <c r="NRZ43" s="52"/>
      <c r="NSA43" s="2"/>
      <c r="NSD43" s="52"/>
      <c r="NSE43" s="2"/>
      <c r="NSH43" s="52"/>
      <c r="NSI43" s="2"/>
      <c r="NSL43" s="52"/>
      <c r="NSM43" s="2"/>
      <c r="NSP43" s="52"/>
      <c r="NSQ43" s="2"/>
      <c r="NST43" s="52"/>
      <c r="NSU43" s="2"/>
      <c r="NSX43" s="52"/>
      <c r="NSY43" s="2"/>
      <c r="NTB43" s="52"/>
      <c r="NTC43" s="2"/>
      <c r="NTF43" s="52"/>
      <c r="NTG43" s="2"/>
      <c r="NTJ43" s="52"/>
      <c r="NTK43" s="2"/>
      <c r="NTN43" s="52"/>
      <c r="NTO43" s="2"/>
      <c r="NTR43" s="52"/>
      <c r="NTS43" s="2"/>
      <c r="NTV43" s="52"/>
      <c r="NTW43" s="2"/>
      <c r="NTZ43" s="52"/>
      <c r="NUA43" s="2"/>
      <c r="NUD43" s="52"/>
      <c r="NUE43" s="2"/>
      <c r="NUH43" s="52"/>
      <c r="NUI43" s="2"/>
      <c r="NUL43" s="52"/>
      <c r="NUM43" s="2"/>
      <c r="NUP43" s="52"/>
      <c r="NUQ43" s="2"/>
      <c r="NUT43" s="52"/>
      <c r="NUU43" s="2"/>
      <c r="NUX43" s="52"/>
      <c r="NUY43" s="2"/>
      <c r="NVB43" s="52"/>
      <c r="NVC43" s="2"/>
      <c r="NVF43" s="52"/>
      <c r="NVG43" s="2"/>
      <c r="NVJ43" s="52"/>
      <c r="NVK43" s="2"/>
      <c r="NVN43" s="52"/>
      <c r="NVO43" s="2"/>
      <c r="NVR43" s="52"/>
      <c r="NVS43" s="2"/>
      <c r="NVV43" s="52"/>
      <c r="NVW43" s="2"/>
      <c r="NVZ43" s="52"/>
      <c r="NWA43" s="2"/>
      <c r="NWD43" s="52"/>
      <c r="NWE43" s="2"/>
      <c r="NWH43" s="52"/>
      <c r="NWI43" s="2"/>
      <c r="NWL43" s="52"/>
      <c r="NWM43" s="2"/>
      <c r="NWP43" s="52"/>
      <c r="NWQ43" s="2"/>
      <c r="NWT43" s="52"/>
      <c r="NWU43" s="2"/>
      <c r="NWX43" s="52"/>
      <c r="NWY43" s="2"/>
      <c r="NXB43" s="52"/>
      <c r="NXC43" s="2"/>
      <c r="NXF43" s="52"/>
      <c r="NXG43" s="2"/>
      <c r="NXJ43" s="52"/>
      <c r="NXK43" s="2"/>
      <c r="NXN43" s="52"/>
      <c r="NXO43" s="2"/>
      <c r="NXR43" s="52"/>
      <c r="NXS43" s="2"/>
      <c r="NXV43" s="52"/>
      <c r="NXW43" s="2"/>
      <c r="NXZ43" s="52"/>
      <c r="NYA43" s="2"/>
      <c r="NYD43" s="52"/>
      <c r="NYE43" s="2"/>
      <c r="NYH43" s="52"/>
      <c r="NYI43" s="2"/>
      <c r="NYL43" s="52"/>
      <c r="NYM43" s="2"/>
      <c r="NYP43" s="52"/>
      <c r="NYQ43" s="2"/>
      <c r="NYT43" s="52"/>
      <c r="NYU43" s="2"/>
      <c r="NYX43" s="52"/>
      <c r="NYY43" s="2"/>
      <c r="NZB43" s="52"/>
      <c r="NZC43" s="2"/>
      <c r="NZF43" s="52"/>
      <c r="NZG43" s="2"/>
      <c r="NZJ43" s="52"/>
      <c r="NZK43" s="2"/>
      <c r="NZN43" s="52"/>
      <c r="NZO43" s="2"/>
      <c r="NZR43" s="52"/>
      <c r="NZS43" s="2"/>
      <c r="NZV43" s="52"/>
      <c r="NZW43" s="2"/>
      <c r="NZZ43" s="52"/>
      <c r="OAA43" s="2"/>
      <c r="OAD43" s="52"/>
      <c r="OAE43" s="2"/>
      <c r="OAH43" s="52"/>
      <c r="OAI43" s="2"/>
      <c r="OAL43" s="52"/>
      <c r="OAM43" s="2"/>
      <c r="OAP43" s="52"/>
      <c r="OAQ43" s="2"/>
      <c r="OAT43" s="52"/>
      <c r="OAU43" s="2"/>
      <c r="OAX43" s="52"/>
      <c r="OAY43" s="2"/>
      <c r="OBB43" s="52"/>
      <c r="OBC43" s="2"/>
      <c r="OBF43" s="52"/>
      <c r="OBG43" s="2"/>
      <c r="OBJ43" s="52"/>
      <c r="OBK43" s="2"/>
      <c r="OBN43" s="52"/>
      <c r="OBO43" s="2"/>
      <c r="OBR43" s="52"/>
      <c r="OBS43" s="2"/>
      <c r="OBV43" s="52"/>
      <c r="OBW43" s="2"/>
      <c r="OBZ43" s="52"/>
      <c r="OCA43" s="2"/>
      <c r="OCD43" s="52"/>
      <c r="OCE43" s="2"/>
      <c r="OCH43" s="52"/>
      <c r="OCI43" s="2"/>
      <c r="OCL43" s="52"/>
      <c r="OCM43" s="2"/>
      <c r="OCP43" s="52"/>
      <c r="OCQ43" s="2"/>
      <c r="OCT43" s="52"/>
      <c r="OCU43" s="2"/>
      <c r="OCX43" s="52"/>
      <c r="OCY43" s="2"/>
      <c r="ODB43" s="52"/>
      <c r="ODC43" s="2"/>
      <c r="ODF43" s="52"/>
      <c r="ODG43" s="2"/>
      <c r="ODJ43" s="52"/>
      <c r="ODK43" s="2"/>
      <c r="ODN43" s="52"/>
      <c r="ODO43" s="2"/>
      <c r="ODR43" s="52"/>
      <c r="ODS43" s="2"/>
      <c r="ODV43" s="52"/>
      <c r="ODW43" s="2"/>
      <c r="ODZ43" s="52"/>
      <c r="OEA43" s="2"/>
      <c r="OED43" s="52"/>
      <c r="OEE43" s="2"/>
      <c r="OEH43" s="52"/>
      <c r="OEI43" s="2"/>
      <c r="OEL43" s="52"/>
      <c r="OEM43" s="2"/>
      <c r="OEP43" s="52"/>
      <c r="OEQ43" s="2"/>
      <c r="OET43" s="52"/>
      <c r="OEU43" s="2"/>
      <c r="OEX43" s="52"/>
      <c r="OEY43" s="2"/>
      <c r="OFB43" s="52"/>
      <c r="OFC43" s="2"/>
      <c r="OFF43" s="52"/>
      <c r="OFG43" s="2"/>
      <c r="OFJ43" s="52"/>
      <c r="OFK43" s="2"/>
      <c r="OFN43" s="52"/>
      <c r="OFO43" s="2"/>
      <c r="OFR43" s="52"/>
      <c r="OFS43" s="2"/>
      <c r="OFV43" s="52"/>
      <c r="OFW43" s="2"/>
      <c r="OFZ43" s="52"/>
      <c r="OGA43" s="2"/>
      <c r="OGD43" s="52"/>
      <c r="OGE43" s="2"/>
      <c r="OGH43" s="52"/>
      <c r="OGI43" s="2"/>
      <c r="OGL43" s="52"/>
      <c r="OGM43" s="2"/>
      <c r="OGP43" s="52"/>
      <c r="OGQ43" s="2"/>
      <c r="OGT43" s="52"/>
      <c r="OGU43" s="2"/>
      <c r="OGX43" s="52"/>
      <c r="OGY43" s="2"/>
      <c r="OHB43" s="52"/>
      <c r="OHC43" s="2"/>
      <c r="OHF43" s="52"/>
      <c r="OHG43" s="2"/>
      <c r="OHJ43" s="52"/>
      <c r="OHK43" s="2"/>
      <c r="OHN43" s="52"/>
      <c r="OHO43" s="2"/>
      <c r="OHR43" s="52"/>
      <c r="OHS43" s="2"/>
      <c r="OHV43" s="52"/>
      <c r="OHW43" s="2"/>
      <c r="OHZ43" s="52"/>
      <c r="OIA43" s="2"/>
      <c r="OID43" s="52"/>
      <c r="OIE43" s="2"/>
      <c r="OIH43" s="52"/>
      <c r="OII43" s="2"/>
      <c r="OIL43" s="52"/>
      <c r="OIM43" s="2"/>
      <c r="OIP43" s="52"/>
      <c r="OIQ43" s="2"/>
      <c r="OIT43" s="52"/>
      <c r="OIU43" s="2"/>
      <c r="OIX43" s="52"/>
      <c r="OIY43" s="2"/>
      <c r="OJB43" s="52"/>
      <c r="OJC43" s="2"/>
      <c r="OJF43" s="52"/>
      <c r="OJG43" s="2"/>
      <c r="OJJ43" s="52"/>
      <c r="OJK43" s="2"/>
      <c r="OJN43" s="52"/>
      <c r="OJO43" s="2"/>
      <c r="OJR43" s="52"/>
      <c r="OJS43" s="2"/>
      <c r="OJV43" s="52"/>
      <c r="OJW43" s="2"/>
      <c r="OJZ43" s="52"/>
      <c r="OKA43" s="2"/>
      <c r="OKD43" s="52"/>
      <c r="OKE43" s="2"/>
      <c r="OKH43" s="52"/>
      <c r="OKI43" s="2"/>
      <c r="OKL43" s="52"/>
      <c r="OKM43" s="2"/>
      <c r="OKP43" s="52"/>
      <c r="OKQ43" s="2"/>
      <c r="OKT43" s="52"/>
      <c r="OKU43" s="2"/>
      <c r="OKX43" s="52"/>
      <c r="OKY43" s="2"/>
      <c r="OLB43" s="52"/>
      <c r="OLC43" s="2"/>
      <c r="OLF43" s="52"/>
      <c r="OLG43" s="2"/>
      <c r="OLJ43" s="52"/>
      <c r="OLK43" s="2"/>
      <c r="OLN43" s="52"/>
      <c r="OLO43" s="2"/>
      <c r="OLR43" s="52"/>
      <c r="OLS43" s="2"/>
      <c r="OLV43" s="52"/>
      <c r="OLW43" s="2"/>
      <c r="OLZ43" s="52"/>
      <c r="OMA43" s="2"/>
      <c r="OMD43" s="52"/>
      <c r="OME43" s="2"/>
      <c r="OMH43" s="52"/>
      <c r="OMI43" s="2"/>
      <c r="OML43" s="52"/>
      <c r="OMM43" s="2"/>
      <c r="OMP43" s="52"/>
      <c r="OMQ43" s="2"/>
      <c r="OMT43" s="52"/>
      <c r="OMU43" s="2"/>
      <c r="OMX43" s="52"/>
      <c r="OMY43" s="2"/>
      <c r="ONB43" s="52"/>
      <c r="ONC43" s="2"/>
      <c r="ONF43" s="52"/>
      <c r="ONG43" s="2"/>
      <c r="ONJ43" s="52"/>
      <c r="ONK43" s="2"/>
      <c r="ONN43" s="52"/>
      <c r="ONO43" s="2"/>
      <c r="ONR43" s="52"/>
      <c r="ONS43" s="2"/>
      <c r="ONV43" s="52"/>
      <c r="ONW43" s="2"/>
      <c r="ONZ43" s="52"/>
      <c r="OOA43" s="2"/>
      <c r="OOD43" s="52"/>
      <c r="OOE43" s="2"/>
      <c r="OOH43" s="52"/>
      <c r="OOI43" s="2"/>
      <c r="OOL43" s="52"/>
      <c r="OOM43" s="2"/>
      <c r="OOP43" s="52"/>
      <c r="OOQ43" s="2"/>
      <c r="OOT43" s="52"/>
      <c r="OOU43" s="2"/>
      <c r="OOX43" s="52"/>
      <c r="OOY43" s="2"/>
      <c r="OPB43" s="52"/>
      <c r="OPC43" s="2"/>
      <c r="OPF43" s="52"/>
      <c r="OPG43" s="2"/>
      <c r="OPJ43" s="52"/>
      <c r="OPK43" s="2"/>
      <c r="OPN43" s="52"/>
      <c r="OPO43" s="2"/>
      <c r="OPR43" s="52"/>
      <c r="OPS43" s="2"/>
      <c r="OPV43" s="52"/>
      <c r="OPW43" s="2"/>
      <c r="OPZ43" s="52"/>
      <c r="OQA43" s="2"/>
      <c r="OQD43" s="52"/>
      <c r="OQE43" s="2"/>
      <c r="OQH43" s="52"/>
      <c r="OQI43" s="2"/>
      <c r="OQL43" s="52"/>
      <c r="OQM43" s="2"/>
      <c r="OQP43" s="52"/>
      <c r="OQQ43" s="2"/>
      <c r="OQT43" s="52"/>
      <c r="OQU43" s="2"/>
      <c r="OQX43" s="52"/>
      <c r="OQY43" s="2"/>
      <c r="ORB43" s="52"/>
      <c r="ORC43" s="2"/>
      <c r="ORF43" s="52"/>
      <c r="ORG43" s="2"/>
      <c r="ORJ43" s="52"/>
      <c r="ORK43" s="2"/>
      <c r="ORN43" s="52"/>
      <c r="ORO43" s="2"/>
      <c r="ORR43" s="52"/>
      <c r="ORS43" s="2"/>
      <c r="ORV43" s="52"/>
      <c r="ORW43" s="2"/>
      <c r="ORZ43" s="52"/>
      <c r="OSA43" s="2"/>
      <c r="OSD43" s="52"/>
      <c r="OSE43" s="2"/>
      <c r="OSH43" s="52"/>
      <c r="OSI43" s="2"/>
      <c r="OSL43" s="52"/>
      <c r="OSM43" s="2"/>
      <c r="OSP43" s="52"/>
      <c r="OSQ43" s="2"/>
      <c r="OST43" s="52"/>
      <c r="OSU43" s="2"/>
      <c r="OSX43" s="52"/>
      <c r="OSY43" s="2"/>
      <c r="OTB43" s="52"/>
      <c r="OTC43" s="2"/>
      <c r="OTF43" s="52"/>
      <c r="OTG43" s="2"/>
      <c r="OTJ43" s="52"/>
      <c r="OTK43" s="2"/>
      <c r="OTN43" s="52"/>
      <c r="OTO43" s="2"/>
      <c r="OTR43" s="52"/>
      <c r="OTS43" s="2"/>
      <c r="OTV43" s="52"/>
      <c r="OTW43" s="2"/>
      <c r="OTZ43" s="52"/>
      <c r="OUA43" s="2"/>
      <c r="OUD43" s="52"/>
      <c r="OUE43" s="2"/>
      <c r="OUH43" s="52"/>
      <c r="OUI43" s="2"/>
      <c r="OUL43" s="52"/>
      <c r="OUM43" s="2"/>
      <c r="OUP43" s="52"/>
      <c r="OUQ43" s="2"/>
      <c r="OUT43" s="52"/>
      <c r="OUU43" s="2"/>
      <c r="OUX43" s="52"/>
      <c r="OUY43" s="2"/>
      <c r="OVB43" s="52"/>
      <c r="OVC43" s="2"/>
      <c r="OVF43" s="52"/>
      <c r="OVG43" s="2"/>
      <c r="OVJ43" s="52"/>
      <c r="OVK43" s="2"/>
      <c r="OVN43" s="52"/>
      <c r="OVO43" s="2"/>
      <c r="OVR43" s="52"/>
      <c r="OVS43" s="2"/>
      <c r="OVV43" s="52"/>
      <c r="OVW43" s="2"/>
      <c r="OVZ43" s="52"/>
      <c r="OWA43" s="2"/>
      <c r="OWD43" s="52"/>
      <c r="OWE43" s="2"/>
      <c r="OWH43" s="52"/>
      <c r="OWI43" s="2"/>
      <c r="OWL43" s="52"/>
      <c r="OWM43" s="2"/>
      <c r="OWP43" s="52"/>
      <c r="OWQ43" s="2"/>
      <c r="OWT43" s="52"/>
      <c r="OWU43" s="2"/>
      <c r="OWX43" s="52"/>
      <c r="OWY43" s="2"/>
      <c r="OXB43" s="52"/>
      <c r="OXC43" s="2"/>
      <c r="OXF43" s="52"/>
      <c r="OXG43" s="2"/>
      <c r="OXJ43" s="52"/>
      <c r="OXK43" s="2"/>
      <c r="OXN43" s="52"/>
      <c r="OXO43" s="2"/>
      <c r="OXR43" s="52"/>
      <c r="OXS43" s="2"/>
      <c r="OXV43" s="52"/>
      <c r="OXW43" s="2"/>
      <c r="OXZ43" s="52"/>
      <c r="OYA43" s="2"/>
      <c r="OYD43" s="52"/>
      <c r="OYE43" s="2"/>
      <c r="OYH43" s="52"/>
      <c r="OYI43" s="2"/>
      <c r="OYL43" s="52"/>
      <c r="OYM43" s="2"/>
      <c r="OYP43" s="52"/>
      <c r="OYQ43" s="2"/>
      <c r="OYT43" s="52"/>
      <c r="OYU43" s="2"/>
      <c r="OYX43" s="52"/>
      <c r="OYY43" s="2"/>
      <c r="OZB43" s="52"/>
      <c r="OZC43" s="2"/>
      <c r="OZF43" s="52"/>
      <c r="OZG43" s="2"/>
      <c r="OZJ43" s="52"/>
      <c r="OZK43" s="2"/>
      <c r="OZN43" s="52"/>
      <c r="OZO43" s="2"/>
      <c r="OZR43" s="52"/>
      <c r="OZS43" s="2"/>
      <c r="OZV43" s="52"/>
      <c r="OZW43" s="2"/>
      <c r="OZZ43" s="52"/>
      <c r="PAA43" s="2"/>
      <c r="PAD43" s="52"/>
      <c r="PAE43" s="2"/>
      <c r="PAH43" s="52"/>
      <c r="PAI43" s="2"/>
      <c r="PAL43" s="52"/>
      <c r="PAM43" s="2"/>
      <c r="PAP43" s="52"/>
      <c r="PAQ43" s="2"/>
      <c r="PAT43" s="52"/>
      <c r="PAU43" s="2"/>
      <c r="PAX43" s="52"/>
      <c r="PAY43" s="2"/>
      <c r="PBB43" s="52"/>
      <c r="PBC43" s="2"/>
      <c r="PBF43" s="52"/>
      <c r="PBG43" s="2"/>
      <c r="PBJ43" s="52"/>
      <c r="PBK43" s="2"/>
      <c r="PBN43" s="52"/>
      <c r="PBO43" s="2"/>
      <c r="PBR43" s="52"/>
      <c r="PBS43" s="2"/>
      <c r="PBV43" s="52"/>
      <c r="PBW43" s="2"/>
      <c r="PBZ43" s="52"/>
      <c r="PCA43" s="2"/>
      <c r="PCD43" s="52"/>
      <c r="PCE43" s="2"/>
      <c r="PCH43" s="52"/>
      <c r="PCI43" s="2"/>
      <c r="PCL43" s="52"/>
      <c r="PCM43" s="2"/>
      <c r="PCP43" s="52"/>
      <c r="PCQ43" s="2"/>
      <c r="PCT43" s="52"/>
      <c r="PCU43" s="2"/>
      <c r="PCX43" s="52"/>
      <c r="PCY43" s="2"/>
      <c r="PDB43" s="52"/>
      <c r="PDC43" s="2"/>
      <c r="PDF43" s="52"/>
      <c r="PDG43" s="2"/>
      <c r="PDJ43" s="52"/>
      <c r="PDK43" s="2"/>
      <c r="PDN43" s="52"/>
      <c r="PDO43" s="2"/>
      <c r="PDR43" s="52"/>
      <c r="PDS43" s="2"/>
      <c r="PDV43" s="52"/>
      <c r="PDW43" s="2"/>
      <c r="PDZ43" s="52"/>
      <c r="PEA43" s="2"/>
      <c r="PED43" s="52"/>
      <c r="PEE43" s="2"/>
      <c r="PEH43" s="52"/>
      <c r="PEI43" s="2"/>
      <c r="PEL43" s="52"/>
      <c r="PEM43" s="2"/>
      <c r="PEP43" s="52"/>
      <c r="PEQ43" s="2"/>
      <c r="PET43" s="52"/>
      <c r="PEU43" s="2"/>
      <c r="PEX43" s="52"/>
      <c r="PEY43" s="2"/>
      <c r="PFB43" s="52"/>
      <c r="PFC43" s="2"/>
      <c r="PFF43" s="52"/>
      <c r="PFG43" s="2"/>
      <c r="PFJ43" s="52"/>
      <c r="PFK43" s="2"/>
      <c r="PFN43" s="52"/>
      <c r="PFO43" s="2"/>
      <c r="PFR43" s="52"/>
      <c r="PFS43" s="2"/>
      <c r="PFV43" s="52"/>
      <c r="PFW43" s="2"/>
      <c r="PFZ43" s="52"/>
      <c r="PGA43" s="2"/>
      <c r="PGD43" s="52"/>
      <c r="PGE43" s="2"/>
      <c r="PGH43" s="52"/>
      <c r="PGI43" s="2"/>
      <c r="PGL43" s="52"/>
      <c r="PGM43" s="2"/>
      <c r="PGP43" s="52"/>
      <c r="PGQ43" s="2"/>
      <c r="PGT43" s="52"/>
      <c r="PGU43" s="2"/>
      <c r="PGX43" s="52"/>
      <c r="PGY43" s="2"/>
      <c r="PHB43" s="52"/>
      <c r="PHC43" s="2"/>
      <c r="PHF43" s="52"/>
      <c r="PHG43" s="2"/>
      <c r="PHJ43" s="52"/>
      <c r="PHK43" s="2"/>
      <c r="PHN43" s="52"/>
      <c r="PHO43" s="2"/>
      <c r="PHR43" s="52"/>
      <c r="PHS43" s="2"/>
      <c r="PHV43" s="52"/>
      <c r="PHW43" s="2"/>
      <c r="PHZ43" s="52"/>
      <c r="PIA43" s="2"/>
      <c r="PID43" s="52"/>
      <c r="PIE43" s="2"/>
      <c r="PIH43" s="52"/>
      <c r="PII43" s="2"/>
      <c r="PIL43" s="52"/>
      <c r="PIM43" s="2"/>
      <c r="PIP43" s="52"/>
      <c r="PIQ43" s="2"/>
      <c r="PIT43" s="52"/>
      <c r="PIU43" s="2"/>
      <c r="PIX43" s="52"/>
      <c r="PIY43" s="2"/>
      <c r="PJB43" s="52"/>
      <c r="PJC43" s="2"/>
      <c r="PJF43" s="52"/>
      <c r="PJG43" s="2"/>
      <c r="PJJ43" s="52"/>
      <c r="PJK43" s="2"/>
      <c r="PJN43" s="52"/>
      <c r="PJO43" s="2"/>
      <c r="PJR43" s="52"/>
      <c r="PJS43" s="2"/>
      <c r="PJV43" s="52"/>
      <c r="PJW43" s="2"/>
      <c r="PJZ43" s="52"/>
      <c r="PKA43" s="2"/>
      <c r="PKD43" s="52"/>
      <c r="PKE43" s="2"/>
      <c r="PKH43" s="52"/>
      <c r="PKI43" s="2"/>
      <c r="PKL43" s="52"/>
      <c r="PKM43" s="2"/>
      <c r="PKP43" s="52"/>
      <c r="PKQ43" s="2"/>
      <c r="PKT43" s="52"/>
      <c r="PKU43" s="2"/>
      <c r="PKX43" s="52"/>
      <c r="PKY43" s="2"/>
      <c r="PLB43" s="52"/>
      <c r="PLC43" s="2"/>
      <c r="PLF43" s="52"/>
      <c r="PLG43" s="2"/>
      <c r="PLJ43" s="52"/>
      <c r="PLK43" s="2"/>
      <c r="PLN43" s="52"/>
      <c r="PLO43" s="2"/>
      <c r="PLR43" s="52"/>
      <c r="PLS43" s="2"/>
      <c r="PLV43" s="52"/>
      <c r="PLW43" s="2"/>
      <c r="PLZ43" s="52"/>
      <c r="PMA43" s="2"/>
      <c r="PMD43" s="52"/>
      <c r="PME43" s="2"/>
      <c r="PMH43" s="52"/>
      <c r="PMI43" s="2"/>
      <c r="PML43" s="52"/>
      <c r="PMM43" s="2"/>
      <c r="PMP43" s="52"/>
      <c r="PMQ43" s="2"/>
      <c r="PMT43" s="52"/>
      <c r="PMU43" s="2"/>
      <c r="PMX43" s="52"/>
      <c r="PMY43" s="2"/>
      <c r="PNB43" s="52"/>
      <c r="PNC43" s="2"/>
      <c r="PNF43" s="52"/>
      <c r="PNG43" s="2"/>
      <c r="PNJ43" s="52"/>
      <c r="PNK43" s="2"/>
      <c r="PNN43" s="52"/>
      <c r="PNO43" s="2"/>
      <c r="PNR43" s="52"/>
      <c r="PNS43" s="2"/>
      <c r="PNV43" s="52"/>
      <c r="PNW43" s="2"/>
      <c r="PNZ43" s="52"/>
      <c r="POA43" s="2"/>
      <c r="POD43" s="52"/>
      <c r="POE43" s="2"/>
      <c r="POH43" s="52"/>
      <c r="POI43" s="2"/>
      <c r="POL43" s="52"/>
      <c r="POM43" s="2"/>
      <c r="POP43" s="52"/>
      <c r="POQ43" s="2"/>
      <c r="POT43" s="52"/>
      <c r="POU43" s="2"/>
      <c r="POX43" s="52"/>
      <c r="POY43" s="2"/>
      <c r="PPB43" s="52"/>
      <c r="PPC43" s="2"/>
      <c r="PPF43" s="52"/>
      <c r="PPG43" s="2"/>
      <c r="PPJ43" s="52"/>
      <c r="PPK43" s="2"/>
      <c r="PPN43" s="52"/>
      <c r="PPO43" s="2"/>
      <c r="PPR43" s="52"/>
      <c r="PPS43" s="2"/>
      <c r="PPV43" s="52"/>
      <c r="PPW43" s="2"/>
      <c r="PPZ43" s="52"/>
      <c r="PQA43" s="2"/>
      <c r="PQD43" s="52"/>
      <c r="PQE43" s="2"/>
      <c r="PQH43" s="52"/>
      <c r="PQI43" s="2"/>
      <c r="PQL43" s="52"/>
      <c r="PQM43" s="2"/>
      <c r="PQP43" s="52"/>
      <c r="PQQ43" s="2"/>
      <c r="PQT43" s="52"/>
      <c r="PQU43" s="2"/>
      <c r="PQX43" s="52"/>
      <c r="PQY43" s="2"/>
      <c r="PRB43" s="52"/>
      <c r="PRC43" s="2"/>
      <c r="PRF43" s="52"/>
      <c r="PRG43" s="2"/>
      <c r="PRJ43" s="52"/>
      <c r="PRK43" s="2"/>
      <c r="PRN43" s="52"/>
      <c r="PRO43" s="2"/>
      <c r="PRR43" s="52"/>
      <c r="PRS43" s="2"/>
      <c r="PRV43" s="52"/>
      <c r="PRW43" s="2"/>
      <c r="PRZ43" s="52"/>
      <c r="PSA43" s="2"/>
      <c r="PSD43" s="52"/>
      <c r="PSE43" s="2"/>
      <c r="PSH43" s="52"/>
      <c r="PSI43" s="2"/>
      <c r="PSL43" s="52"/>
      <c r="PSM43" s="2"/>
      <c r="PSP43" s="52"/>
      <c r="PSQ43" s="2"/>
      <c r="PST43" s="52"/>
      <c r="PSU43" s="2"/>
      <c r="PSX43" s="52"/>
      <c r="PSY43" s="2"/>
      <c r="PTB43" s="52"/>
      <c r="PTC43" s="2"/>
      <c r="PTF43" s="52"/>
      <c r="PTG43" s="2"/>
      <c r="PTJ43" s="52"/>
      <c r="PTK43" s="2"/>
      <c r="PTN43" s="52"/>
      <c r="PTO43" s="2"/>
      <c r="PTR43" s="52"/>
      <c r="PTS43" s="2"/>
      <c r="PTV43" s="52"/>
      <c r="PTW43" s="2"/>
      <c r="PTZ43" s="52"/>
      <c r="PUA43" s="2"/>
      <c r="PUD43" s="52"/>
      <c r="PUE43" s="2"/>
      <c r="PUH43" s="52"/>
      <c r="PUI43" s="2"/>
      <c r="PUL43" s="52"/>
      <c r="PUM43" s="2"/>
      <c r="PUP43" s="52"/>
      <c r="PUQ43" s="2"/>
      <c r="PUT43" s="52"/>
      <c r="PUU43" s="2"/>
      <c r="PUX43" s="52"/>
      <c r="PUY43" s="2"/>
      <c r="PVB43" s="52"/>
      <c r="PVC43" s="2"/>
      <c r="PVF43" s="52"/>
      <c r="PVG43" s="2"/>
      <c r="PVJ43" s="52"/>
      <c r="PVK43" s="2"/>
      <c r="PVN43" s="52"/>
      <c r="PVO43" s="2"/>
      <c r="PVR43" s="52"/>
      <c r="PVS43" s="2"/>
      <c r="PVV43" s="52"/>
      <c r="PVW43" s="2"/>
      <c r="PVZ43" s="52"/>
      <c r="PWA43" s="2"/>
      <c r="PWD43" s="52"/>
      <c r="PWE43" s="2"/>
      <c r="PWH43" s="52"/>
      <c r="PWI43" s="2"/>
      <c r="PWL43" s="52"/>
      <c r="PWM43" s="2"/>
      <c r="PWP43" s="52"/>
      <c r="PWQ43" s="2"/>
      <c r="PWT43" s="52"/>
      <c r="PWU43" s="2"/>
      <c r="PWX43" s="52"/>
      <c r="PWY43" s="2"/>
      <c r="PXB43" s="52"/>
      <c r="PXC43" s="2"/>
      <c r="PXF43" s="52"/>
      <c r="PXG43" s="2"/>
      <c r="PXJ43" s="52"/>
      <c r="PXK43" s="2"/>
      <c r="PXN43" s="52"/>
      <c r="PXO43" s="2"/>
      <c r="PXR43" s="52"/>
      <c r="PXS43" s="2"/>
      <c r="PXV43" s="52"/>
      <c r="PXW43" s="2"/>
      <c r="PXZ43" s="52"/>
      <c r="PYA43" s="2"/>
      <c r="PYD43" s="52"/>
      <c r="PYE43" s="2"/>
      <c r="PYH43" s="52"/>
      <c r="PYI43" s="2"/>
      <c r="PYL43" s="52"/>
      <c r="PYM43" s="2"/>
      <c r="PYP43" s="52"/>
      <c r="PYQ43" s="2"/>
      <c r="PYT43" s="52"/>
      <c r="PYU43" s="2"/>
      <c r="PYX43" s="52"/>
      <c r="PYY43" s="2"/>
      <c r="PZB43" s="52"/>
      <c r="PZC43" s="2"/>
      <c r="PZF43" s="52"/>
      <c r="PZG43" s="2"/>
      <c r="PZJ43" s="52"/>
      <c r="PZK43" s="2"/>
      <c r="PZN43" s="52"/>
      <c r="PZO43" s="2"/>
      <c r="PZR43" s="52"/>
      <c r="PZS43" s="2"/>
      <c r="PZV43" s="52"/>
      <c r="PZW43" s="2"/>
      <c r="PZZ43" s="52"/>
      <c r="QAA43" s="2"/>
      <c r="QAD43" s="52"/>
      <c r="QAE43" s="2"/>
      <c r="QAH43" s="52"/>
      <c r="QAI43" s="2"/>
      <c r="QAL43" s="52"/>
      <c r="QAM43" s="2"/>
      <c r="QAP43" s="52"/>
      <c r="QAQ43" s="2"/>
      <c r="QAT43" s="52"/>
      <c r="QAU43" s="2"/>
      <c r="QAX43" s="52"/>
      <c r="QAY43" s="2"/>
      <c r="QBB43" s="52"/>
      <c r="QBC43" s="2"/>
      <c r="QBF43" s="52"/>
      <c r="QBG43" s="2"/>
      <c r="QBJ43" s="52"/>
      <c r="QBK43" s="2"/>
      <c r="QBN43" s="52"/>
      <c r="QBO43" s="2"/>
      <c r="QBR43" s="52"/>
      <c r="QBS43" s="2"/>
      <c r="QBV43" s="52"/>
      <c r="QBW43" s="2"/>
      <c r="QBZ43" s="52"/>
      <c r="QCA43" s="2"/>
      <c r="QCD43" s="52"/>
      <c r="QCE43" s="2"/>
      <c r="QCH43" s="52"/>
      <c r="QCI43" s="2"/>
      <c r="QCL43" s="52"/>
      <c r="QCM43" s="2"/>
      <c r="QCP43" s="52"/>
      <c r="QCQ43" s="2"/>
      <c r="QCT43" s="52"/>
      <c r="QCU43" s="2"/>
      <c r="QCX43" s="52"/>
      <c r="QCY43" s="2"/>
      <c r="QDB43" s="52"/>
      <c r="QDC43" s="2"/>
      <c r="QDF43" s="52"/>
      <c r="QDG43" s="2"/>
      <c r="QDJ43" s="52"/>
      <c r="QDK43" s="2"/>
      <c r="QDN43" s="52"/>
      <c r="QDO43" s="2"/>
      <c r="QDR43" s="52"/>
      <c r="QDS43" s="2"/>
      <c r="QDV43" s="52"/>
      <c r="QDW43" s="2"/>
      <c r="QDZ43" s="52"/>
      <c r="QEA43" s="2"/>
      <c r="QED43" s="52"/>
      <c r="QEE43" s="2"/>
      <c r="QEH43" s="52"/>
      <c r="QEI43" s="2"/>
      <c r="QEL43" s="52"/>
      <c r="QEM43" s="2"/>
      <c r="QEP43" s="52"/>
      <c r="QEQ43" s="2"/>
      <c r="QET43" s="52"/>
      <c r="QEU43" s="2"/>
      <c r="QEX43" s="52"/>
      <c r="QEY43" s="2"/>
      <c r="QFB43" s="52"/>
      <c r="QFC43" s="2"/>
      <c r="QFF43" s="52"/>
      <c r="QFG43" s="2"/>
      <c r="QFJ43" s="52"/>
      <c r="QFK43" s="2"/>
      <c r="QFN43" s="52"/>
      <c r="QFO43" s="2"/>
      <c r="QFR43" s="52"/>
      <c r="QFS43" s="2"/>
      <c r="QFV43" s="52"/>
      <c r="QFW43" s="2"/>
      <c r="QFZ43" s="52"/>
      <c r="QGA43" s="2"/>
      <c r="QGD43" s="52"/>
      <c r="QGE43" s="2"/>
      <c r="QGH43" s="52"/>
      <c r="QGI43" s="2"/>
      <c r="QGL43" s="52"/>
      <c r="QGM43" s="2"/>
      <c r="QGP43" s="52"/>
      <c r="QGQ43" s="2"/>
      <c r="QGT43" s="52"/>
      <c r="QGU43" s="2"/>
      <c r="QGX43" s="52"/>
      <c r="QGY43" s="2"/>
      <c r="QHB43" s="52"/>
      <c r="QHC43" s="2"/>
      <c r="QHF43" s="52"/>
      <c r="QHG43" s="2"/>
      <c r="QHJ43" s="52"/>
      <c r="QHK43" s="2"/>
      <c r="QHN43" s="52"/>
      <c r="QHO43" s="2"/>
      <c r="QHR43" s="52"/>
      <c r="QHS43" s="2"/>
      <c r="QHV43" s="52"/>
      <c r="QHW43" s="2"/>
      <c r="QHZ43" s="52"/>
      <c r="QIA43" s="2"/>
      <c r="QID43" s="52"/>
      <c r="QIE43" s="2"/>
      <c r="QIH43" s="52"/>
      <c r="QII43" s="2"/>
      <c r="QIL43" s="52"/>
      <c r="QIM43" s="2"/>
      <c r="QIP43" s="52"/>
      <c r="QIQ43" s="2"/>
      <c r="QIT43" s="52"/>
      <c r="QIU43" s="2"/>
      <c r="QIX43" s="52"/>
      <c r="QIY43" s="2"/>
      <c r="QJB43" s="52"/>
      <c r="QJC43" s="2"/>
      <c r="QJF43" s="52"/>
      <c r="QJG43" s="2"/>
      <c r="QJJ43" s="52"/>
      <c r="QJK43" s="2"/>
      <c r="QJN43" s="52"/>
      <c r="QJO43" s="2"/>
      <c r="QJR43" s="52"/>
      <c r="QJS43" s="2"/>
      <c r="QJV43" s="52"/>
      <c r="QJW43" s="2"/>
      <c r="QJZ43" s="52"/>
      <c r="QKA43" s="2"/>
      <c r="QKD43" s="52"/>
      <c r="QKE43" s="2"/>
      <c r="QKH43" s="52"/>
      <c r="QKI43" s="2"/>
      <c r="QKL43" s="52"/>
      <c r="QKM43" s="2"/>
      <c r="QKP43" s="52"/>
      <c r="QKQ43" s="2"/>
      <c r="QKT43" s="52"/>
      <c r="QKU43" s="2"/>
      <c r="QKX43" s="52"/>
      <c r="QKY43" s="2"/>
      <c r="QLB43" s="52"/>
      <c r="QLC43" s="2"/>
      <c r="QLF43" s="52"/>
      <c r="QLG43" s="2"/>
      <c r="QLJ43" s="52"/>
      <c r="QLK43" s="2"/>
      <c r="QLN43" s="52"/>
      <c r="QLO43" s="2"/>
      <c r="QLR43" s="52"/>
      <c r="QLS43" s="2"/>
      <c r="QLV43" s="52"/>
      <c r="QLW43" s="2"/>
      <c r="QLZ43" s="52"/>
      <c r="QMA43" s="2"/>
      <c r="QMD43" s="52"/>
      <c r="QME43" s="2"/>
      <c r="QMH43" s="52"/>
      <c r="QMI43" s="2"/>
      <c r="QML43" s="52"/>
      <c r="QMM43" s="2"/>
      <c r="QMP43" s="52"/>
      <c r="QMQ43" s="2"/>
      <c r="QMT43" s="52"/>
      <c r="QMU43" s="2"/>
      <c r="QMX43" s="52"/>
      <c r="QMY43" s="2"/>
      <c r="QNB43" s="52"/>
      <c r="QNC43" s="2"/>
      <c r="QNF43" s="52"/>
      <c r="QNG43" s="2"/>
      <c r="QNJ43" s="52"/>
      <c r="QNK43" s="2"/>
      <c r="QNN43" s="52"/>
      <c r="QNO43" s="2"/>
      <c r="QNR43" s="52"/>
      <c r="QNS43" s="2"/>
      <c r="QNV43" s="52"/>
      <c r="QNW43" s="2"/>
      <c r="QNZ43" s="52"/>
      <c r="QOA43" s="2"/>
      <c r="QOD43" s="52"/>
      <c r="QOE43" s="2"/>
      <c r="QOH43" s="52"/>
      <c r="QOI43" s="2"/>
      <c r="QOL43" s="52"/>
      <c r="QOM43" s="2"/>
      <c r="QOP43" s="52"/>
      <c r="QOQ43" s="2"/>
      <c r="QOT43" s="52"/>
      <c r="QOU43" s="2"/>
      <c r="QOX43" s="52"/>
      <c r="QOY43" s="2"/>
      <c r="QPB43" s="52"/>
      <c r="QPC43" s="2"/>
      <c r="QPF43" s="52"/>
      <c r="QPG43" s="2"/>
      <c r="QPJ43" s="52"/>
      <c r="QPK43" s="2"/>
      <c r="QPN43" s="52"/>
      <c r="QPO43" s="2"/>
      <c r="QPR43" s="52"/>
      <c r="QPS43" s="2"/>
      <c r="QPV43" s="52"/>
      <c r="QPW43" s="2"/>
      <c r="QPZ43" s="52"/>
      <c r="QQA43" s="2"/>
      <c r="QQD43" s="52"/>
      <c r="QQE43" s="2"/>
      <c r="QQH43" s="52"/>
      <c r="QQI43" s="2"/>
      <c r="QQL43" s="52"/>
      <c r="QQM43" s="2"/>
      <c r="QQP43" s="52"/>
      <c r="QQQ43" s="2"/>
      <c r="QQT43" s="52"/>
      <c r="QQU43" s="2"/>
      <c r="QQX43" s="52"/>
      <c r="QQY43" s="2"/>
      <c r="QRB43" s="52"/>
      <c r="QRC43" s="2"/>
      <c r="QRF43" s="52"/>
      <c r="QRG43" s="2"/>
      <c r="QRJ43" s="52"/>
      <c r="QRK43" s="2"/>
      <c r="QRN43" s="52"/>
      <c r="QRO43" s="2"/>
      <c r="QRR43" s="52"/>
      <c r="QRS43" s="2"/>
      <c r="QRV43" s="52"/>
      <c r="QRW43" s="2"/>
      <c r="QRZ43" s="52"/>
      <c r="QSA43" s="2"/>
      <c r="QSD43" s="52"/>
      <c r="QSE43" s="2"/>
      <c r="QSH43" s="52"/>
      <c r="QSI43" s="2"/>
      <c r="QSL43" s="52"/>
      <c r="QSM43" s="2"/>
      <c r="QSP43" s="52"/>
      <c r="QSQ43" s="2"/>
      <c r="QST43" s="52"/>
      <c r="QSU43" s="2"/>
      <c r="QSX43" s="52"/>
      <c r="QSY43" s="2"/>
      <c r="QTB43" s="52"/>
      <c r="QTC43" s="2"/>
      <c r="QTF43" s="52"/>
      <c r="QTG43" s="2"/>
      <c r="QTJ43" s="52"/>
      <c r="QTK43" s="2"/>
      <c r="QTN43" s="52"/>
      <c r="QTO43" s="2"/>
      <c r="QTR43" s="52"/>
      <c r="QTS43" s="2"/>
      <c r="QTV43" s="52"/>
      <c r="QTW43" s="2"/>
      <c r="QTZ43" s="52"/>
      <c r="QUA43" s="2"/>
      <c r="QUD43" s="52"/>
      <c r="QUE43" s="2"/>
      <c r="QUH43" s="52"/>
      <c r="QUI43" s="2"/>
      <c r="QUL43" s="52"/>
      <c r="QUM43" s="2"/>
      <c r="QUP43" s="52"/>
      <c r="QUQ43" s="2"/>
      <c r="QUT43" s="52"/>
      <c r="QUU43" s="2"/>
      <c r="QUX43" s="52"/>
      <c r="QUY43" s="2"/>
      <c r="QVB43" s="52"/>
      <c r="QVC43" s="2"/>
      <c r="QVF43" s="52"/>
      <c r="QVG43" s="2"/>
      <c r="QVJ43" s="52"/>
      <c r="QVK43" s="2"/>
      <c r="QVN43" s="52"/>
      <c r="QVO43" s="2"/>
      <c r="QVR43" s="52"/>
      <c r="QVS43" s="2"/>
      <c r="QVV43" s="52"/>
      <c r="QVW43" s="2"/>
      <c r="QVZ43" s="52"/>
      <c r="QWA43" s="2"/>
      <c r="QWD43" s="52"/>
      <c r="QWE43" s="2"/>
      <c r="QWH43" s="52"/>
      <c r="QWI43" s="2"/>
      <c r="QWL43" s="52"/>
      <c r="QWM43" s="2"/>
      <c r="QWP43" s="52"/>
      <c r="QWQ43" s="2"/>
      <c r="QWT43" s="52"/>
      <c r="QWU43" s="2"/>
      <c r="QWX43" s="52"/>
      <c r="QWY43" s="2"/>
      <c r="QXB43" s="52"/>
      <c r="QXC43" s="2"/>
      <c r="QXF43" s="52"/>
      <c r="QXG43" s="2"/>
      <c r="QXJ43" s="52"/>
      <c r="QXK43" s="2"/>
      <c r="QXN43" s="52"/>
      <c r="QXO43" s="2"/>
      <c r="QXR43" s="52"/>
      <c r="QXS43" s="2"/>
      <c r="QXV43" s="52"/>
      <c r="QXW43" s="2"/>
      <c r="QXZ43" s="52"/>
      <c r="QYA43" s="2"/>
      <c r="QYD43" s="52"/>
      <c r="QYE43" s="2"/>
      <c r="QYH43" s="52"/>
      <c r="QYI43" s="2"/>
      <c r="QYL43" s="52"/>
      <c r="QYM43" s="2"/>
      <c r="QYP43" s="52"/>
      <c r="QYQ43" s="2"/>
      <c r="QYT43" s="52"/>
      <c r="QYU43" s="2"/>
      <c r="QYX43" s="52"/>
      <c r="QYY43" s="2"/>
      <c r="QZB43" s="52"/>
      <c r="QZC43" s="2"/>
      <c r="QZF43" s="52"/>
      <c r="QZG43" s="2"/>
      <c r="QZJ43" s="52"/>
      <c r="QZK43" s="2"/>
      <c r="QZN43" s="52"/>
      <c r="QZO43" s="2"/>
      <c r="QZR43" s="52"/>
      <c r="QZS43" s="2"/>
      <c r="QZV43" s="52"/>
      <c r="QZW43" s="2"/>
      <c r="QZZ43" s="52"/>
      <c r="RAA43" s="2"/>
      <c r="RAD43" s="52"/>
      <c r="RAE43" s="2"/>
      <c r="RAH43" s="52"/>
      <c r="RAI43" s="2"/>
      <c r="RAL43" s="52"/>
      <c r="RAM43" s="2"/>
      <c r="RAP43" s="52"/>
      <c r="RAQ43" s="2"/>
      <c r="RAT43" s="52"/>
      <c r="RAU43" s="2"/>
      <c r="RAX43" s="52"/>
      <c r="RAY43" s="2"/>
      <c r="RBB43" s="52"/>
      <c r="RBC43" s="2"/>
      <c r="RBF43" s="52"/>
      <c r="RBG43" s="2"/>
      <c r="RBJ43" s="52"/>
      <c r="RBK43" s="2"/>
      <c r="RBN43" s="52"/>
      <c r="RBO43" s="2"/>
      <c r="RBR43" s="52"/>
      <c r="RBS43" s="2"/>
      <c r="RBV43" s="52"/>
      <c r="RBW43" s="2"/>
      <c r="RBZ43" s="52"/>
      <c r="RCA43" s="2"/>
      <c r="RCD43" s="52"/>
      <c r="RCE43" s="2"/>
      <c r="RCH43" s="52"/>
      <c r="RCI43" s="2"/>
      <c r="RCL43" s="52"/>
      <c r="RCM43" s="2"/>
      <c r="RCP43" s="52"/>
      <c r="RCQ43" s="2"/>
      <c r="RCT43" s="52"/>
      <c r="RCU43" s="2"/>
      <c r="RCX43" s="52"/>
      <c r="RCY43" s="2"/>
      <c r="RDB43" s="52"/>
      <c r="RDC43" s="2"/>
      <c r="RDF43" s="52"/>
      <c r="RDG43" s="2"/>
      <c r="RDJ43" s="52"/>
      <c r="RDK43" s="2"/>
      <c r="RDN43" s="52"/>
      <c r="RDO43" s="2"/>
      <c r="RDR43" s="52"/>
      <c r="RDS43" s="2"/>
      <c r="RDV43" s="52"/>
      <c r="RDW43" s="2"/>
      <c r="RDZ43" s="52"/>
      <c r="REA43" s="2"/>
      <c r="RED43" s="52"/>
      <c r="REE43" s="2"/>
      <c r="REH43" s="52"/>
      <c r="REI43" s="2"/>
      <c r="REL43" s="52"/>
      <c r="REM43" s="2"/>
      <c r="REP43" s="52"/>
      <c r="REQ43" s="2"/>
      <c r="RET43" s="52"/>
      <c r="REU43" s="2"/>
      <c r="REX43" s="52"/>
      <c r="REY43" s="2"/>
      <c r="RFB43" s="52"/>
      <c r="RFC43" s="2"/>
      <c r="RFF43" s="52"/>
      <c r="RFG43" s="2"/>
      <c r="RFJ43" s="52"/>
      <c r="RFK43" s="2"/>
      <c r="RFN43" s="52"/>
      <c r="RFO43" s="2"/>
      <c r="RFR43" s="52"/>
      <c r="RFS43" s="2"/>
      <c r="RFV43" s="52"/>
      <c r="RFW43" s="2"/>
      <c r="RFZ43" s="52"/>
      <c r="RGA43" s="2"/>
      <c r="RGD43" s="52"/>
      <c r="RGE43" s="2"/>
      <c r="RGH43" s="52"/>
      <c r="RGI43" s="2"/>
      <c r="RGL43" s="52"/>
      <c r="RGM43" s="2"/>
      <c r="RGP43" s="52"/>
      <c r="RGQ43" s="2"/>
      <c r="RGT43" s="52"/>
      <c r="RGU43" s="2"/>
      <c r="RGX43" s="52"/>
      <c r="RGY43" s="2"/>
      <c r="RHB43" s="52"/>
      <c r="RHC43" s="2"/>
      <c r="RHF43" s="52"/>
      <c r="RHG43" s="2"/>
      <c r="RHJ43" s="52"/>
      <c r="RHK43" s="2"/>
      <c r="RHN43" s="52"/>
      <c r="RHO43" s="2"/>
      <c r="RHR43" s="52"/>
      <c r="RHS43" s="2"/>
      <c r="RHV43" s="52"/>
      <c r="RHW43" s="2"/>
      <c r="RHZ43" s="52"/>
      <c r="RIA43" s="2"/>
      <c r="RID43" s="52"/>
      <c r="RIE43" s="2"/>
      <c r="RIH43" s="52"/>
      <c r="RII43" s="2"/>
      <c r="RIL43" s="52"/>
      <c r="RIM43" s="2"/>
      <c r="RIP43" s="52"/>
      <c r="RIQ43" s="2"/>
      <c r="RIT43" s="52"/>
      <c r="RIU43" s="2"/>
      <c r="RIX43" s="52"/>
      <c r="RIY43" s="2"/>
      <c r="RJB43" s="52"/>
      <c r="RJC43" s="2"/>
      <c r="RJF43" s="52"/>
      <c r="RJG43" s="2"/>
      <c r="RJJ43" s="52"/>
      <c r="RJK43" s="2"/>
      <c r="RJN43" s="52"/>
      <c r="RJO43" s="2"/>
      <c r="RJR43" s="52"/>
      <c r="RJS43" s="2"/>
      <c r="RJV43" s="52"/>
      <c r="RJW43" s="2"/>
      <c r="RJZ43" s="52"/>
      <c r="RKA43" s="2"/>
      <c r="RKD43" s="52"/>
      <c r="RKE43" s="2"/>
      <c r="RKH43" s="52"/>
      <c r="RKI43" s="2"/>
      <c r="RKL43" s="52"/>
      <c r="RKM43" s="2"/>
      <c r="RKP43" s="52"/>
      <c r="RKQ43" s="2"/>
      <c r="RKT43" s="52"/>
      <c r="RKU43" s="2"/>
      <c r="RKX43" s="52"/>
      <c r="RKY43" s="2"/>
      <c r="RLB43" s="52"/>
      <c r="RLC43" s="2"/>
      <c r="RLF43" s="52"/>
      <c r="RLG43" s="2"/>
      <c r="RLJ43" s="52"/>
      <c r="RLK43" s="2"/>
      <c r="RLN43" s="52"/>
      <c r="RLO43" s="2"/>
      <c r="RLR43" s="52"/>
      <c r="RLS43" s="2"/>
      <c r="RLV43" s="52"/>
      <c r="RLW43" s="2"/>
      <c r="RLZ43" s="52"/>
      <c r="RMA43" s="2"/>
      <c r="RMD43" s="52"/>
      <c r="RME43" s="2"/>
      <c r="RMH43" s="52"/>
      <c r="RMI43" s="2"/>
      <c r="RML43" s="52"/>
      <c r="RMM43" s="2"/>
      <c r="RMP43" s="52"/>
      <c r="RMQ43" s="2"/>
      <c r="RMT43" s="52"/>
      <c r="RMU43" s="2"/>
      <c r="RMX43" s="52"/>
      <c r="RMY43" s="2"/>
      <c r="RNB43" s="52"/>
      <c r="RNC43" s="2"/>
      <c r="RNF43" s="52"/>
      <c r="RNG43" s="2"/>
      <c r="RNJ43" s="52"/>
      <c r="RNK43" s="2"/>
      <c r="RNN43" s="52"/>
      <c r="RNO43" s="2"/>
      <c r="RNR43" s="52"/>
      <c r="RNS43" s="2"/>
      <c r="RNV43" s="52"/>
      <c r="RNW43" s="2"/>
      <c r="RNZ43" s="52"/>
      <c r="ROA43" s="2"/>
      <c r="ROD43" s="52"/>
      <c r="ROE43" s="2"/>
      <c r="ROH43" s="52"/>
      <c r="ROI43" s="2"/>
      <c r="ROL43" s="52"/>
      <c r="ROM43" s="2"/>
      <c r="ROP43" s="52"/>
      <c r="ROQ43" s="2"/>
      <c r="ROT43" s="52"/>
      <c r="ROU43" s="2"/>
      <c r="ROX43" s="52"/>
      <c r="ROY43" s="2"/>
      <c r="RPB43" s="52"/>
      <c r="RPC43" s="2"/>
      <c r="RPF43" s="52"/>
      <c r="RPG43" s="2"/>
      <c r="RPJ43" s="52"/>
      <c r="RPK43" s="2"/>
      <c r="RPN43" s="52"/>
      <c r="RPO43" s="2"/>
      <c r="RPR43" s="52"/>
      <c r="RPS43" s="2"/>
      <c r="RPV43" s="52"/>
      <c r="RPW43" s="2"/>
      <c r="RPZ43" s="52"/>
      <c r="RQA43" s="2"/>
      <c r="RQD43" s="52"/>
      <c r="RQE43" s="2"/>
      <c r="RQH43" s="52"/>
      <c r="RQI43" s="2"/>
      <c r="RQL43" s="52"/>
      <c r="RQM43" s="2"/>
      <c r="RQP43" s="52"/>
      <c r="RQQ43" s="2"/>
      <c r="RQT43" s="52"/>
      <c r="RQU43" s="2"/>
      <c r="RQX43" s="52"/>
      <c r="RQY43" s="2"/>
      <c r="RRB43" s="52"/>
      <c r="RRC43" s="2"/>
      <c r="RRF43" s="52"/>
      <c r="RRG43" s="2"/>
      <c r="RRJ43" s="52"/>
      <c r="RRK43" s="2"/>
      <c r="RRN43" s="52"/>
      <c r="RRO43" s="2"/>
      <c r="RRR43" s="52"/>
      <c r="RRS43" s="2"/>
      <c r="RRV43" s="52"/>
      <c r="RRW43" s="2"/>
      <c r="RRZ43" s="52"/>
      <c r="RSA43" s="2"/>
      <c r="RSD43" s="52"/>
      <c r="RSE43" s="2"/>
      <c r="RSH43" s="52"/>
      <c r="RSI43" s="2"/>
      <c r="RSL43" s="52"/>
      <c r="RSM43" s="2"/>
      <c r="RSP43" s="52"/>
      <c r="RSQ43" s="2"/>
      <c r="RST43" s="52"/>
      <c r="RSU43" s="2"/>
      <c r="RSX43" s="52"/>
      <c r="RSY43" s="2"/>
      <c r="RTB43" s="52"/>
      <c r="RTC43" s="2"/>
      <c r="RTF43" s="52"/>
      <c r="RTG43" s="2"/>
      <c r="RTJ43" s="52"/>
      <c r="RTK43" s="2"/>
      <c r="RTN43" s="52"/>
      <c r="RTO43" s="2"/>
      <c r="RTR43" s="52"/>
      <c r="RTS43" s="2"/>
      <c r="RTV43" s="52"/>
      <c r="RTW43" s="2"/>
      <c r="RTZ43" s="52"/>
      <c r="RUA43" s="2"/>
      <c r="RUD43" s="52"/>
      <c r="RUE43" s="2"/>
      <c r="RUH43" s="52"/>
      <c r="RUI43" s="2"/>
      <c r="RUL43" s="52"/>
      <c r="RUM43" s="2"/>
      <c r="RUP43" s="52"/>
      <c r="RUQ43" s="2"/>
      <c r="RUT43" s="52"/>
      <c r="RUU43" s="2"/>
      <c r="RUX43" s="52"/>
      <c r="RUY43" s="2"/>
      <c r="RVB43" s="52"/>
      <c r="RVC43" s="2"/>
      <c r="RVF43" s="52"/>
      <c r="RVG43" s="2"/>
      <c r="RVJ43" s="52"/>
      <c r="RVK43" s="2"/>
      <c r="RVN43" s="52"/>
      <c r="RVO43" s="2"/>
      <c r="RVR43" s="52"/>
      <c r="RVS43" s="2"/>
      <c r="RVV43" s="52"/>
      <c r="RVW43" s="2"/>
      <c r="RVZ43" s="52"/>
      <c r="RWA43" s="2"/>
      <c r="RWD43" s="52"/>
      <c r="RWE43" s="2"/>
      <c r="RWH43" s="52"/>
      <c r="RWI43" s="2"/>
      <c r="RWL43" s="52"/>
      <c r="RWM43" s="2"/>
      <c r="RWP43" s="52"/>
      <c r="RWQ43" s="2"/>
      <c r="RWT43" s="52"/>
      <c r="RWU43" s="2"/>
      <c r="RWX43" s="52"/>
      <c r="RWY43" s="2"/>
      <c r="RXB43" s="52"/>
      <c r="RXC43" s="2"/>
      <c r="RXF43" s="52"/>
      <c r="RXG43" s="2"/>
      <c r="RXJ43" s="52"/>
      <c r="RXK43" s="2"/>
      <c r="RXN43" s="52"/>
      <c r="RXO43" s="2"/>
      <c r="RXR43" s="52"/>
      <c r="RXS43" s="2"/>
      <c r="RXV43" s="52"/>
      <c r="RXW43" s="2"/>
      <c r="RXZ43" s="52"/>
      <c r="RYA43" s="2"/>
      <c r="RYD43" s="52"/>
      <c r="RYE43" s="2"/>
      <c r="RYH43" s="52"/>
      <c r="RYI43" s="2"/>
      <c r="RYL43" s="52"/>
      <c r="RYM43" s="2"/>
      <c r="RYP43" s="52"/>
      <c r="RYQ43" s="2"/>
      <c r="RYT43" s="52"/>
      <c r="RYU43" s="2"/>
      <c r="RYX43" s="52"/>
      <c r="RYY43" s="2"/>
      <c r="RZB43" s="52"/>
      <c r="RZC43" s="2"/>
      <c r="RZF43" s="52"/>
      <c r="RZG43" s="2"/>
      <c r="RZJ43" s="52"/>
      <c r="RZK43" s="2"/>
      <c r="RZN43" s="52"/>
      <c r="RZO43" s="2"/>
      <c r="RZR43" s="52"/>
      <c r="RZS43" s="2"/>
      <c r="RZV43" s="52"/>
      <c r="RZW43" s="2"/>
      <c r="RZZ43" s="52"/>
      <c r="SAA43" s="2"/>
      <c r="SAD43" s="52"/>
      <c r="SAE43" s="2"/>
      <c r="SAH43" s="52"/>
      <c r="SAI43" s="2"/>
      <c r="SAL43" s="52"/>
      <c r="SAM43" s="2"/>
      <c r="SAP43" s="52"/>
      <c r="SAQ43" s="2"/>
      <c r="SAT43" s="52"/>
      <c r="SAU43" s="2"/>
      <c r="SAX43" s="52"/>
      <c r="SAY43" s="2"/>
      <c r="SBB43" s="52"/>
      <c r="SBC43" s="2"/>
      <c r="SBF43" s="52"/>
      <c r="SBG43" s="2"/>
      <c r="SBJ43" s="52"/>
      <c r="SBK43" s="2"/>
      <c r="SBN43" s="52"/>
      <c r="SBO43" s="2"/>
      <c r="SBR43" s="52"/>
      <c r="SBS43" s="2"/>
      <c r="SBV43" s="52"/>
      <c r="SBW43" s="2"/>
      <c r="SBZ43" s="52"/>
      <c r="SCA43" s="2"/>
      <c r="SCD43" s="52"/>
      <c r="SCE43" s="2"/>
      <c r="SCH43" s="52"/>
      <c r="SCI43" s="2"/>
      <c r="SCL43" s="52"/>
      <c r="SCM43" s="2"/>
      <c r="SCP43" s="52"/>
      <c r="SCQ43" s="2"/>
      <c r="SCT43" s="52"/>
      <c r="SCU43" s="2"/>
      <c r="SCX43" s="52"/>
      <c r="SCY43" s="2"/>
      <c r="SDB43" s="52"/>
      <c r="SDC43" s="2"/>
      <c r="SDF43" s="52"/>
      <c r="SDG43" s="2"/>
      <c r="SDJ43" s="52"/>
      <c r="SDK43" s="2"/>
      <c r="SDN43" s="52"/>
      <c r="SDO43" s="2"/>
      <c r="SDR43" s="52"/>
      <c r="SDS43" s="2"/>
      <c r="SDV43" s="52"/>
      <c r="SDW43" s="2"/>
      <c r="SDZ43" s="52"/>
      <c r="SEA43" s="2"/>
      <c r="SED43" s="52"/>
      <c r="SEE43" s="2"/>
      <c r="SEH43" s="52"/>
      <c r="SEI43" s="2"/>
      <c r="SEL43" s="52"/>
      <c r="SEM43" s="2"/>
      <c r="SEP43" s="52"/>
      <c r="SEQ43" s="2"/>
      <c r="SET43" s="52"/>
      <c r="SEU43" s="2"/>
      <c r="SEX43" s="52"/>
      <c r="SEY43" s="2"/>
      <c r="SFB43" s="52"/>
      <c r="SFC43" s="2"/>
      <c r="SFF43" s="52"/>
      <c r="SFG43" s="2"/>
      <c r="SFJ43" s="52"/>
      <c r="SFK43" s="2"/>
      <c r="SFN43" s="52"/>
      <c r="SFO43" s="2"/>
      <c r="SFR43" s="52"/>
      <c r="SFS43" s="2"/>
      <c r="SFV43" s="52"/>
      <c r="SFW43" s="2"/>
      <c r="SFZ43" s="52"/>
      <c r="SGA43" s="2"/>
      <c r="SGD43" s="52"/>
      <c r="SGE43" s="2"/>
      <c r="SGH43" s="52"/>
      <c r="SGI43" s="2"/>
      <c r="SGL43" s="52"/>
      <c r="SGM43" s="2"/>
      <c r="SGP43" s="52"/>
      <c r="SGQ43" s="2"/>
      <c r="SGT43" s="52"/>
      <c r="SGU43" s="2"/>
      <c r="SGX43" s="52"/>
      <c r="SGY43" s="2"/>
      <c r="SHB43" s="52"/>
      <c r="SHC43" s="2"/>
      <c r="SHF43" s="52"/>
      <c r="SHG43" s="2"/>
      <c r="SHJ43" s="52"/>
      <c r="SHK43" s="2"/>
      <c r="SHN43" s="52"/>
      <c r="SHO43" s="2"/>
      <c r="SHR43" s="52"/>
      <c r="SHS43" s="2"/>
      <c r="SHV43" s="52"/>
      <c r="SHW43" s="2"/>
      <c r="SHZ43" s="52"/>
      <c r="SIA43" s="2"/>
      <c r="SID43" s="52"/>
      <c r="SIE43" s="2"/>
      <c r="SIH43" s="52"/>
      <c r="SII43" s="2"/>
      <c r="SIL43" s="52"/>
      <c r="SIM43" s="2"/>
      <c r="SIP43" s="52"/>
      <c r="SIQ43" s="2"/>
      <c r="SIT43" s="52"/>
      <c r="SIU43" s="2"/>
      <c r="SIX43" s="52"/>
      <c r="SIY43" s="2"/>
      <c r="SJB43" s="52"/>
      <c r="SJC43" s="2"/>
      <c r="SJF43" s="52"/>
      <c r="SJG43" s="2"/>
      <c r="SJJ43" s="52"/>
      <c r="SJK43" s="2"/>
      <c r="SJN43" s="52"/>
      <c r="SJO43" s="2"/>
      <c r="SJR43" s="52"/>
      <c r="SJS43" s="2"/>
      <c r="SJV43" s="52"/>
      <c r="SJW43" s="2"/>
      <c r="SJZ43" s="52"/>
      <c r="SKA43" s="2"/>
      <c r="SKD43" s="52"/>
      <c r="SKE43" s="2"/>
      <c r="SKH43" s="52"/>
      <c r="SKI43" s="2"/>
      <c r="SKL43" s="52"/>
      <c r="SKM43" s="2"/>
      <c r="SKP43" s="52"/>
      <c r="SKQ43" s="2"/>
      <c r="SKT43" s="52"/>
      <c r="SKU43" s="2"/>
      <c r="SKX43" s="52"/>
      <c r="SKY43" s="2"/>
      <c r="SLB43" s="52"/>
      <c r="SLC43" s="2"/>
      <c r="SLF43" s="52"/>
      <c r="SLG43" s="2"/>
      <c r="SLJ43" s="52"/>
      <c r="SLK43" s="2"/>
      <c r="SLN43" s="52"/>
      <c r="SLO43" s="2"/>
      <c r="SLR43" s="52"/>
      <c r="SLS43" s="2"/>
      <c r="SLV43" s="52"/>
      <c r="SLW43" s="2"/>
      <c r="SLZ43" s="52"/>
      <c r="SMA43" s="2"/>
      <c r="SMD43" s="52"/>
      <c r="SME43" s="2"/>
      <c r="SMH43" s="52"/>
      <c r="SMI43" s="2"/>
      <c r="SML43" s="52"/>
      <c r="SMM43" s="2"/>
      <c r="SMP43" s="52"/>
      <c r="SMQ43" s="2"/>
      <c r="SMT43" s="52"/>
      <c r="SMU43" s="2"/>
      <c r="SMX43" s="52"/>
      <c r="SMY43" s="2"/>
      <c r="SNB43" s="52"/>
      <c r="SNC43" s="2"/>
      <c r="SNF43" s="52"/>
      <c r="SNG43" s="2"/>
      <c r="SNJ43" s="52"/>
      <c r="SNK43" s="2"/>
      <c r="SNN43" s="52"/>
      <c r="SNO43" s="2"/>
      <c r="SNR43" s="52"/>
      <c r="SNS43" s="2"/>
      <c r="SNV43" s="52"/>
      <c r="SNW43" s="2"/>
      <c r="SNZ43" s="52"/>
      <c r="SOA43" s="2"/>
      <c r="SOD43" s="52"/>
      <c r="SOE43" s="2"/>
      <c r="SOH43" s="52"/>
      <c r="SOI43" s="2"/>
      <c r="SOL43" s="52"/>
      <c r="SOM43" s="2"/>
      <c r="SOP43" s="52"/>
      <c r="SOQ43" s="2"/>
      <c r="SOT43" s="52"/>
      <c r="SOU43" s="2"/>
      <c r="SOX43" s="52"/>
      <c r="SOY43" s="2"/>
      <c r="SPB43" s="52"/>
      <c r="SPC43" s="2"/>
      <c r="SPF43" s="52"/>
      <c r="SPG43" s="2"/>
      <c r="SPJ43" s="52"/>
      <c r="SPK43" s="2"/>
      <c r="SPN43" s="52"/>
      <c r="SPO43" s="2"/>
      <c r="SPR43" s="52"/>
      <c r="SPS43" s="2"/>
      <c r="SPV43" s="52"/>
      <c r="SPW43" s="2"/>
      <c r="SPZ43" s="52"/>
      <c r="SQA43" s="2"/>
      <c r="SQD43" s="52"/>
      <c r="SQE43" s="2"/>
      <c r="SQH43" s="52"/>
      <c r="SQI43" s="2"/>
      <c r="SQL43" s="52"/>
      <c r="SQM43" s="2"/>
      <c r="SQP43" s="52"/>
      <c r="SQQ43" s="2"/>
      <c r="SQT43" s="52"/>
      <c r="SQU43" s="2"/>
      <c r="SQX43" s="52"/>
      <c r="SQY43" s="2"/>
      <c r="SRB43" s="52"/>
      <c r="SRC43" s="2"/>
      <c r="SRF43" s="52"/>
      <c r="SRG43" s="2"/>
      <c r="SRJ43" s="52"/>
      <c r="SRK43" s="2"/>
      <c r="SRN43" s="52"/>
      <c r="SRO43" s="2"/>
      <c r="SRR43" s="52"/>
      <c r="SRS43" s="2"/>
      <c r="SRV43" s="52"/>
      <c r="SRW43" s="2"/>
      <c r="SRZ43" s="52"/>
      <c r="SSA43" s="2"/>
      <c r="SSD43" s="52"/>
      <c r="SSE43" s="2"/>
      <c r="SSH43" s="52"/>
      <c r="SSI43" s="2"/>
      <c r="SSL43" s="52"/>
      <c r="SSM43" s="2"/>
      <c r="SSP43" s="52"/>
      <c r="SSQ43" s="2"/>
      <c r="SST43" s="52"/>
      <c r="SSU43" s="2"/>
      <c r="SSX43" s="52"/>
      <c r="SSY43" s="2"/>
      <c r="STB43" s="52"/>
      <c r="STC43" s="2"/>
      <c r="STF43" s="52"/>
      <c r="STG43" s="2"/>
      <c r="STJ43" s="52"/>
      <c r="STK43" s="2"/>
      <c r="STN43" s="52"/>
      <c r="STO43" s="2"/>
      <c r="STR43" s="52"/>
      <c r="STS43" s="2"/>
      <c r="STV43" s="52"/>
      <c r="STW43" s="2"/>
      <c r="STZ43" s="52"/>
      <c r="SUA43" s="2"/>
      <c r="SUD43" s="52"/>
      <c r="SUE43" s="2"/>
      <c r="SUH43" s="52"/>
      <c r="SUI43" s="2"/>
      <c r="SUL43" s="52"/>
      <c r="SUM43" s="2"/>
      <c r="SUP43" s="52"/>
      <c r="SUQ43" s="2"/>
      <c r="SUT43" s="52"/>
      <c r="SUU43" s="2"/>
      <c r="SUX43" s="52"/>
      <c r="SUY43" s="2"/>
      <c r="SVB43" s="52"/>
      <c r="SVC43" s="2"/>
      <c r="SVF43" s="52"/>
      <c r="SVG43" s="2"/>
      <c r="SVJ43" s="52"/>
      <c r="SVK43" s="2"/>
      <c r="SVN43" s="52"/>
      <c r="SVO43" s="2"/>
      <c r="SVR43" s="52"/>
      <c r="SVS43" s="2"/>
      <c r="SVV43" s="52"/>
      <c r="SVW43" s="2"/>
      <c r="SVZ43" s="52"/>
      <c r="SWA43" s="2"/>
      <c r="SWD43" s="52"/>
      <c r="SWE43" s="2"/>
      <c r="SWH43" s="52"/>
      <c r="SWI43" s="2"/>
      <c r="SWL43" s="52"/>
      <c r="SWM43" s="2"/>
      <c r="SWP43" s="52"/>
      <c r="SWQ43" s="2"/>
      <c r="SWT43" s="52"/>
      <c r="SWU43" s="2"/>
      <c r="SWX43" s="52"/>
      <c r="SWY43" s="2"/>
      <c r="SXB43" s="52"/>
      <c r="SXC43" s="2"/>
      <c r="SXF43" s="52"/>
      <c r="SXG43" s="2"/>
      <c r="SXJ43" s="52"/>
      <c r="SXK43" s="2"/>
      <c r="SXN43" s="52"/>
      <c r="SXO43" s="2"/>
      <c r="SXR43" s="52"/>
      <c r="SXS43" s="2"/>
      <c r="SXV43" s="52"/>
      <c r="SXW43" s="2"/>
      <c r="SXZ43" s="52"/>
      <c r="SYA43" s="2"/>
      <c r="SYD43" s="52"/>
      <c r="SYE43" s="2"/>
      <c r="SYH43" s="52"/>
      <c r="SYI43" s="2"/>
      <c r="SYL43" s="52"/>
      <c r="SYM43" s="2"/>
      <c r="SYP43" s="52"/>
      <c r="SYQ43" s="2"/>
      <c r="SYT43" s="52"/>
      <c r="SYU43" s="2"/>
      <c r="SYX43" s="52"/>
      <c r="SYY43" s="2"/>
      <c r="SZB43" s="52"/>
      <c r="SZC43" s="2"/>
      <c r="SZF43" s="52"/>
      <c r="SZG43" s="2"/>
      <c r="SZJ43" s="52"/>
      <c r="SZK43" s="2"/>
      <c r="SZN43" s="52"/>
      <c r="SZO43" s="2"/>
      <c r="SZR43" s="52"/>
      <c r="SZS43" s="2"/>
      <c r="SZV43" s="52"/>
      <c r="SZW43" s="2"/>
      <c r="SZZ43" s="52"/>
      <c r="TAA43" s="2"/>
      <c r="TAD43" s="52"/>
      <c r="TAE43" s="2"/>
      <c r="TAH43" s="52"/>
      <c r="TAI43" s="2"/>
      <c r="TAL43" s="52"/>
      <c r="TAM43" s="2"/>
      <c r="TAP43" s="52"/>
      <c r="TAQ43" s="2"/>
      <c r="TAT43" s="52"/>
      <c r="TAU43" s="2"/>
      <c r="TAX43" s="52"/>
      <c r="TAY43" s="2"/>
      <c r="TBB43" s="52"/>
      <c r="TBC43" s="2"/>
      <c r="TBF43" s="52"/>
      <c r="TBG43" s="2"/>
      <c r="TBJ43" s="52"/>
      <c r="TBK43" s="2"/>
      <c r="TBN43" s="52"/>
      <c r="TBO43" s="2"/>
      <c r="TBR43" s="52"/>
      <c r="TBS43" s="2"/>
      <c r="TBV43" s="52"/>
      <c r="TBW43" s="2"/>
      <c r="TBZ43" s="52"/>
      <c r="TCA43" s="2"/>
      <c r="TCD43" s="52"/>
      <c r="TCE43" s="2"/>
      <c r="TCH43" s="52"/>
      <c r="TCI43" s="2"/>
      <c r="TCL43" s="52"/>
      <c r="TCM43" s="2"/>
      <c r="TCP43" s="52"/>
      <c r="TCQ43" s="2"/>
      <c r="TCT43" s="52"/>
      <c r="TCU43" s="2"/>
      <c r="TCX43" s="52"/>
      <c r="TCY43" s="2"/>
      <c r="TDB43" s="52"/>
      <c r="TDC43" s="2"/>
      <c r="TDF43" s="52"/>
      <c r="TDG43" s="2"/>
      <c r="TDJ43" s="52"/>
      <c r="TDK43" s="2"/>
      <c r="TDN43" s="52"/>
      <c r="TDO43" s="2"/>
      <c r="TDR43" s="52"/>
      <c r="TDS43" s="2"/>
      <c r="TDV43" s="52"/>
      <c r="TDW43" s="2"/>
      <c r="TDZ43" s="52"/>
      <c r="TEA43" s="2"/>
      <c r="TED43" s="52"/>
      <c r="TEE43" s="2"/>
      <c r="TEH43" s="52"/>
      <c r="TEI43" s="2"/>
      <c r="TEL43" s="52"/>
      <c r="TEM43" s="2"/>
      <c r="TEP43" s="52"/>
      <c r="TEQ43" s="2"/>
      <c r="TET43" s="52"/>
      <c r="TEU43" s="2"/>
      <c r="TEX43" s="52"/>
      <c r="TEY43" s="2"/>
      <c r="TFB43" s="52"/>
      <c r="TFC43" s="2"/>
      <c r="TFF43" s="52"/>
      <c r="TFG43" s="2"/>
      <c r="TFJ43" s="52"/>
      <c r="TFK43" s="2"/>
      <c r="TFN43" s="52"/>
      <c r="TFO43" s="2"/>
      <c r="TFR43" s="52"/>
      <c r="TFS43" s="2"/>
      <c r="TFV43" s="52"/>
      <c r="TFW43" s="2"/>
      <c r="TFZ43" s="52"/>
      <c r="TGA43" s="2"/>
      <c r="TGD43" s="52"/>
      <c r="TGE43" s="2"/>
      <c r="TGH43" s="52"/>
      <c r="TGI43" s="2"/>
      <c r="TGL43" s="52"/>
      <c r="TGM43" s="2"/>
      <c r="TGP43" s="52"/>
      <c r="TGQ43" s="2"/>
      <c r="TGT43" s="52"/>
      <c r="TGU43" s="2"/>
      <c r="TGX43" s="52"/>
      <c r="TGY43" s="2"/>
      <c r="THB43" s="52"/>
      <c r="THC43" s="2"/>
      <c r="THF43" s="52"/>
      <c r="THG43" s="2"/>
      <c r="THJ43" s="52"/>
      <c r="THK43" s="2"/>
      <c r="THN43" s="52"/>
      <c r="THO43" s="2"/>
      <c r="THR43" s="52"/>
      <c r="THS43" s="2"/>
      <c r="THV43" s="52"/>
      <c r="THW43" s="2"/>
      <c r="THZ43" s="52"/>
      <c r="TIA43" s="2"/>
      <c r="TID43" s="52"/>
      <c r="TIE43" s="2"/>
      <c r="TIH43" s="52"/>
      <c r="TII43" s="2"/>
      <c r="TIL43" s="52"/>
      <c r="TIM43" s="2"/>
      <c r="TIP43" s="52"/>
      <c r="TIQ43" s="2"/>
      <c r="TIT43" s="52"/>
      <c r="TIU43" s="2"/>
      <c r="TIX43" s="52"/>
      <c r="TIY43" s="2"/>
      <c r="TJB43" s="52"/>
      <c r="TJC43" s="2"/>
      <c r="TJF43" s="52"/>
      <c r="TJG43" s="2"/>
      <c r="TJJ43" s="52"/>
      <c r="TJK43" s="2"/>
      <c r="TJN43" s="52"/>
      <c r="TJO43" s="2"/>
      <c r="TJR43" s="52"/>
      <c r="TJS43" s="2"/>
      <c r="TJV43" s="52"/>
      <c r="TJW43" s="2"/>
      <c r="TJZ43" s="52"/>
      <c r="TKA43" s="2"/>
      <c r="TKD43" s="52"/>
      <c r="TKE43" s="2"/>
      <c r="TKH43" s="52"/>
      <c r="TKI43" s="2"/>
      <c r="TKL43" s="52"/>
      <c r="TKM43" s="2"/>
      <c r="TKP43" s="52"/>
      <c r="TKQ43" s="2"/>
      <c r="TKT43" s="52"/>
      <c r="TKU43" s="2"/>
      <c r="TKX43" s="52"/>
      <c r="TKY43" s="2"/>
      <c r="TLB43" s="52"/>
      <c r="TLC43" s="2"/>
      <c r="TLF43" s="52"/>
      <c r="TLG43" s="2"/>
      <c r="TLJ43" s="52"/>
      <c r="TLK43" s="2"/>
      <c r="TLN43" s="52"/>
      <c r="TLO43" s="2"/>
      <c r="TLR43" s="52"/>
      <c r="TLS43" s="2"/>
      <c r="TLV43" s="52"/>
      <c r="TLW43" s="2"/>
      <c r="TLZ43" s="52"/>
      <c r="TMA43" s="2"/>
      <c r="TMD43" s="52"/>
      <c r="TME43" s="2"/>
      <c r="TMH43" s="52"/>
      <c r="TMI43" s="2"/>
      <c r="TML43" s="52"/>
      <c r="TMM43" s="2"/>
      <c r="TMP43" s="52"/>
      <c r="TMQ43" s="2"/>
      <c r="TMT43" s="52"/>
      <c r="TMU43" s="2"/>
      <c r="TMX43" s="52"/>
      <c r="TMY43" s="2"/>
      <c r="TNB43" s="52"/>
      <c r="TNC43" s="2"/>
      <c r="TNF43" s="52"/>
      <c r="TNG43" s="2"/>
      <c r="TNJ43" s="52"/>
      <c r="TNK43" s="2"/>
      <c r="TNN43" s="52"/>
      <c r="TNO43" s="2"/>
      <c r="TNR43" s="52"/>
      <c r="TNS43" s="2"/>
      <c r="TNV43" s="52"/>
      <c r="TNW43" s="2"/>
      <c r="TNZ43" s="52"/>
      <c r="TOA43" s="2"/>
      <c r="TOD43" s="52"/>
      <c r="TOE43" s="2"/>
      <c r="TOH43" s="52"/>
      <c r="TOI43" s="2"/>
      <c r="TOL43" s="52"/>
      <c r="TOM43" s="2"/>
      <c r="TOP43" s="52"/>
      <c r="TOQ43" s="2"/>
      <c r="TOT43" s="52"/>
      <c r="TOU43" s="2"/>
      <c r="TOX43" s="52"/>
      <c r="TOY43" s="2"/>
      <c r="TPB43" s="52"/>
      <c r="TPC43" s="2"/>
      <c r="TPF43" s="52"/>
      <c r="TPG43" s="2"/>
      <c r="TPJ43" s="52"/>
      <c r="TPK43" s="2"/>
      <c r="TPN43" s="52"/>
      <c r="TPO43" s="2"/>
      <c r="TPR43" s="52"/>
      <c r="TPS43" s="2"/>
      <c r="TPV43" s="52"/>
      <c r="TPW43" s="2"/>
      <c r="TPZ43" s="52"/>
      <c r="TQA43" s="2"/>
      <c r="TQD43" s="52"/>
      <c r="TQE43" s="2"/>
      <c r="TQH43" s="52"/>
      <c r="TQI43" s="2"/>
      <c r="TQL43" s="52"/>
      <c r="TQM43" s="2"/>
      <c r="TQP43" s="52"/>
      <c r="TQQ43" s="2"/>
      <c r="TQT43" s="52"/>
      <c r="TQU43" s="2"/>
      <c r="TQX43" s="52"/>
      <c r="TQY43" s="2"/>
      <c r="TRB43" s="52"/>
      <c r="TRC43" s="2"/>
      <c r="TRF43" s="52"/>
      <c r="TRG43" s="2"/>
      <c r="TRJ43" s="52"/>
      <c r="TRK43" s="2"/>
      <c r="TRN43" s="52"/>
      <c r="TRO43" s="2"/>
      <c r="TRR43" s="52"/>
      <c r="TRS43" s="2"/>
      <c r="TRV43" s="52"/>
      <c r="TRW43" s="2"/>
      <c r="TRZ43" s="52"/>
      <c r="TSA43" s="2"/>
      <c r="TSD43" s="52"/>
      <c r="TSE43" s="2"/>
      <c r="TSH43" s="52"/>
      <c r="TSI43" s="2"/>
      <c r="TSL43" s="52"/>
      <c r="TSM43" s="2"/>
      <c r="TSP43" s="52"/>
      <c r="TSQ43" s="2"/>
      <c r="TST43" s="52"/>
      <c r="TSU43" s="2"/>
      <c r="TSX43" s="52"/>
      <c r="TSY43" s="2"/>
      <c r="TTB43" s="52"/>
      <c r="TTC43" s="2"/>
      <c r="TTF43" s="52"/>
      <c r="TTG43" s="2"/>
      <c r="TTJ43" s="52"/>
      <c r="TTK43" s="2"/>
      <c r="TTN43" s="52"/>
      <c r="TTO43" s="2"/>
      <c r="TTR43" s="52"/>
      <c r="TTS43" s="2"/>
      <c r="TTV43" s="52"/>
      <c r="TTW43" s="2"/>
      <c r="TTZ43" s="52"/>
      <c r="TUA43" s="2"/>
      <c r="TUD43" s="52"/>
      <c r="TUE43" s="2"/>
      <c r="TUH43" s="52"/>
      <c r="TUI43" s="2"/>
      <c r="TUL43" s="52"/>
      <c r="TUM43" s="2"/>
      <c r="TUP43" s="52"/>
      <c r="TUQ43" s="2"/>
      <c r="TUT43" s="52"/>
      <c r="TUU43" s="2"/>
      <c r="TUX43" s="52"/>
      <c r="TUY43" s="2"/>
      <c r="TVB43" s="52"/>
      <c r="TVC43" s="2"/>
      <c r="TVF43" s="52"/>
      <c r="TVG43" s="2"/>
      <c r="TVJ43" s="52"/>
      <c r="TVK43" s="2"/>
      <c r="TVN43" s="52"/>
      <c r="TVO43" s="2"/>
      <c r="TVR43" s="52"/>
      <c r="TVS43" s="2"/>
      <c r="TVV43" s="52"/>
      <c r="TVW43" s="2"/>
      <c r="TVZ43" s="52"/>
      <c r="TWA43" s="2"/>
      <c r="TWD43" s="52"/>
      <c r="TWE43" s="2"/>
      <c r="TWH43" s="52"/>
      <c r="TWI43" s="2"/>
      <c r="TWL43" s="52"/>
      <c r="TWM43" s="2"/>
      <c r="TWP43" s="52"/>
      <c r="TWQ43" s="2"/>
      <c r="TWT43" s="52"/>
      <c r="TWU43" s="2"/>
      <c r="TWX43" s="52"/>
      <c r="TWY43" s="2"/>
      <c r="TXB43" s="52"/>
      <c r="TXC43" s="2"/>
      <c r="TXF43" s="52"/>
      <c r="TXG43" s="2"/>
      <c r="TXJ43" s="52"/>
      <c r="TXK43" s="2"/>
      <c r="TXN43" s="52"/>
      <c r="TXO43" s="2"/>
      <c r="TXR43" s="52"/>
      <c r="TXS43" s="2"/>
      <c r="TXV43" s="52"/>
      <c r="TXW43" s="2"/>
      <c r="TXZ43" s="52"/>
      <c r="TYA43" s="2"/>
      <c r="TYD43" s="52"/>
      <c r="TYE43" s="2"/>
      <c r="TYH43" s="52"/>
      <c r="TYI43" s="2"/>
      <c r="TYL43" s="52"/>
      <c r="TYM43" s="2"/>
      <c r="TYP43" s="52"/>
      <c r="TYQ43" s="2"/>
      <c r="TYT43" s="52"/>
      <c r="TYU43" s="2"/>
      <c r="TYX43" s="52"/>
      <c r="TYY43" s="2"/>
      <c r="TZB43" s="52"/>
      <c r="TZC43" s="2"/>
      <c r="TZF43" s="52"/>
      <c r="TZG43" s="2"/>
      <c r="TZJ43" s="52"/>
      <c r="TZK43" s="2"/>
      <c r="TZN43" s="52"/>
      <c r="TZO43" s="2"/>
      <c r="TZR43" s="52"/>
      <c r="TZS43" s="2"/>
      <c r="TZV43" s="52"/>
      <c r="TZW43" s="2"/>
      <c r="TZZ43" s="52"/>
      <c r="UAA43" s="2"/>
      <c r="UAD43" s="52"/>
      <c r="UAE43" s="2"/>
      <c r="UAH43" s="52"/>
      <c r="UAI43" s="2"/>
      <c r="UAL43" s="52"/>
      <c r="UAM43" s="2"/>
      <c r="UAP43" s="52"/>
      <c r="UAQ43" s="2"/>
      <c r="UAT43" s="52"/>
      <c r="UAU43" s="2"/>
      <c r="UAX43" s="52"/>
      <c r="UAY43" s="2"/>
      <c r="UBB43" s="52"/>
      <c r="UBC43" s="2"/>
      <c r="UBF43" s="52"/>
      <c r="UBG43" s="2"/>
      <c r="UBJ43" s="52"/>
      <c r="UBK43" s="2"/>
      <c r="UBN43" s="52"/>
      <c r="UBO43" s="2"/>
      <c r="UBR43" s="52"/>
      <c r="UBS43" s="2"/>
      <c r="UBV43" s="52"/>
      <c r="UBW43" s="2"/>
      <c r="UBZ43" s="52"/>
      <c r="UCA43" s="2"/>
      <c r="UCD43" s="52"/>
      <c r="UCE43" s="2"/>
      <c r="UCH43" s="52"/>
      <c r="UCI43" s="2"/>
      <c r="UCL43" s="52"/>
      <c r="UCM43" s="2"/>
      <c r="UCP43" s="52"/>
      <c r="UCQ43" s="2"/>
      <c r="UCT43" s="52"/>
      <c r="UCU43" s="2"/>
      <c r="UCX43" s="52"/>
      <c r="UCY43" s="2"/>
      <c r="UDB43" s="52"/>
      <c r="UDC43" s="2"/>
      <c r="UDF43" s="52"/>
      <c r="UDG43" s="2"/>
      <c r="UDJ43" s="52"/>
      <c r="UDK43" s="2"/>
      <c r="UDN43" s="52"/>
      <c r="UDO43" s="2"/>
      <c r="UDR43" s="52"/>
      <c r="UDS43" s="2"/>
      <c r="UDV43" s="52"/>
      <c r="UDW43" s="2"/>
      <c r="UDZ43" s="52"/>
      <c r="UEA43" s="2"/>
      <c r="UED43" s="52"/>
      <c r="UEE43" s="2"/>
      <c r="UEH43" s="52"/>
      <c r="UEI43" s="2"/>
      <c r="UEL43" s="52"/>
      <c r="UEM43" s="2"/>
      <c r="UEP43" s="52"/>
      <c r="UEQ43" s="2"/>
      <c r="UET43" s="52"/>
      <c r="UEU43" s="2"/>
      <c r="UEX43" s="52"/>
      <c r="UEY43" s="2"/>
      <c r="UFB43" s="52"/>
      <c r="UFC43" s="2"/>
      <c r="UFF43" s="52"/>
      <c r="UFG43" s="2"/>
      <c r="UFJ43" s="52"/>
      <c r="UFK43" s="2"/>
      <c r="UFN43" s="52"/>
      <c r="UFO43" s="2"/>
      <c r="UFR43" s="52"/>
      <c r="UFS43" s="2"/>
      <c r="UFV43" s="52"/>
      <c r="UFW43" s="2"/>
      <c r="UFZ43" s="52"/>
      <c r="UGA43" s="2"/>
      <c r="UGD43" s="52"/>
      <c r="UGE43" s="2"/>
      <c r="UGH43" s="52"/>
      <c r="UGI43" s="2"/>
      <c r="UGL43" s="52"/>
      <c r="UGM43" s="2"/>
      <c r="UGP43" s="52"/>
      <c r="UGQ43" s="2"/>
      <c r="UGT43" s="52"/>
      <c r="UGU43" s="2"/>
      <c r="UGX43" s="52"/>
      <c r="UGY43" s="2"/>
      <c r="UHB43" s="52"/>
      <c r="UHC43" s="2"/>
      <c r="UHF43" s="52"/>
      <c r="UHG43" s="2"/>
      <c r="UHJ43" s="52"/>
      <c r="UHK43" s="2"/>
      <c r="UHN43" s="52"/>
      <c r="UHO43" s="2"/>
      <c r="UHR43" s="52"/>
      <c r="UHS43" s="2"/>
      <c r="UHV43" s="52"/>
      <c r="UHW43" s="2"/>
      <c r="UHZ43" s="52"/>
      <c r="UIA43" s="2"/>
      <c r="UID43" s="52"/>
      <c r="UIE43" s="2"/>
      <c r="UIH43" s="52"/>
      <c r="UII43" s="2"/>
      <c r="UIL43" s="52"/>
      <c r="UIM43" s="2"/>
      <c r="UIP43" s="52"/>
      <c r="UIQ43" s="2"/>
      <c r="UIT43" s="52"/>
      <c r="UIU43" s="2"/>
      <c r="UIX43" s="52"/>
      <c r="UIY43" s="2"/>
      <c r="UJB43" s="52"/>
      <c r="UJC43" s="2"/>
      <c r="UJF43" s="52"/>
      <c r="UJG43" s="2"/>
      <c r="UJJ43" s="52"/>
      <c r="UJK43" s="2"/>
      <c r="UJN43" s="52"/>
      <c r="UJO43" s="2"/>
      <c r="UJR43" s="52"/>
      <c r="UJS43" s="2"/>
      <c r="UJV43" s="52"/>
      <c r="UJW43" s="2"/>
      <c r="UJZ43" s="52"/>
      <c r="UKA43" s="2"/>
      <c r="UKD43" s="52"/>
      <c r="UKE43" s="2"/>
      <c r="UKH43" s="52"/>
      <c r="UKI43" s="2"/>
      <c r="UKL43" s="52"/>
      <c r="UKM43" s="2"/>
      <c r="UKP43" s="52"/>
      <c r="UKQ43" s="2"/>
      <c r="UKT43" s="52"/>
      <c r="UKU43" s="2"/>
      <c r="UKX43" s="52"/>
      <c r="UKY43" s="2"/>
      <c r="ULB43" s="52"/>
      <c r="ULC43" s="2"/>
      <c r="ULF43" s="52"/>
      <c r="ULG43" s="2"/>
      <c r="ULJ43" s="52"/>
      <c r="ULK43" s="2"/>
      <c r="ULN43" s="52"/>
      <c r="ULO43" s="2"/>
      <c r="ULR43" s="52"/>
      <c r="ULS43" s="2"/>
      <c r="ULV43" s="52"/>
      <c r="ULW43" s="2"/>
      <c r="ULZ43" s="52"/>
      <c r="UMA43" s="2"/>
      <c r="UMD43" s="52"/>
      <c r="UME43" s="2"/>
      <c r="UMH43" s="52"/>
      <c r="UMI43" s="2"/>
      <c r="UML43" s="52"/>
      <c r="UMM43" s="2"/>
      <c r="UMP43" s="52"/>
      <c r="UMQ43" s="2"/>
      <c r="UMT43" s="52"/>
      <c r="UMU43" s="2"/>
      <c r="UMX43" s="52"/>
      <c r="UMY43" s="2"/>
      <c r="UNB43" s="52"/>
      <c r="UNC43" s="2"/>
      <c r="UNF43" s="52"/>
      <c r="UNG43" s="2"/>
      <c r="UNJ43" s="52"/>
      <c r="UNK43" s="2"/>
      <c r="UNN43" s="52"/>
      <c r="UNO43" s="2"/>
      <c r="UNR43" s="52"/>
      <c r="UNS43" s="2"/>
      <c r="UNV43" s="52"/>
      <c r="UNW43" s="2"/>
      <c r="UNZ43" s="52"/>
      <c r="UOA43" s="2"/>
      <c r="UOD43" s="52"/>
      <c r="UOE43" s="2"/>
      <c r="UOH43" s="52"/>
      <c r="UOI43" s="2"/>
      <c r="UOL43" s="52"/>
      <c r="UOM43" s="2"/>
      <c r="UOP43" s="52"/>
      <c r="UOQ43" s="2"/>
      <c r="UOT43" s="52"/>
      <c r="UOU43" s="2"/>
      <c r="UOX43" s="52"/>
      <c r="UOY43" s="2"/>
      <c r="UPB43" s="52"/>
      <c r="UPC43" s="2"/>
      <c r="UPF43" s="52"/>
      <c r="UPG43" s="2"/>
      <c r="UPJ43" s="52"/>
      <c r="UPK43" s="2"/>
      <c r="UPN43" s="52"/>
      <c r="UPO43" s="2"/>
      <c r="UPR43" s="52"/>
      <c r="UPS43" s="2"/>
      <c r="UPV43" s="52"/>
      <c r="UPW43" s="2"/>
      <c r="UPZ43" s="52"/>
      <c r="UQA43" s="2"/>
      <c r="UQD43" s="52"/>
      <c r="UQE43" s="2"/>
      <c r="UQH43" s="52"/>
      <c r="UQI43" s="2"/>
      <c r="UQL43" s="52"/>
      <c r="UQM43" s="2"/>
      <c r="UQP43" s="52"/>
      <c r="UQQ43" s="2"/>
      <c r="UQT43" s="52"/>
      <c r="UQU43" s="2"/>
      <c r="UQX43" s="52"/>
      <c r="UQY43" s="2"/>
      <c r="URB43" s="52"/>
      <c r="URC43" s="2"/>
      <c r="URF43" s="52"/>
      <c r="URG43" s="2"/>
      <c r="URJ43" s="52"/>
      <c r="URK43" s="2"/>
      <c r="URN43" s="52"/>
      <c r="URO43" s="2"/>
      <c r="URR43" s="52"/>
      <c r="URS43" s="2"/>
      <c r="URV43" s="52"/>
      <c r="URW43" s="2"/>
      <c r="URZ43" s="52"/>
      <c r="USA43" s="2"/>
      <c r="USD43" s="52"/>
      <c r="USE43" s="2"/>
      <c r="USH43" s="52"/>
      <c r="USI43" s="2"/>
      <c r="USL43" s="52"/>
      <c r="USM43" s="2"/>
      <c r="USP43" s="52"/>
      <c r="USQ43" s="2"/>
      <c r="UST43" s="52"/>
      <c r="USU43" s="2"/>
      <c r="USX43" s="52"/>
      <c r="USY43" s="2"/>
      <c r="UTB43" s="52"/>
      <c r="UTC43" s="2"/>
      <c r="UTF43" s="52"/>
      <c r="UTG43" s="2"/>
      <c r="UTJ43" s="52"/>
      <c r="UTK43" s="2"/>
      <c r="UTN43" s="52"/>
      <c r="UTO43" s="2"/>
      <c r="UTR43" s="52"/>
      <c r="UTS43" s="2"/>
      <c r="UTV43" s="52"/>
      <c r="UTW43" s="2"/>
      <c r="UTZ43" s="52"/>
      <c r="UUA43" s="2"/>
      <c r="UUD43" s="52"/>
      <c r="UUE43" s="2"/>
      <c r="UUH43" s="52"/>
      <c r="UUI43" s="2"/>
      <c r="UUL43" s="52"/>
      <c r="UUM43" s="2"/>
      <c r="UUP43" s="52"/>
      <c r="UUQ43" s="2"/>
      <c r="UUT43" s="52"/>
      <c r="UUU43" s="2"/>
      <c r="UUX43" s="52"/>
      <c r="UUY43" s="2"/>
      <c r="UVB43" s="52"/>
      <c r="UVC43" s="2"/>
      <c r="UVF43" s="52"/>
      <c r="UVG43" s="2"/>
      <c r="UVJ43" s="52"/>
      <c r="UVK43" s="2"/>
      <c r="UVN43" s="52"/>
      <c r="UVO43" s="2"/>
      <c r="UVR43" s="52"/>
      <c r="UVS43" s="2"/>
      <c r="UVV43" s="52"/>
      <c r="UVW43" s="2"/>
      <c r="UVZ43" s="52"/>
      <c r="UWA43" s="2"/>
      <c r="UWD43" s="52"/>
      <c r="UWE43" s="2"/>
      <c r="UWH43" s="52"/>
      <c r="UWI43" s="2"/>
      <c r="UWL43" s="52"/>
      <c r="UWM43" s="2"/>
      <c r="UWP43" s="52"/>
      <c r="UWQ43" s="2"/>
      <c r="UWT43" s="52"/>
      <c r="UWU43" s="2"/>
      <c r="UWX43" s="52"/>
      <c r="UWY43" s="2"/>
      <c r="UXB43" s="52"/>
      <c r="UXC43" s="2"/>
      <c r="UXF43" s="52"/>
      <c r="UXG43" s="2"/>
      <c r="UXJ43" s="52"/>
      <c r="UXK43" s="2"/>
      <c r="UXN43" s="52"/>
      <c r="UXO43" s="2"/>
      <c r="UXR43" s="52"/>
      <c r="UXS43" s="2"/>
      <c r="UXV43" s="52"/>
      <c r="UXW43" s="2"/>
      <c r="UXZ43" s="52"/>
      <c r="UYA43" s="2"/>
      <c r="UYD43" s="52"/>
      <c r="UYE43" s="2"/>
      <c r="UYH43" s="52"/>
      <c r="UYI43" s="2"/>
      <c r="UYL43" s="52"/>
      <c r="UYM43" s="2"/>
      <c r="UYP43" s="52"/>
      <c r="UYQ43" s="2"/>
      <c r="UYT43" s="52"/>
      <c r="UYU43" s="2"/>
      <c r="UYX43" s="52"/>
      <c r="UYY43" s="2"/>
      <c r="UZB43" s="52"/>
      <c r="UZC43" s="2"/>
      <c r="UZF43" s="52"/>
      <c r="UZG43" s="2"/>
      <c r="UZJ43" s="52"/>
      <c r="UZK43" s="2"/>
      <c r="UZN43" s="52"/>
      <c r="UZO43" s="2"/>
      <c r="UZR43" s="52"/>
      <c r="UZS43" s="2"/>
      <c r="UZV43" s="52"/>
      <c r="UZW43" s="2"/>
      <c r="UZZ43" s="52"/>
      <c r="VAA43" s="2"/>
      <c r="VAD43" s="52"/>
      <c r="VAE43" s="2"/>
      <c r="VAH43" s="52"/>
      <c r="VAI43" s="2"/>
      <c r="VAL43" s="52"/>
      <c r="VAM43" s="2"/>
      <c r="VAP43" s="52"/>
      <c r="VAQ43" s="2"/>
      <c r="VAT43" s="52"/>
      <c r="VAU43" s="2"/>
      <c r="VAX43" s="52"/>
      <c r="VAY43" s="2"/>
      <c r="VBB43" s="52"/>
      <c r="VBC43" s="2"/>
      <c r="VBF43" s="52"/>
      <c r="VBG43" s="2"/>
      <c r="VBJ43" s="52"/>
      <c r="VBK43" s="2"/>
      <c r="VBN43" s="52"/>
      <c r="VBO43" s="2"/>
      <c r="VBR43" s="52"/>
      <c r="VBS43" s="2"/>
      <c r="VBV43" s="52"/>
      <c r="VBW43" s="2"/>
      <c r="VBZ43" s="52"/>
      <c r="VCA43" s="2"/>
      <c r="VCD43" s="52"/>
      <c r="VCE43" s="2"/>
      <c r="VCH43" s="52"/>
      <c r="VCI43" s="2"/>
      <c r="VCL43" s="52"/>
      <c r="VCM43" s="2"/>
      <c r="VCP43" s="52"/>
      <c r="VCQ43" s="2"/>
      <c r="VCT43" s="52"/>
      <c r="VCU43" s="2"/>
      <c r="VCX43" s="52"/>
      <c r="VCY43" s="2"/>
      <c r="VDB43" s="52"/>
      <c r="VDC43" s="2"/>
      <c r="VDF43" s="52"/>
      <c r="VDG43" s="2"/>
      <c r="VDJ43" s="52"/>
      <c r="VDK43" s="2"/>
      <c r="VDN43" s="52"/>
      <c r="VDO43" s="2"/>
      <c r="VDR43" s="52"/>
      <c r="VDS43" s="2"/>
      <c r="VDV43" s="52"/>
      <c r="VDW43" s="2"/>
      <c r="VDZ43" s="52"/>
      <c r="VEA43" s="2"/>
      <c r="VED43" s="52"/>
      <c r="VEE43" s="2"/>
      <c r="VEH43" s="52"/>
      <c r="VEI43" s="2"/>
      <c r="VEL43" s="52"/>
      <c r="VEM43" s="2"/>
      <c r="VEP43" s="52"/>
      <c r="VEQ43" s="2"/>
      <c r="VET43" s="52"/>
      <c r="VEU43" s="2"/>
      <c r="VEX43" s="52"/>
      <c r="VEY43" s="2"/>
      <c r="VFB43" s="52"/>
      <c r="VFC43" s="2"/>
      <c r="VFF43" s="52"/>
      <c r="VFG43" s="2"/>
      <c r="VFJ43" s="52"/>
      <c r="VFK43" s="2"/>
      <c r="VFN43" s="52"/>
      <c r="VFO43" s="2"/>
      <c r="VFR43" s="52"/>
      <c r="VFS43" s="2"/>
      <c r="VFV43" s="52"/>
      <c r="VFW43" s="2"/>
      <c r="VFZ43" s="52"/>
      <c r="VGA43" s="2"/>
      <c r="VGD43" s="52"/>
      <c r="VGE43" s="2"/>
      <c r="VGH43" s="52"/>
      <c r="VGI43" s="2"/>
      <c r="VGL43" s="52"/>
      <c r="VGM43" s="2"/>
      <c r="VGP43" s="52"/>
      <c r="VGQ43" s="2"/>
      <c r="VGT43" s="52"/>
      <c r="VGU43" s="2"/>
      <c r="VGX43" s="52"/>
      <c r="VGY43" s="2"/>
      <c r="VHB43" s="52"/>
      <c r="VHC43" s="2"/>
      <c r="VHF43" s="52"/>
      <c r="VHG43" s="2"/>
      <c r="VHJ43" s="52"/>
      <c r="VHK43" s="2"/>
      <c r="VHN43" s="52"/>
      <c r="VHO43" s="2"/>
      <c r="VHR43" s="52"/>
      <c r="VHS43" s="2"/>
      <c r="VHV43" s="52"/>
      <c r="VHW43" s="2"/>
      <c r="VHZ43" s="52"/>
      <c r="VIA43" s="2"/>
      <c r="VID43" s="52"/>
      <c r="VIE43" s="2"/>
      <c r="VIH43" s="52"/>
      <c r="VII43" s="2"/>
      <c r="VIL43" s="52"/>
      <c r="VIM43" s="2"/>
      <c r="VIP43" s="52"/>
      <c r="VIQ43" s="2"/>
      <c r="VIT43" s="52"/>
      <c r="VIU43" s="2"/>
      <c r="VIX43" s="52"/>
      <c r="VIY43" s="2"/>
      <c r="VJB43" s="52"/>
      <c r="VJC43" s="2"/>
      <c r="VJF43" s="52"/>
      <c r="VJG43" s="2"/>
      <c r="VJJ43" s="52"/>
      <c r="VJK43" s="2"/>
      <c r="VJN43" s="52"/>
      <c r="VJO43" s="2"/>
      <c r="VJR43" s="52"/>
      <c r="VJS43" s="2"/>
      <c r="VJV43" s="52"/>
      <c r="VJW43" s="2"/>
      <c r="VJZ43" s="52"/>
      <c r="VKA43" s="2"/>
      <c r="VKD43" s="52"/>
      <c r="VKE43" s="2"/>
      <c r="VKH43" s="52"/>
      <c r="VKI43" s="2"/>
      <c r="VKL43" s="52"/>
      <c r="VKM43" s="2"/>
      <c r="VKP43" s="52"/>
      <c r="VKQ43" s="2"/>
      <c r="VKT43" s="52"/>
      <c r="VKU43" s="2"/>
      <c r="VKX43" s="52"/>
      <c r="VKY43" s="2"/>
      <c r="VLB43" s="52"/>
      <c r="VLC43" s="2"/>
      <c r="VLF43" s="52"/>
      <c r="VLG43" s="2"/>
      <c r="VLJ43" s="52"/>
      <c r="VLK43" s="2"/>
      <c r="VLN43" s="52"/>
      <c r="VLO43" s="2"/>
      <c r="VLR43" s="52"/>
      <c r="VLS43" s="2"/>
      <c r="VLV43" s="52"/>
      <c r="VLW43" s="2"/>
      <c r="VLZ43" s="52"/>
      <c r="VMA43" s="2"/>
      <c r="VMD43" s="52"/>
      <c r="VME43" s="2"/>
      <c r="VMH43" s="52"/>
      <c r="VMI43" s="2"/>
      <c r="VML43" s="52"/>
      <c r="VMM43" s="2"/>
      <c r="VMP43" s="52"/>
      <c r="VMQ43" s="2"/>
      <c r="VMT43" s="52"/>
      <c r="VMU43" s="2"/>
      <c r="VMX43" s="52"/>
      <c r="VMY43" s="2"/>
      <c r="VNB43" s="52"/>
      <c r="VNC43" s="2"/>
      <c r="VNF43" s="52"/>
      <c r="VNG43" s="2"/>
      <c r="VNJ43" s="52"/>
      <c r="VNK43" s="2"/>
      <c r="VNN43" s="52"/>
      <c r="VNO43" s="2"/>
      <c r="VNR43" s="52"/>
      <c r="VNS43" s="2"/>
      <c r="VNV43" s="52"/>
      <c r="VNW43" s="2"/>
      <c r="VNZ43" s="52"/>
      <c r="VOA43" s="2"/>
      <c r="VOD43" s="52"/>
      <c r="VOE43" s="2"/>
      <c r="VOH43" s="52"/>
      <c r="VOI43" s="2"/>
      <c r="VOL43" s="52"/>
      <c r="VOM43" s="2"/>
      <c r="VOP43" s="52"/>
      <c r="VOQ43" s="2"/>
      <c r="VOT43" s="52"/>
      <c r="VOU43" s="2"/>
      <c r="VOX43" s="52"/>
      <c r="VOY43" s="2"/>
      <c r="VPB43" s="52"/>
      <c r="VPC43" s="2"/>
      <c r="VPF43" s="52"/>
      <c r="VPG43" s="2"/>
      <c r="VPJ43" s="52"/>
      <c r="VPK43" s="2"/>
      <c r="VPN43" s="52"/>
      <c r="VPO43" s="2"/>
      <c r="VPR43" s="52"/>
      <c r="VPS43" s="2"/>
      <c r="VPV43" s="52"/>
      <c r="VPW43" s="2"/>
      <c r="VPZ43" s="52"/>
      <c r="VQA43" s="2"/>
      <c r="VQD43" s="52"/>
      <c r="VQE43" s="2"/>
      <c r="VQH43" s="52"/>
      <c r="VQI43" s="2"/>
      <c r="VQL43" s="52"/>
      <c r="VQM43" s="2"/>
      <c r="VQP43" s="52"/>
      <c r="VQQ43" s="2"/>
      <c r="VQT43" s="52"/>
      <c r="VQU43" s="2"/>
      <c r="VQX43" s="52"/>
      <c r="VQY43" s="2"/>
      <c r="VRB43" s="52"/>
      <c r="VRC43" s="2"/>
      <c r="VRF43" s="52"/>
      <c r="VRG43" s="2"/>
      <c r="VRJ43" s="52"/>
      <c r="VRK43" s="2"/>
      <c r="VRN43" s="52"/>
      <c r="VRO43" s="2"/>
      <c r="VRR43" s="52"/>
      <c r="VRS43" s="2"/>
      <c r="VRV43" s="52"/>
      <c r="VRW43" s="2"/>
      <c r="VRZ43" s="52"/>
      <c r="VSA43" s="2"/>
      <c r="VSD43" s="52"/>
      <c r="VSE43" s="2"/>
      <c r="VSH43" s="52"/>
      <c r="VSI43" s="2"/>
      <c r="VSL43" s="52"/>
      <c r="VSM43" s="2"/>
      <c r="VSP43" s="52"/>
      <c r="VSQ43" s="2"/>
      <c r="VST43" s="52"/>
      <c r="VSU43" s="2"/>
      <c r="VSX43" s="52"/>
      <c r="VSY43" s="2"/>
      <c r="VTB43" s="52"/>
      <c r="VTC43" s="2"/>
      <c r="VTF43" s="52"/>
      <c r="VTG43" s="2"/>
      <c r="VTJ43" s="52"/>
      <c r="VTK43" s="2"/>
      <c r="VTN43" s="52"/>
      <c r="VTO43" s="2"/>
      <c r="VTR43" s="52"/>
      <c r="VTS43" s="2"/>
      <c r="VTV43" s="52"/>
      <c r="VTW43" s="2"/>
      <c r="VTZ43" s="52"/>
      <c r="VUA43" s="2"/>
      <c r="VUD43" s="52"/>
      <c r="VUE43" s="2"/>
      <c r="VUH43" s="52"/>
      <c r="VUI43" s="2"/>
      <c r="VUL43" s="52"/>
      <c r="VUM43" s="2"/>
      <c r="VUP43" s="52"/>
      <c r="VUQ43" s="2"/>
      <c r="VUT43" s="52"/>
      <c r="VUU43" s="2"/>
      <c r="VUX43" s="52"/>
      <c r="VUY43" s="2"/>
      <c r="VVB43" s="52"/>
      <c r="VVC43" s="2"/>
      <c r="VVF43" s="52"/>
      <c r="VVG43" s="2"/>
      <c r="VVJ43" s="52"/>
      <c r="VVK43" s="2"/>
      <c r="VVN43" s="52"/>
      <c r="VVO43" s="2"/>
      <c r="VVR43" s="52"/>
      <c r="VVS43" s="2"/>
      <c r="VVV43" s="52"/>
      <c r="VVW43" s="2"/>
      <c r="VVZ43" s="52"/>
      <c r="VWA43" s="2"/>
      <c r="VWD43" s="52"/>
      <c r="VWE43" s="2"/>
      <c r="VWH43" s="52"/>
      <c r="VWI43" s="2"/>
      <c r="VWL43" s="52"/>
      <c r="VWM43" s="2"/>
      <c r="VWP43" s="52"/>
      <c r="VWQ43" s="2"/>
      <c r="VWT43" s="52"/>
      <c r="VWU43" s="2"/>
      <c r="VWX43" s="52"/>
      <c r="VWY43" s="2"/>
      <c r="VXB43" s="52"/>
      <c r="VXC43" s="2"/>
      <c r="VXF43" s="52"/>
      <c r="VXG43" s="2"/>
      <c r="VXJ43" s="52"/>
      <c r="VXK43" s="2"/>
      <c r="VXN43" s="52"/>
      <c r="VXO43" s="2"/>
      <c r="VXR43" s="52"/>
      <c r="VXS43" s="2"/>
      <c r="VXV43" s="52"/>
      <c r="VXW43" s="2"/>
      <c r="VXZ43" s="52"/>
      <c r="VYA43" s="2"/>
      <c r="VYD43" s="52"/>
      <c r="VYE43" s="2"/>
      <c r="VYH43" s="52"/>
      <c r="VYI43" s="2"/>
      <c r="VYL43" s="52"/>
      <c r="VYM43" s="2"/>
      <c r="VYP43" s="52"/>
      <c r="VYQ43" s="2"/>
      <c r="VYT43" s="52"/>
      <c r="VYU43" s="2"/>
      <c r="VYX43" s="52"/>
      <c r="VYY43" s="2"/>
      <c r="VZB43" s="52"/>
      <c r="VZC43" s="2"/>
      <c r="VZF43" s="52"/>
      <c r="VZG43" s="2"/>
      <c r="VZJ43" s="52"/>
      <c r="VZK43" s="2"/>
      <c r="VZN43" s="52"/>
      <c r="VZO43" s="2"/>
      <c r="VZR43" s="52"/>
      <c r="VZS43" s="2"/>
      <c r="VZV43" s="52"/>
      <c r="VZW43" s="2"/>
      <c r="VZZ43" s="52"/>
      <c r="WAA43" s="2"/>
      <c r="WAD43" s="52"/>
      <c r="WAE43" s="2"/>
      <c r="WAH43" s="52"/>
      <c r="WAI43" s="2"/>
      <c r="WAL43" s="52"/>
      <c r="WAM43" s="2"/>
      <c r="WAP43" s="52"/>
      <c r="WAQ43" s="2"/>
      <c r="WAT43" s="52"/>
      <c r="WAU43" s="2"/>
      <c r="WAX43" s="52"/>
      <c r="WAY43" s="2"/>
      <c r="WBB43" s="52"/>
      <c r="WBC43" s="2"/>
      <c r="WBF43" s="52"/>
      <c r="WBG43" s="2"/>
      <c r="WBJ43" s="52"/>
      <c r="WBK43" s="2"/>
      <c r="WBN43" s="52"/>
      <c r="WBO43" s="2"/>
      <c r="WBR43" s="52"/>
      <c r="WBS43" s="2"/>
      <c r="WBV43" s="52"/>
      <c r="WBW43" s="2"/>
      <c r="WBZ43" s="52"/>
      <c r="WCA43" s="2"/>
      <c r="WCD43" s="52"/>
      <c r="WCE43" s="2"/>
      <c r="WCH43" s="52"/>
      <c r="WCI43" s="2"/>
      <c r="WCL43" s="52"/>
      <c r="WCM43" s="2"/>
      <c r="WCP43" s="52"/>
      <c r="WCQ43" s="2"/>
      <c r="WCT43" s="52"/>
      <c r="WCU43" s="2"/>
      <c r="WCX43" s="52"/>
      <c r="WCY43" s="2"/>
      <c r="WDB43" s="52"/>
      <c r="WDC43" s="2"/>
      <c r="WDF43" s="52"/>
      <c r="WDG43" s="2"/>
      <c r="WDJ43" s="52"/>
      <c r="WDK43" s="2"/>
      <c r="WDN43" s="52"/>
      <c r="WDO43" s="2"/>
      <c r="WDR43" s="52"/>
      <c r="WDS43" s="2"/>
      <c r="WDV43" s="52"/>
      <c r="WDW43" s="2"/>
      <c r="WDZ43" s="52"/>
      <c r="WEA43" s="2"/>
      <c r="WED43" s="52"/>
      <c r="WEE43" s="2"/>
      <c r="WEH43" s="52"/>
      <c r="WEI43" s="2"/>
      <c r="WEL43" s="52"/>
      <c r="WEM43" s="2"/>
      <c r="WEP43" s="52"/>
      <c r="WEQ43" s="2"/>
      <c r="WET43" s="52"/>
      <c r="WEU43" s="2"/>
      <c r="WEX43" s="52"/>
      <c r="WEY43" s="2"/>
      <c r="WFB43" s="52"/>
      <c r="WFC43" s="2"/>
      <c r="WFF43" s="52"/>
      <c r="WFG43" s="2"/>
      <c r="WFJ43" s="52"/>
      <c r="WFK43" s="2"/>
      <c r="WFN43" s="52"/>
      <c r="WFO43" s="2"/>
      <c r="WFR43" s="52"/>
      <c r="WFS43" s="2"/>
      <c r="WFV43" s="52"/>
      <c r="WFW43" s="2"/>
      <c r="WFZ43" s="52"/>
      <c r="WGA43" s="2"/>
      <c r="WGD43" s="52"/>
      <c r="WGE43" s="2"/>
      <c r="WGH43" s="52"/>
      <c r="WGI43" s="2"/>
      <c r="WGL43" s="52"/>
      <c r="WGM43" s="2"/>
      <c r="WGP43" s="52"/>
      <c r="WGQ43" s="2"/>
      <c r="WGT43" s="52"/>
      <c r="WGU43" s="2"/>
      <c r="WGX43" s="52"/>
      <c r="WGY43" s="2"/>
      <c r="WHB43" s="52"/>
      <c r="WHC43" s="2"/>
      <c r="WHF43" s="52"/>
      <c r="WHG43" s="2"/>
      <c r="WHJ43" s="52"/>
      <c r="WHK43" s="2"/>
      <c r="WHN43" s="52"/>
      <c r="WHO43" s="2"/>
      <c r="WHR43" s="52"/>
      <c r="WHS43" s="2"/>
      <c r="WHV43" s="52"/>
      <c r="WHW43" s="2"/>
      <c r="WHZ43" s="52"/>
      <c r="WIA43" s="2"/>
      <c r="WID43" s="52"/>
      <c r="WIE43" s="2"/>
      <c r="WIH43" s="52"/>
      <c r="WII43" s="2"/>
      <c r="WIL43" s="52"/>
      <c r="WIM43" s="2"/>
      <c r="WIP43" s="52"/>
      <c r="WIQ43" s="2"/>
      <c r="WIT43" s="52"/>
      <c r="WIU43" s="2"/>
      <c r="WIX43" s="52"/>
      <c r="WIY43" s="2"/>
      <c r="WJB43" s="52"/>
      <c r="WJC43" s="2"/>
      <c r="WJF43" s="52"/>
      <c r="WJG43" s="2"/>
      <c r="WJJ43" s="52"/>
      <c r="WJK43" s="2"/>
      <c r="WJN43" s="52"/>
      <c r="WJO43" s="2"/>
      <c r="WJR43" s="52"/>
      <c r="WJS43" s="2"/>
      <c r="WJV43" s="52"/>
      <c r="WJW43" s="2"/>
      <c r="WJZ43" s="52"/>
      <c r="WKA43" s="2"/>
      <c r="WKD43" s="52"/>
      <c r="WKE43" s="2"/>
      <c r="WKH43" s="52"/>
      <c r="WKI43" s="2"/>
      <c r="WKL43" s="52"/>
      <c r="WKM43" s="2"/>
      <c r="WKP43" s="52"/>
      <c r="WKQ43" s="2"/>
      <c r="WKT43" s="52"/>
      <c r="WKU43" s="2"/>
      <c r="WKX43" s="52"/>
      <c r="WKY43" s="2"/>
      <c r="WLB43" s="52"/>
      <c r="WLC43" s="2"/>
      <c r="WLF43" s="52"/>
      <c r="WLG43" s="2"/>
      <c r="WLJ43" s="52"/>
      <c r="WLK43" s="2"/>
      <c r="WLN43" s="52"/>
      <c r="WLO43" s="2"/>
      <c r="WLR43" s="52"/>
      <c r="WLS43" s="2"/>
      <c r="WLV43" s="52"/>
      <c r="WLW43" s="2"/>
      <c r="WLZ43" s="52"/>
      <c r="WMA43" s="2"/>
      <c r="WMD43" s="52"/>
      <c r="WME43" s="2"/>
      <c r="WMH43" s="52"/>
      <c r="WMI43" s="2"/>
      <c r="WML43" s="52"/>
      <c r="WMM43" s="2"/>
      <c r="WMP43" s="52"/>
      <c r="WMQ43" s="2"/>
      <c r="WMT43" s="52"/>
      <c r="WMU43" s="2"/>
      <c r="WMX43" s="52"/>
      <c r="WMY43" s="2"/>
      <c r="WNB43" s="52"/>
      <c r="WNC43" s="2"/>
      <c r="WNF43" s="52"/>
      <c r="WNG43" s="2"/>
      <c r="WNJ43" s="52"/>
      <c r="WNK43" s="2"/>
      <c r="WNN43" s="52"/>
      <c r="WNO43" s="2"/>
      <c r="WNR43" s="52"/>
      <c r="WNS43" s="2"/>
      <c r="WNV43" s="52"/>
      <c r="WNW43" s="2"/>
      <c r="WNZ43" s="52"/>
      <c r="WOA43" s="2"/>
      <c r="WOD43" s="52"/>
      <c r="WOE43" s="2"/>
      <c r="WOH43" s="52"/>
      <c r="WOI43" s="2"/>
      <c r="WOL43" s="52"/>
      <c r="WOM43" s="2"/>
      <c r="WOP43" s="52"/>
      <c r="WOQ43" s="2"/>
      <c r="WOT43" s="52"/>
      <c r="WOU43" s="2"/>
      <c r="WOX43" s="52"/>
      <c r="WOY43" s="2"/>
      <c r="WPB43" s="52"/>
      <c r="WPC43" s="2"/>
      <c r="WPF43" s="52"/>
      <c r="WPG43" s="2"/>
      <c r="WPJ43" s="52"/>
      <c r="WPK43" s="2"/>
      <c r="WPN43" s="52"/>
      <c r="WPO43" s="2"/>
      <c r="WPR43" s="52"/>
      <c r="WPS43" s="2"/>
      <c r="WPV43" s="52"/>
      <c r="WPW43" s="2"/>
      <c r="WPZ43" s="52"/>
      <c r="WQA43" s="2"/>
      <c r="WQD43" s="52"/>
      <c r="WQE43" s="2"/>
      <c r="WQH43" s="52"/>
      <c r="WQI43" s="2"/>
      <c r="WQL43" s="52"/>
      <c r="WQM43" s="2"/>
      <c r="WQP43" s="52"/>
      <c r="WQQ43" s="2"/>
      <c r="WQT43" s="52"/>
      <c r="WQU43" s="2"/>
      <c r="WQX43" s="52"/>
      <c r="WQY43" s="2"/>
      <c r="WRB43" s="52"/>
      <c r="WRC43" s="2"/>
      <c r="WRF43" s="52"/>
      <c r="WRG43" s="2"/>
      <c r="WRJ43" s="52"/>
      <c r="WRK43" s="2"/>
      <c r="WRN43" s="52"/>
      <c r="WRO43" s="2"/>
      <c r="WRR43" s="52"/>
      <c r="WRS43" s="2"/>
      <c r="WRV43" s="52"/>
      <c r="WRW43" s="2"/>
      <c r="WRZ43" s="52"/>
      <c r="WSA43" s="2"/>
      <c r="WSD43" s="52"/>
      <c r="WSE43" s="2"/>
      <c r="WSH43" s="52"/>
      <c r="WSI43" s="2"/>
      <c r="WSL43" s="52"/>
      <c r="WSM43" s="2"/>
      <c r="WSP43" s="52"/>
      <c r="WSQ43" s="2"/>
      <c r="WST43" s="52"/>
      <c r="WSU43" s="2"/>
      <c r="WSX43" s="52"/>
      <c r="WSY43" s="2"/>
      <c r="WTB43" s="52"/>
      <c r="WTC43" s="2"/>
      <c r="WTF43" s="52"/>
      <c r="WTG43" s="2"/>
      <c r="WTJ43" s="52"/>
      <c r="WTK43" s="2"/>
      <c r="WTN43" s="52"/>
      <c r="WTO43" s="2"/>
      <c r="WTR43" s="52"/>
      <c r="WTS43" s="2"/>
      <c r="WTV43" s="52"/>
      <c r="WTW43" s="2"/>
      <c r="WTZ43" s="52"/>
      <c r="WUA43" s="2"/>
      <c r="WUD43" s="52"/>
      <c r="WUE43" s="2"/>
      <c r="WUH43" s="52"/>
      <c r="WUI43" s="2"/>
      <c r="WUL43" s="52"/>
      <c r="WUM43" s="2"/>
      <c r="WUP43" s="52"/>
      <c r="WUQ43" s="2"/>
      <c r="WUT43" s="52"/>
      <c r="WUU43" s="2"/>
      <c r="WUX43" s="52"/>
      <c r="WUY43" s="2"/>
      <c r="WVB43" s="52"/>
      <c r="WVC43" s="2"/>
      <c r="WVF43" s="52"/>
      <c r="WVG43" s="2"/>
      <c r="WVJ43" s="52"/>
      <c r="WVK43" s="2"/>
      <c r="WVN43" s="52"/>
      <c r="WVO43" s="2"/>
      <c r="WVR43" s="52"/>
      <c r="WVS43" s="2"/>
      <c r="WVV43" s="52"/>
      <c r="WVW43" s="2"/>
      <c r="WVZ43" s="52"/>
      <c r="WWA43" s="2"/>
      <c r="WWD43" s="52"/>
      <c r="WWE43" s="2"/>
      <c r="WWH43" s="52"/>
      <c r="WWI43" s="2"/>
      <c r="WWL43" s="52"/>
      <c r="WWM43" s="2"/>
      <c r="WWP43" s="52"/>
      <c r="WWQ43" s="2"/>
      <c r="WWT43" s="52"/>
      <c r="WWU43" s="2"/>
      <c r="WWX43" s="52"/>
      <c r="WWY43" s="2"/>
      <c r="WXB43" s="52"/>
      <c r="WXC43" s="2"/>
      <c r="WXF43" s="52"/>
      <c r="WXG43" s="2"/>
      <c r="WXJ43" s="52"/>
      <c r="WXK43" s="2"/>
      <c r="WXN43" s="52"/>
      <c r="WXO43" s="2"/>
      <c r="WXR43" s="52"/>
      <c r="WXS43" s="2"/>
      <c r="WXV43" s="52"/>
      <c r="WXW43" s="2"/>
      <c r="WXZ43" s="52"/>
      <c r="WYA43" s="2"/>
      <c r="WYD43" s="52"/>
      <c r="WYE43" s="2"/>
      <c r="WYH43" s="52"/>
      <c r="WYI43" s="2"/>
      <c r="WYL43" s="52"/>
      <c r="WYM43" s="2"/>
      <c r="WYP43" s="52"/>
      <c r="WYQ43" s="2"/>
      <c r="WYT43" s="52"/>
      <c r="WYU43" s="2"/>
      <c r="WYX43" s="52"/>
      <c r="WYY43" s="2"/>
      <c r="WZB43" s="52"/>
      <c r="WZC43" s="2"/>
      <c r="WZF43" s="52"/>
      <c r="WZG43" s="2"/>
      <c r="WZJ43" s="52"/>
      <c r="WZK43" s="2"/>
      <c r="WZN43" s="52"/>
      <c r="WZO43" s="2"/>
      <c r="WZR43" s="52"/>
      <c r="WZS43" s="2"/>
      <c r="WZV43" s="52"/>
      <c r="WZW43" s="2"/>
      <c r="WZZ43" s="52"/>
      <c r="XAA43" s="2"/>
      <c r="XAD43" s="52"/>
      <c r="XAE43" s="2"/>
      <c r="XAH43" s="52"/>
      <c r="XAI43" s="2"/>
      <c r="XAL43" s="52"/>
      <c r="XAM43" s="2"/>
      <c r="XAP43" s="52"/>
      <c r="XAQ43" s="2"/>
      <c r="XAT43" s="52"/>
      <c r="XAU43" s="2"/>
      <c r="XAX43" s="52"/>
      <c r="XAY43" s="2"/>
      <c r="XBB43" s="52"/>
      <c r="XBC43" s="2"/>
      <c r="XBF43" s="52"/>
      <c r="XBG43" s="2"/>
      <c r="XBJ43" s="52"/>
      <c r="XBK43" s="2"/>
      <c r="XBN43" s="52"/>
      <c r="XBO43" s="2"/>
      <c r="XBR43" s="52"/>
      <c r="XBS43" s="2"/>
      <c r="XBV43" s="52"/>
      <c r="XBW43" s="2"/>
      <c r="XBZ43" s="52"/>
      <c r="XCA43" s="2"/>
      <c r="XCD43" s="52"/>
      <c r="XCE43" s="2"/>
      <c r="XCH43" s="52"/>
      <c r="XCI43" s="2"/>
      <c r="XCL43" s="52"/>
      <c r="XCM43" s="2"/>
      <c r="XCP43" s="52"/>
      <c r="XCQ43" s="2"/>
      <c r="XCT43" s="52"/>
      <c r="XCU43" s="2"/>
      <c r="XCX43" s="52"/>
      <c r="XCY43" s="2"/>
      <c r="XDB43" s="52"/>
      <c r="XDC43" s="2"/>
      <c r="XDF43" s="52"/>
      <c r="XDG43" s="2"/>
      <c r="XDJ43" s="52"/>
      <c r="XDK43" s="2"/>
      <c r="XDN43" s="52"/>
      <c r="XDO43" s="2"/>
      <c r="XDR43" s="52"/>
      <c r="XDS43" s="2"/>
      <c r="XDV43" s="52"/>
      <c r="XDW43" s="2"/>
      <c r="XDZ43" s="52"/>
      <c r="XEA43" s="2"/>
      <c r="XED43" s="52"/>
      <c r="XEE43" s="2"/>
      <c r="XEH43" s="52"/>
      <c r="XEI43" s="2"/>
      <c r="XEL43" s="52"/>
      <c r="XEM43" s="2"/>
      <c r="XEP43" s="52"/>
      <c r="XEQ43" s="2"/>
      <c r="XET43" s="52"/>
      <c r="XEU43" s="2"/>
      <c r="XEX43" s="52"/>
      <c r="XEY43" s="2"/>
      <c r="XFB43" s="52"/>
      <c r="XFC43" s="2"/>
    </row>
    <row r="44" spans="1:1023 1026:2047 2050:3071 3074:4095 4098:5119 5122:6143 6146:7167 7170:8191 8194:9215 9218:10239 10242:11263 11266:12287 12290:13311 13314:14335 14338:15359 15362:16383" ht="25.05" customHeight="1" x14ac:dyDescent="0.3">
      <c r="A44" s="13"/>
      <c r="B44" s="14"/>
      <c r="C44" s="14" t="s">
        <v>121</v>
      </c>
      <c r="D44" s="45" t="s">
        <v>150</v>
      </c>
      <c r="E44" s="57"/>
      <c r="F44" s="67">
        <f>AMENITIES!G11</f>
        <v>21.125939182999996</v>
      </c>
      <c r="G44" s="2"/>
      <c r="J44" s="52"/>
      <c r="K44" s="2"/>
      <c r="N44" s="52"/>
      <c r="O44" s="2"/>
      <c r="R44" s="52"/>
      <c r="S44" s="2"/>
      <c r="V44" s="52"/>
      <c r="W44" s="2"/>
      <c r="Z44" s="52"/>
      <c r="AA44" s="2"/>
      <c r="AD44" s="52"/>
      <c r="AE44" s="2"/>
      <c r="AH44" s="52"/>
      <c r="AI44" s="2"/>
      <c r="AL44" s="52"/>
      <c r="AM44" s="2"/>
      <c r="AP44" s="52"/>
      <c r="AQ44" s="2"/>
      <c r="AT44" s="52"/>
      <c r="AU44" s="2"/>
      <c r="AX44" s="52"/>
      <c r="AY44" s="2"/>
      <c r="BB44" s="52"/>
      <c r="BC44" s="2"/>
      <c r="BF44" s="52"/>
      <c r="BG44" s="2"/>
      <c r="BJ44" s="52"/>
      <c r="BK44" s="2"/>
      <c r="BN44" s="52"/>
      <c r="BO44" s="2"/>
      <c r="BR44" s="52"/>
      <c r="BS44" s="2"/>
      <c r="BV44" s="52"/>
      <c r="BW44" s="2"/>
      <c r="BZ44" s="52"/>
      <c r="CA44" s="2"/>
      <c r="CD44" s="52"/>
      <c r="CE44" s="2"/>
      <c r="CH44" s="52"/>
      <c r="CI44" s="2"/>
      <c r="CL44" s="52"/>
      <c r="CM44" s="2"/>
      <c r="CP44" s="52"/>
      <c r="CQ44" s="2"/>
      <c r="CT44" s="52"/>
      <c r="CU44" s="2"/>
      <c r="CX44" s="52"/>
      <c r="CY44" s="2"/>
      <c r="DB44" s="52"/>
      <c r="DC44" s="2"/>
      <c r="DF44" s="52"/>
      <c r="DG44" s="2"/>
      <c r="DJ44" s="52"/>
      <c r="DK44" s="2"/>
      <c r="DN44" s="52"/>
      <c r="DO44" s="2"/>
      <c r="DR44" s="52"/>
      <c r="DS44" s="2"/>
      <c r="DV44" s="52"/>
      <c r="DW44" s="2"/>
      <c r="DZ44" s="52"/>
      <c r="EA44" s="2"/>
      <c r="ED44" s="52"/>
      <c r="EE44" s="2"/>
      <c r="EH44" s="52"/>
      <c r="EI44" s="2"/>
      <c r="EL44" s="52"/>
      <c r="EM44" s="2"/>
      <c r="EP44" s="52"/>
      <c r="EQ44" s="2"/>
      <c r="ET44" s="52"/>
      <c r="EU44" s="2"/>
      <c r="EX44" s="52"/>
      <c r="EY44" s="2"/>
      <c r="FB44" s="52"/>
      <c r="FC44" s="2"/>
      <c r="FF44" s="52"/>
      <c r="FG44" s="2"/>
      <c r="FJ44" s="52"/>
      <c r="FK44" s="2"/>
      <c r="FN44" s="52"/>
      <c r="FO44" s="2"/>
      <c r="FR44" s="52"/>
      <c r="FS44" s="2"/>
      <c r="FV44" s="52"/>
      <c r="FW44" s="2"/>
      <c r="FZ44" s="52"/>
      <c r="GA44" s="2"/>
      <c r="GD44" s="52"/>
      <c r="GE44" s="2"/>
      <c r="GH44" s="52"/>
      <c r="GI44" s="2"/>
      <c r="GL44" s="52"/>
      <c r="GM44" s="2"/>
      <c r="GP44" s="52"/>
      <c r="GQ44" s="2"/>
      <c r="GT44" s="52"/>
      <c r="GU44" s="2"/>
      <c r="GX44" s="52"/>
      <c r="GY44" s="2"/>
      <c r="HB44" s="52"/>
      <c r="HC44" s="2"/>
      <c r="HF44" s="52"/>
      <c r="HG44" s="2"/>
      <c r="HJ44" s="52"/>
      <c r="HK44" s="2"/>
      <c r="HN44" s="52"/>
      <c r="HO44" s="2"/>
      <c r="HR44" s="52"/>
      <c r="HS44" s="2"/>
      <c r="HV44" s="52"/>
      <c r="HW44" s="2"/>
      <c r="HZ44" s="52"/>
      <c r="IA44" s="2"/>
      <c r="ID44" s="52"/>
      <c r="IE44" s="2"/>
      <c r="IH44" s="52"/>
      <c r="II44" s="2"/>
      <c r="IL44" s="52"/>
      <c r="IM44" s="2"/>
      <c r="IP44" s="52"/>
      <c r="IQ44" s="2"/>
      <c r="IT44" s="52"/>
      <c r="IU44" s="2"/>
      <c r="IX44" s="52"/>
      <c r="IY44" s="2"/>
      <c r="JB44" s="52"/>
      <c r="JC44" s="2"/>
      <c r="JF44" s="52"/>
      <c r="JG44" s="2"/>
      <c r="JJ44" s="52"/>
      <c r="JK44" s="2"/>
      <c r="JN44" s="52"/>
      <c r="JO44" s="2"/>
      <c r="JR44" s="52"/>
      <c r="JS44" s="2"/>
      <c r="JV44" s="52"/>
      <c r="JW44" s="2"/>
      <c r="JZ44" s="52"/>
      <c r="KA44" s="2"/>
      <c r="KD44" s="52"/>
      <c r="KE44" s="2"/>
      <c r="KH44" s="52"/>
      <c r="KI44" s="2"/>
      <c r="KL44" s="52"/>
      <c r="KM44" s="2"/>
      <c r="KP44" s="52"/>
      <c r="KQ44" s="2"/>
      <c r="KT44" s="52"/>
      <c r="KU44" s="2"/>
      <c r="KX44" s="52"/>
      <c r="KY44" s="2"/>
      <c r="LB44" s="52"/>
      <c r="LC44" s="2"/>
      <c r="LF44" s="52"/>
      <c r="LG44" s="2"/>
      <c r="LJ44" s="52"/>
      <c r="LK44" s="2"/>
      <c r="LN44" s="52"/>
      <c r="LO44" s="2"/>
      <c r="LR44" s="52"/>
      <c r="LS44" s="2"/>
      <c r="LV44" s="52"/>
      <c r="LW44" s="2"/>
      <c r="LZ44" s="52"/>
      <c r="MA44" s="2"/>
      <c r="MD44" s="52"/>
      <c r="ME44" s="2"/>
      <c r="MH44" s="52"/>
      <c r="MI44" s="2"/>
      <c r="ML44" s="52"/>
      <c r="MM44" s="2"/>
      <c r="MP44" s="52"/>
      <c r="MQ44" s="2"/>
      <c r="MT44" s="52"/>
      <c r="MU44" s="2"/>
      <c r="MX44" s="52"/>
      <c r="MY44" s="2"/>
      <c r="NB44" s="52"/>
      <c r="NC44" s="2"/>
      <c r="NF44" s="52"/>
      <c r="NG44" s="2"/>
      <c r="NJ44" s="52"/>
      <c r="NK44" s="2"/>
      <c r="NN44" s="52"/>
      <c r="NO44" s="2"/>
      <c r="NR44" s="52"/>
      <c r="NS44" s="2"/>
      <c r="NV44" s="52"/>
      <c r="NW44" s="2"/>
      <c r="NZ44" s="52"/>
      <c r="OA44" s="2"/>
      <c r="OD44" s="52"/>
      <c r="OE44" s="2"/>
      <c r="OH44" s="52"/>
      <c r="OI44" s="2"/>
      <c r="OL44" s="52"/>
      <c r="OM44" s="2"/>
      <c r="OP44" s="52"/>
      <c r="OQ44" s="2"/>
      <c r="OT44" s="52"/>
      <c r="OU44" s="2"/>
      <c r="OX44" s="52"/>
      <c r="OY44" s="2"/>
      <c r="PB44" s="52"/>
      <c r="PC44" s="2"/>
      <c r="PF44" s="52"/>
      <c r="PG44" s="2"/>
      <c r="PJ44" s="52"/>
      <c r="PK44" s="2"/>
      <c r="PN44" s="52"/>
      <c r="PO44" s="2"/>
      <c r="PR44" s="52"/>
      <c r="PS44" s="2"/>
      <c r="PV44" s="52"/>
      <c r="PW44" s="2"/>
      <c r="PZ44" s="52"/>
      <c r="QA44" s="2"/>
      <c r="QD44" s="52"/>
      <c r="QE44" s="2"/>
      <c r="QH44" s="52"/>
      <c r="QI44" s="2"/>
      <c r="QL44" s="52"/>
      <c r="QM44" s="2"/>
      <c r="QP44" s="52"/>
      <c r="QQ44" s="2"/>
      <c r="QT44" s="52"/>
      <c r="QU44" s="2"/>
      <c r="QX44" s="52"/>
      <c r="QY44" s="2"/>
      <c r="RB44" s="52"/>
      <c r="RC44" s="2"/>
      <c r="RF44" s="52"/>
      <c r="RG44" s="2"/>
      <c r="RJ44" s="52"/>
      <c r="RK44" s="2"/>
      <c r="RN44" s="52"/>
      <c r="RO44" s="2"/>
      <c r="RR44" s="52"/>
      <c r="RS44" s="2"/>
      <c r="RV44" s="52"/>
      <c r="RW44" s="2"/>
      <c r="RZ44" s="52"/>
      <c r="SA44" s="2"/>
      <c r="SD44" s="52"/>
      <c r="SE44" s="2"/>
      <c r="SH44" s="52"/>
      <c r="SI44" s="2"/>
      <c r="SL44" s="52"/>
      <c r="SM44" s="2"/>
      <c r="SP44" s="52"/>
      <c r="SQ44" s="2"/>
      <c r="ST44" s="52"/>
      <c r="SU44" s="2"/>
      <c r="SX44" s="52"/>
      <c r="SY44" s="2"/>
      <c r="TB44" s="52"/>
      <c r="TC44" s="2"/>
      <c r="TF44" s="52"/>
      <c r="TG44" s="2"/>
      <c r="TJ44" s="52"/>
      <c r="TK44" s="2"/>
      <c r="TN44" s="52"/>
      <c r="TO44" s="2"/>
      <c r="TR44" s="52"/>
      <c r="TS44" s="2"/>
      <c r="TV44" s="52"/>
      <c r="TW44" s="2"/>
      <c r="TZ44" s="52"/>
      <c r="UA44" s="2"/>
      <c r="UD44" s="52"/>
      <c r="UE44" s="2"/>
      <c r="UH44" s="52"/>
      <c r="UI44" s="2"/>
      <c r="UL44" s="52"/>
      <c r="UM44" s="2"/>
      <c r="UP44" s="52"/>
      <c r="UQ44" s="2"/>
      <c r="UT44" s="52"/>
      <c r="UU44" s="2"/>
      <c r="UX44" s="52"/>
      <c r="UY44" s="2"/>
      <c r="VB44" s="52"/>
      <c r="VC44" s="2"/>
      <c r="VF44" s="52"/>
      <c r="VG44" s="2"/>
      <c r="VJ44" s="52"/>
      <c r="VK44" s="2"/>
      <c r="VN44" s="52"/>
      <c r="VO44" s="2"/>
      <c r="VR44" s="52"/>
      <c r="VS44" s="2"/>
      <c r="VV44" s="52"/>
      <c r="VW44" s="2"/>
      <c r="VZ44" s="52"/>
      <c r="WA44" s="2"/>
      <c r="WD44" s="52"/>
      <c r="WE44" s="2"/>
      <c r="WH44" s="52"/>
      <c r="WI44" s="2"/>
      <c r="WL44" s="52"/>
      <c r="WM44" s="2"/>
      <c r="WP44" s="52"/>
      <c r="WQ44" s="2"/>
      <c r="WT44" s="52"/>
      <c r="WU44" s="2"/>
      <c r="WX44" s="52"/>
      <c r="WY44" s="2"/>
      <c r="XB44" s="52"/>
      <c r="XC44" s="2"/>
      <c r="XF44" s="52"/>
      <c r="XG44" s="2"/>
      <c r="XJ44" s="52"/>
      <c r="XK44" s="2"/>
      <c r="XN44" s="52"/>
      <c r="XO44" s="2"/>
      <c r="XR44" s="52"/>
      <c r="XS44" s="2"/>
      <c r="XV44" s="52"/>
      <c r="XW44" s="2"/>
      <c r="XZ44" s="52"/>
      <c r="YA44" s="2"/>
      <c r="YD44" s="52"/>
      <c r="YE44" s="2"/>
      <c r="YH44" s="52"/>
      <c r="YI44" s="2"/>
      <c r="YL44" s="52"/>
      <c r="YM44" s="2"/>
      <c r="YP44" s="52"/>
      <c r="YQ44" s="2"/>
      <c r="YT44" s="52"/>
      <c r="YU44" s="2"/>
      <c r="YX44" s="52"/>
      <c r="YY44" s="2"/>
      <c r="ZB44" s="52"/>
      <c r="ZC44" s="2"/>
      <c r="ZF44" s="52"/>
      <c r="ZG44" s="2"/>
      <c r="ZJ44" s="52"/>
      <c r="ZK44" s="2"/>
      <c r="ZN44" s="52"/>
      <c r="ZO44" s="2"/>
      <c r="ZR44" s="52"/>
      <c r="ZS44" s="2"/>
      <c r="ZV44" s="52"/>
      <c r="ZW44" s="2"/>
      <c r="ZZ44" s="52"/>
      <c r="AAA44" s="2"/>
      <c r="AAD44" s="52"/>
      <c r="AAE44" s="2"/>
      <c r="AAH44" s="52"/>
      <c r="AAI44" s="2"/>
      <c r="AAL44" s="52"/>
      <c r="AAM44" s="2"/>
      <c r="AAP44" s="52"/>
      <c r="AAQ44" s="2"/>
      <c r="AAT44" s="52"/>
      <c r="AAU44" s="2"/>
      <c r="AAX44" s="52"/>
      <c r="AAY44" s="2"/>
      <c r="ABB44" s="52"/>
      <c r="ABC44" s="2"/>
      <c r="ABF44" s="52"/>
      <c r="ABG44" s="2"/>
      <c r="ABJ44" s="52"/>
      <c r="ABK44" s="2"/>
      <c r="ABN44" s="52"/>
      <c r="ABO44" s="2"/>
      <c r="ABR44" s="52"/>
      <c r="ABS44" s="2"/>
      <c r="ABV44" s="52"/>
      <c r="ABW44" s="2"/>
      <c r="ABZ44" s="52"/>
      <c r="ACA44" s="2"/>
      <c r="ACD44" s="52"/>
      <c r="ACE44" s="2"/>
      <c r="ACH44" s="52"/>
      <c r="ACI44" s="2"/>
      <c r="ACL44" s="52"/>
      <c r="ACM44" s="2"/>
      <c r="ACP44" s="52"/>
      <c r="ACQ44" s="2"/>
      <c r="ACT44" s="52"/>
      <c r="ACU44" s="2"/>
      <c r="ACX44" s="52"/>
      <c r="ACY44" s="2"/>
      <c r="ADB44" s="52"/>
      <c r="ADC44" s="2"/>
      <c r="ADF44" s="52"/>
      <c r="ADG44" s="2"/>
      <c r="ADJ44" s="52"/>
      <c r="ADK44" s="2"/>
      <c r="ADN44" s="52"/>
      <c r="ADO44" s="2"/>
      <c r="ADR44" s="52"/>
      <c r="ADS44" s="2"/>
      <c r="ADV44" s="52"/>
      <c r="ADW44" s="2"/>
      <c r="ADZ44" s="52"/>
      <c r="AEA44" s="2"/>
      <c r="AED44" s="52"/>
      <c r="AEE44" s="2"/>
      <c r="AEH44" s="52"/>
      <c r="AEI44" s="2"/>
      <c r="AEL44" s="52"/>
      <c r="AEM44" s="2"/>
      <c r="AEP44" s="52"/>
      <c r="AEQ44" s="2"/>
      <c r="AET44" s="52"/>
      <c r="AEU44" s="2"/>
      <c r="AEX44" s="52"/>
      <c r="AEY44" s="2"/>
      <c r="AFB44" s="52"/>
      <c r="AFC44" s="2"/>
      <c r="AFF44" s="52"/>
      <c r="AFG44" s="2"/>
      <c r="AFJ44" s="52"/>
      <c r="AFK44" s="2"/>
      <c r="AFN44" s="52"/>
      <c r="AFO44" s="2"/>
      <c r="AFR44" s="52"/>
      <c r="AFS44" s="2"/>
      <c r="AFV44" s="52"/>
      <c r="AFW44" s="2"/>
      <c r="AFZ44" s="52"/>
      <c r="AGA44" s="2"/>
      <c r="AGD44" s="52"/>
      <c r="AGE44" s="2"/>
      <c r="AGH44" s="52"/>
      <c r="AGI44" s="2"/>
      <c r="AGL44" s="52"/>
      <c r="AGM44" s="2"/>
      <c r="AGP44" s="52"/>
      <c r="AGQ44" s="2"/>
      <c r="AGT44" s="52"/>
      <c r="AGU44" s="2"/>
      <c r="AGX44" s="52"/>
      <c r="AGY44" s="2"/>
      <c r="AHB44" s="52"/>
      <c r="AHC44" s="2"/>
      <c r="AHF44" s="52"/>
      <c r="AHG44" s="2"/>
      <c r="AHJ44" s="52"/>
      <c r="AHK44" s="2"/>
      <c r="AHN44" s="52"/>
      <c r="AHO44" s="2"/>
      <c r="AHR44" s="52"/>
      <c r="AHS44" s="2"/>
      <c r="AHV44" s="52"/>
      <c r="AHW44" s="2"/>
      <c r="AHZ44" s="52"/>
      <c r="AIA44" s="2"/>
      <c r="AID44" s="52"/>
      <c r="AIE44" s="2"/>
      <c r="AIH44" s="52"/>
      <c r="AII44" s="2"/>
      <c r="AIL44" s="52"/>
      <c r="AIM44" s="2"/>
      <c r="AIP44" s="52"/>
      <c r="AIQ44" s="2"/>
      <c r="AIT44" s="52"/>
      <c r="AIU44" s="2"/>
      <c r="AIX44" s="52"/>
      <c r="AIY44" s="2"/>
      <c r="AJB44" s="52"/>
      <c r="AJC44" s="2"/>
      <c r="AJF44" s="52"/>
      <c r="AJG44" s="2"/>
      <c r="AJJ44" s="52"/>
      <c r="AJK44" s="2"/>
      <c r="AJN44" s="52"/>
      <c r="AJO44" s="2"/>
      <c r="AJR44" s="52"/>
      <c r="AJS44" s="2"/>
      <c r="AJV44" s="52"/>
      <c r="AJW44" s="2"/>
      <c r="AJZ44" s="52"/>
      <c r="AKA44" s="2"/>
      <c r="AKD44" s="52"/>
      <c r="AKE44" s="2"/>
      <c r="AKH44" s="52"/>
      <c r="AKI44" s="2"/>
      <c r="AKL44" s="52"/>
      <c r="AKM44" s="2"/>
      <c r="AKP44" s="52"/>
      <c r="AKQ44" s="2"/>
      <c r="AKT44" s="52"/>
      <c r="AKU44" s="2"/>
      <c r="AKX44" s="52"/>
      <c r="AKY44" s="2"/>
      <c r="ALB44" s="52"/>
      <c r="ALC44" s="2"/>
      <c r="ALF44" s="52"/>
      <c r="ALG44" s="2"/>
      <c r="ALJ44" s="52"/>
      <c r="ALK44" s="2"/>
      <c r="ALN44" s="52"/>
      <c r="ALO44" s="2"/>
      <c r="ALR44" s="52"/>
      <c r="ALS44" s="2"/>
      <c r="ALV44" s="52"/>
      <c r="ALW44" s="2"/>
      <c r="ALZ44" s="52"/>
      <c r="AMA44" s="2"/>
      <c r="AMD44" s="52"/>
      <c r="AME44" s="2"/>
      <c r="AMH44" s="52"/>
      <c r="AMI44" s="2"/>
      <c r="AML44" s="52"/>
      <c r="AMM44" s="2"/>
      <c r="AMP44" s="52"/>
      <c r="AMQ44" s="2"/>
      <c r="AMT44" s="52"/>
      <c r="AMU44" s="2"/>
      <c r="AMX44" s="52"/>
      <c r="AMY44" s="2"/>
      <c r="ANB44" s="52"/>
      <c r="ANC44" s="2"/>
      <c r="ANF44" s="52"/>
      <c r="ANG44" s="2"/>
      <c r="ANJ44" s="52"/>
      <c r="ANK44" s="2"/>
      <c r="ANN44" s="52"/>
      <c r="ANO44" s="2"/>
      <c r="ANR44" s="52"/>
      <c r="ANS44" s="2"/>
      <c r="ANV44" s="52"/>
      <c r="ANW44" s="2"/>
      <c r="ANZ44" s="52"/>
      <c r="AOA44" s="2"/>
      <c r="AOD44" s="52"/>
      <c r="AOE44" s="2"/>
      <c r="AOH44" s="52"/>
      <c r="AOI44" s="2"/>
      <c r="AOL44" s="52"/>
      <c r="AOM44" s="2"/>
      <c r="AOP44" s="52"/>
      <c r="AOQ44" s="2"/>
      <c r="AOT44" s="52"/>
      <c r="AOU44" s="2"/>
      <c r="AOX44" s="52"/>
      <c r="AOY44" s="2"/>
      <c r="APB44" s="52"/>
      <c r="APC44" s="2"/>
      <c r="APF44" s="52"/>
      <c r="APG44" s="2"/>
      <c r="APJ44" s="52"/>
      <c r="APK44" s="2"/>
      <c r="APN44" s="52"/>
      <c r="APO44" s="2"/>
      <c r="APR44" s="52"/>
      <c r="APS44" s="2"/>
      <c r="APV44" s="52"/>
      <c r="APW44" s="2"/>
      <c r="APZ44" s="52"/>
      <c r="AQA44" s="2"/>
      <c r="AQD44" s="52"/>
      <c r="AQE44" s="2"/>
      <c r="AQH44" s="52"/>
      <c r="AQI44" s="2"/>
      <c r="AQL44" s="52"/>
      <c r="AQM44" s="2"/>
      <c r="AQP44" s="52"/>
      <c r="AQQ44" s="2"/>
      <c r="AQT44" s="52"/>
      <c r="AQU44" s="2"/>
      <c r="AQX44" s="52"/>
      <c r="AQY44" s="2"/>
      <c r="ARB44" s="52"/>
      <c r="ARC44" s="2"/>
      <c r="ARF44" s="52"/>
      <c r="ARG44" s="2"/>
      <c r="ARJ44" s="52"/>
      <c r="ARK44" s="2"/>
      <c r="ARN44" s="52"/>
      <c r="ARO44" s="2"/>
      <c r="ARR44" s="52"/>
      <c r="ARS44" s="2"/>
      <c r="ARV44" s="52"/>
      <c r="ARW44" s="2"/>
      <c r="ARZ44" s="52"/>
      <c r="ASA44" s="2"/>
      <c r="ASD44" s="52"/>
      <c r="ASE44" s="2"/>
      <c r="ASH44" s="52"/>
      <c r="ASI44" s="2"/>
      <c r="ASL44" s="52"/>
      <c r="ASM44" s="2"/>
      <c r="ASP44" s="52"/>
      <c r="ASQ44" s="2"/>
      <c r="AST44" s="52"/>
      <c r="ASU44" s="2"/>
      <c r="ASX44" s="52"/>
      <c r="ASY44" s="2"/>
      <c r="ATB44" s="52"/>
      <c r="ATC44" s="2"/>
      <c r="ATF44" s="52"/>
      <c r="ATG44" s="2"/>
      <c r="ATJ44" s="52"/>
      <c r="ATK44" s="2"/>
      <c r="ATN44" s="52"/>
      <c r="ATO44" s="2"/>
      <c r="ATR44" s="52"/>
      <c r="ATS44" s="2"/>
      <c r="ATV44" s="52"/>
      <c r="ATW44" s="2"/>
      <c r="ATZ44" s="52"/>
      <c r="AUA44" s="2"/>
      <c r="AUD44" s="52"/>
      <c r="AUE44" s="2"/>
      <c r="AUH44" s="52"/>
      <c r="AUI44" s="2"/>
      <c r="AUL44" s="52"/>
      <c r="AUM44" s="2"/>
      <c r="AUP44" s="52"/>
      <c r="AUQ44" s="2"/>
      <c r="AUT44" s="52"/>
      <c r="AUU44" s="2"/>
      <c r="AUX44" s="52"/>
      <c r="AUY44" s="2"/>
      <c r="AVB44" s="52"/>
      <c r="AVC44" s="2"/>
      <c r="AVF44" s="52"/>
      <c r="AVG44" s="2"/>
      <c r="AVJ44" s="52"/>
      <c r="AVK44" s="2"/>
      <c r="AVN44" s="52"/>
      <c r="AVO44" s="2"/>
      <c r="AVR44" s="52"/>
      <c r="AVS44" s="2"/>
      <c r="AVV44" s="52"/>
      <c r="AVW44" s="2"/>
      <c r="AVZ44" s="52"/>
      <c r="AWA44" s="2"/>
      <c r="AWD44" s="52"/>
      <c r="AWE44" s="2"/>
      <c r="AWH44" s="52"/>
      <c r="AWI44" s="2"/>
      <c r="AWL44" s="52"/>
      <c r="AWM44" s="2"/>
      <c r="AWP44" s="52"/>
      <c r="AWQ44" s="2"/>
      <c r="AWT44" s="52"/>
      <c r="AWU44" s="2"/>
      <c r="AWX44" s="52"/>
      <c r="AWY44" s="2"/>
      <c r="AXB44" s="52"/>
      <c r="AXC44" s="2"/>
      <c r="AXF44" s="52"/>
      <c r="AXG44" s="2"/>
      <c r="AXJ44" s="52"/>
      <c r="AXK44" s="2"/>
      <c r="AXN44" s="52"/>
      <c r="AXO44" s="2"/>
      <c r="AXR44" s="52"/>
      <c r="AXS44" s="2"/>
      <c r="AXV44" s="52"/>
      <c r="AXW44" s="2"/>
      <c r="AXZ44" s="52"/>
      <c r="AYA44" s="2"/>
      <c r="AYD44" s="52"/>
      <c r="AYE44" s="2"/>
      <c r="AYH44" s="52"/>
      <c r="AYI44" s="2"/>
      <c r="AYL44" s="52"/>
      <c r="AYM44" s="2"/>
      <c r="AYP44" s="52"/>
      <c r="AYQ44" s="2"/>
      <c r="AYT44" s="52"/>
      <c r="AYU44" s="2"/>
      <c r="AYX44" s="52"/>
      <c r="AYY44" s="2"/>
      <c r="AZB44" s="52"/>
      <c r="AZC44" s="2"/>
      <c r="AZF44" s="52"/>
      <c r="AZG44" s="2"/>
      <c r="AZJ44" s="52"/>
      <c r="AZK44" s="2"/>
      <c r="AZN44" s="52"/>
      <c r="AZO44" s="2"/>
      <c r="AZR44" s="52"/>
      <c r="AZS44" s="2"/>
      <c r="AZV44" s="52"/>
      <c r="AZW44" s="2"/>
      <c r="AZZ44" s="52"/>
      <c r="BAA44" s="2"/>
      <c r="BAD44" s="52"/>
      <c r="BAE44" s="2"/>
      <c r="BAH44" s="52"/>
      <c r="BAI44" s="2"/>
      <c r="BAL44" s="52"/>
      <c r="BAM44" s="2"/>
      <c r="BAP44" s="52"/>
      <c r="BAQ44" s="2"/>
      <c r="BAT44" s="52"/>
      <c r="BAU44" s="2"/>
      <c r="BAX44" s="52"/>
      <c r="BAY44" s="2"/>
      <c r="BBB44" s="52"/>
      <c r="BBC44" s="2"/>
      <c r="BBF44" s="52"/>
      <c r="BBG44" s="2"/>
      <c r="BBJ44" s="52"/>
      <c r="BBK44" s="2"/>
      <c r="BBN44" s="52"/>
      <c r="BBO44" s="2"/>
      <c r="BBR44" s="52"/>
      <c r="BBS44" s="2"/>
      <c r="BBV44" s="52"/>
      <c r="BBW44" s="2"/>
      <c r="BBZ44" s="52"/>
      <c r="BCA44" s="2"/>
      <c r="BCD44" s="52"/>
      <c r="BCE44" s="2"/>
      <c r="BCH44" s="52"/>
      <c r="BCI44" s="2"/>
      <c r="BCL44" s="52"/>
      <c r="BCM44" s="2"/>
      <c r="BCP44" s="52"/>
      <c r="BCQ44" s="2"/>
      <c r="BCT44" s="52"/>
      <c r="BCU44" s="2"/>
      <c r="BCX44" s="52"/>
      <c r="BCY44" s="2"/>
      <c r="BDB44" s="52"/>
      <c r="BDC44" s="2"/>
      <c r="BDF44" s="52"/>
      <c r="BDG44" s="2"/>
      <c r="BDJ44" s="52"/>
      <c r="BDK44" s="2"/>
      <c r="BDN44" s="52"/>
      <c r="BDO44" s="2"/>
      <c r="BDR44" s="52"/>
      <c r="BDS44" s="2"/>
      <c r="BDV44" s="52"/>
      <c r="BDW44" s="2"/>
      <c r="BDZ44" s="52"/>
      <c r="BEA44" s="2"/>
      <c r="BED44" s="52"/>
      <c r="BEE44" s="2"/>
      <c r="BEH44" s="52"/>
      <c r="BEI44" s="2"/>
      <c r="BEL44" s="52"/>
      <c r="BEM44" s="2"/>
      <c r="BEP44" s="52"/>
      <c r="BEQ44" s="2"/>
      <c r="BET44" s="52"/>
      <c r="BEU44" s="2"/>
      <c r="BEX44" s="52"/>
      <c r="BEY44" s="2"/>
      <c r="BFB44" s="52"/>
      <c r="BFC44" s="2"/>
      <c r="BFF44" s="52"/>
      <c r="BFG44" s="2"/>
      <c r="BFJ44" s="52"/>
      <c r="BFK44" s="2"/>
      <c r="BFN44" s="52"/>
      <c r="BFO44" s="2"/>
      <c r="BFR44" s="52"/>
      <c r="BFS44" s="2"/>
      <c r="BFV44" s="52"/>
      <c r="BFW44" s="2"/>
      <c r="BFZ44" s="52"/>
      <c r="BGA44" s="2"/>
      <c r="BGD44" s="52"/>
      <c r="BGE44" s="2"/>
      <c r="BGH44" s="52"/>
      <c r="BGI44" s="2"/>
      <c r="BGL44" s="52"/>
      <c r="BGM44" s="2"/>
      <c r="BGP44" s="52"/>
      <c r="BGQ44" s="2"/>
      <c r="BGT44" s="52"/>
      <c r="BGU44" s="2"/>
      <c r="BGX44" s="52"/>
      <c r="BGY44" s="2"/>
      <c r="BHB44" s="52"/>
      <c r="BHC44" s="2"/>
      <c r="BHF44" s="52"/>
      <c r="BHG44" s="2"/>
      <c r="BHJ44" s="52"/>
      <c r="BHK44" s="2"/>
      <c r="BHN44" s="52"/>
      <c r="BHO44" s="2"/>
      <c r="BHR44" s="52"/>
      <c r="BHS44" s="2"/>
      <c r="BHV44" s="52"/>
      <c r="BHW44" s="2"/>
      <c r="BHZ44" s="52"/>
      <c r="BIA44" s="2"/>
      <c r="BID44" s="52"/>
      <c r="BIE44" s="2"/>
      <c r="BIH44" s="52"/>
      <c r="BII44" s="2"/>
      <c r="BIL44" s="52"/>
      <c r="BIM44" s="2"/>
      <c r="BIP44" s="52"/>
      <c r="BIQ44" s="2"/>
      <c r="BIT44" s="52"/>
      <c r="BIU44" s="2"/>
      <c r="BIX44" s="52"/>
      <c r="BIY44" s="2"/>
      <c r="BJB44" s="52"/>
      <c r="BJC44" s="2"/>
      <c r="BJF44" s="52"/>
      <c r="BJG44" s="2"/>
      <c r="BJJ44" s="52"/>
      <c r="BJK44" s="2"/>
      <c r="BJN44" s="52"/>
      <c r="BJO44" s="2"/>
      <c r="BJR44" s="52"/>
      <c r="BJS44" s="2"/>
      <c r="BJV44" s="52"/>
      <c r="BJW44" s="2"/>
      <c r="BJZ44" s="52"/>
      <c r="BKA44" s="2"/>
      <c r="BKD44" s="52"/>
      <c r="BKE44" s="2"/>
      <c r="BKH44" s="52"/>
      <c r="BKI44" s="2"/>
      <c r="BKL44" s="52"/>
      <c r="BKM44" s="2"/>
      <c r="BKP44" s="52"/>
      <c r="BKQ44" s="2"/>
      <c r="BKT44" s="52"/>
      <c r="BKU44" s="2"/>
      <c r="BKX44" s="52"/>
      <c r="BKY44" s="2"/>
      <c r="BLB44" s="52"/>
      <c r="BLC44" s="2"/>
      <c r="BLF44" s="52"/>
      <c r="BLG44" s="2"/>
      <c r="BLJ44" s="52"/>
      <c r="BLK44" s="2"/>
      <c r="BLN44" s="52"/>
      <c r="BLO44" s="2"/>
      <c r="BLR44" s="52"/>
      <c r="BLS44" s="2"/>
      <c r="BLV44" s="52"/>
      <c r="BLW44" s="2"/>
      <c r="BLZ44" s="52"/>
      <c r="BMA44" s="2"/>
      <c r="BMD44" s="52"/>
      <c r="BME44" s="2"/>
      <c r="BMH44" s="52"/>
      <c r="BMI44" s="2"/>
      <c r="BML44" s="52"/>
      <c r="BMM44" s="2"/>
      <c r="BMP44" s="52"/>
      <c r="BMQ44" s="2"/>
      <c r="BMT44" s="52"/>
      <c r="BMU44" s="2"/>
      <c r="BMX44" s="52"/>
      <c r="BMY44" s="2"/>
      <c r="BNB44" s="52"/>
      <c r="BNC44" s="2"/>
      <c r="BNF44" s="52"/>
      <c r="BNG44" s="2"/>
      <c r="BNJ44" s="52"/>
      <c r="BNK44" s="2"/>
      <c r="BNN44" s="52"/>
      <c r="BNO44" s="2"/>
      <c r="BNR44" s="52"/>
      <c r="BNS44" s="2"/>
      <c r="BNV44" s="52"/>
      <c r="BNW44" s="2"/>
      <c r="BNZ44" s="52"/>
      <c r="BOA44" s="2"/>
      <c r="BOD44" s="52"/>
      <c r="BOE44" s="2"/>
      <c r="BOH44" s="52"/>
      <c r="BOI44" s="2"/>
      <c r="BOL44" s="52"/>
      <c r="BOM44" s="2"/>
      <c r="BOP44" s="52"/>
      <c r="BOQ44" s="2"/>
      <c r="BOT44" s="52"/>
      <c r="BOU44" s="2"/>
      <c r="BOX44" s="52"/>
      <c r="BOY44" s="2"/>
      <c r="BPB44" s="52"/>
      <c r="BPC44" s="2"/>
      <c r="BPF44" s="52"/>
      <c r="BPG44" s="2"/>
      <c r="BPJ44" s="52"/>
      <c r="BPK44" s="2"/>
      <c r="BPN44" s="52"/>
      <c r="BPO44" s="2"/>
      <c r="BPR44" s="52"/>
      <c r="BPS44" s="2"/>
      <c r="BPV44" s="52"/>
      <c r="BPW44" s="2"/>
      <c r="BPZ44" s="52"/>
      <c r="BQA44" s="2"/>
      <c r="BQD44" s="52"/>
      <c r="BQE44" s="2"/>
      <c r="BQH44" s="52"/>
      <c r="BQI44" s="2"/>
      <c r="BQL44" s="52"/>
      <c r="BQM44" s="2"/>
      <c r="BQP44" s="52"/>
      <c r="BQQ44" s="2"/>
      <c r="BQT44" s="52"/>
      <c r="BQU44" s="2"/>
      <c r="BQX44" s="52"/>
      <c r="BQY44" s="2"/>
      <c r="BRB44" s="52"/>
      <c r="BRC44" s="2"/>
      <c r="BRF44" s="52"/>
      <c r="BRG44" s="2"/>
      <c r="BRJ44" s="52"/>
      <c r="BRK44" s="2"/>
      <c r="BRN44" s="52"/>
      <c r="BRO44" s="2"/>
      <c r="BRR44" s="52"/>
      <c r="BRS44" s="2"/>
      <c r="BRV44" s="52"/>
      <c r="BRW44" s="2"/>
      <c r="BRZ44" s="52"/>
      <c r="BSA44" s="2"/>
      <c r="BSD44" s="52"/>
      <c r="BSE44" s="2"/>
      <c r="BSH44" s="52"/>
      <c r="BSI44" s="2"/>
      <c r="BSL44" s="52"/>
      <c r="BSM44" s="2"/>
      <c r="BSP44" s="52"/>
      <c r="BSQ44" s="2"/>
      <c r="BST44" s="52"/>
      <c r="BSU44" s="2"/>
      <c r="BSX44" s="52"/>
      <c r="BSY44" s="2"/>
      <c r="BTB44" s="52"/>
      <c r="BTC44" s="2"/>
      <c r="BTF44" s="52"/>
      <c r="BTG44" s="2"/>
      <c r="BTJ44" s="52"/>
      <c r="BTK44" s="2"/>
      <c r="BTN44" s="52"/>
      <c r="BTO44" s="2"/>
      <c r="BTR44" s="52"/>
      <c r="BTS44" s="2"/>
      <c r="BTV44" s="52"/>
      <c r="BTW44" s="2"/>
      <c r="BTZ44" s="52"/>
      <c r="BUA44" s="2"/>
      <c r="BUD44" s="52"/>
      <c r="BUE44" s="2"/>
      <c r="BUH44" s="52"/>
      <c r="BUI44" s="2"/>
      <c r="BUL44" s="52"/>
      <c r="BUM44" s="2"/>
      <c r="BUP44" s="52"/>
      <c r="BUQ44" s="2"/>
      <c r="BUT44" s="52"/>
      <c r="BUU44" s="2"/>
      <c r="BUX44" s="52"/>
      <c r="BUY44" s="2"/>
      <c r="BVB44" s="52"/>
      <c r="BVC44" s="2"/>
      <c r="BVF44" s="52"/>
      <c r="BVG44" s="2"/>
      <c r="BVJ44" s="52"/>
      <c r="BVK44" s="2"/>
      <c r="BVN44" s="52"/>
      <c r="BVO44" s="2"/>
      <c r="BVR44" s="52"/>
      <c r="BVS44" s="2"/>
      <c r="BVV44" s="52"/>
      <c r="BVW44" s="2"/>
      <c r="BVZ44" s="52"/>
      <c r="BWA44" s="2"/>
      <c r="BWD44" s="52"/>
      <c r="BWE44" s="2"/>
      <c r="BWH44" s="52"/>
      <c r="BWI44" s="2"/>
      <c r="BWL44" s="52"/>
      <c r="BWM44" s="2"/>
      <c r="BWP44" s="52"/>
      <c r="BWQ44" s="2"/>
      <c r="BWT44" s="52"/>
      <c r="BWU44" s="2"/>
      <c r="BWX44" s="52"/>
      <c r="BWY44" s="2"/>
      <c r="BXB44" s="52"/>
      <c r="BXC44" s="2"/>
      <c r="BXF44" s="52"/>
      <c r="BXG44" s="2"/>
      <c r="BXJ44" s="52"/>
      <c r="BXK44" s="2"/>
      <c r="BXN44" s="52"/>
      <c r="BXO44" s="2"/>
      <c r="BXR44" s="52"/>
      <c r="BXS44" s="2"/>
      <c r="BXV44" s="52"/>
      <c r="BXW44" s="2"/>
      <c r="BXZ44" s="52"/>
      <c r="BYA44" s="2"/>
      <c r="BYD44" s="52"/>
      <c r="BYE44" s="2"/>
      <c r="BYH44" s="52"/>
      <c r="BYI44" s="2"/>
      <c r="BYL44" s="52"/>
      <c r="BYM44" s="2"/>
      <c r="BYP44" s="52"/>
      <c r="BYQ44" s="2"/>
      <c r="BYT44" s="52"/>
      <c r="BYU44" s="2"/>
      <c r="BYX44" s="52"/>
      <c r="BYY44" s="2"/>
      <c r="BZB44" s="52"/>
      <c r="BZC44" s="2"/>
      <c r="BZF44" s="52"/>
      <c r="BZG44" s="2"/>
      <c r="BZJ44" s="52"/>
      <c r="BZK44" s="2"/>
      <c r="BZN44" s="52"/>
      <c r="BZO44" s="2"/>
      <c r="BZR44" s="52"/>
      <c r="BZS44" s="2"/>
      <c r="BZV44" s="52"/>
      <c r="BZW44" s="2"/>
      <c r="BZZ44" s="52"/>
      <c r="CAA44" s="2"/>
      <c r="CAD44" s="52"/>
      <c r="CAE44" s="2"/>
      <c r="CAH44" s="52"/>
      <c r="CAI44" s="2"/>
      <c r="CAL44" s="52"/>
      <c r="CAM44" s="2"/>
      <c r="CAP44" s="52"/>
      <c r="CAQ44" s="2"/>
      <c r="CAT44" s="52"/>
      <c r="CAU44" s="2"/>
      <c r="CAX44" s="52"/>
      <c r="CAY44" s="2"/>
      <c r="CBB44" s="52"/>
      <c r="CBC44" s="2"/>
      <c r="CBF44" s="52"/>
      <c r="CBG44" s="2"/>
      <c r="CBJ44" s="52"/>
      <c r="CBK44" s="2"/>
      <c r="CBN44" s="52"/>
      <c r="CBO44" s="2"/>
      <c r="CBR44" s="52"/>
      <c r="CBS44" s="2"/>
      <c r="CBV44" s="52"/>
      <c r="CBW44" s="2"/>
      <c r="CBZ44" s="52"/>
      <c r="CCA44" s="2"/>
      <c r="CCD44" s="52"/>
      <c r="CCE44" s="2"/>
      <c r="CCH44" s="52"/>
      <c r="CCI44" s="2"/>
      <c r="CCL44" s="52"/>
      <c r="CCM44" s="2"/>
      <c r="CCP44" s="52"/>
      <c r="CCQ44" s="2"/>
      <c r="CCT44" s="52"/>
      <c r="CCU44" s="2"/>
      <c r="CCX44" s="52"/>
      <c r="CCY44" s="2"/>
      <c r="CDB44" s="52"/>
      <c r="CDC44" s="2"/>
      <c r="CDF44" s="52"/>
      <c r="CDG44" s="2"/>
      <c r="CDJ44" s="52"/>
      <c r="CDK44" s="2"/>
      <c r="CDN44" s="52"/>
      <c r="CDO44" s="2"/>
      <c r="CDR44" s="52"/>
      <c r="CDS44" s="2"/>
      <c r="CDV44" s="52"/>
      <c r="CDW44" s="2"/>
      <c r="CDZ44" s="52"/>
      <c r="CEA44" s="2"/>
      <c r="CED44" s="52"/>
      <c r="CEE44" s="2"/>
      <c r="CEH44" s="52"/>
      <c r="CEI44" s="2"/>
      <c r="CEL44" s="52"/>
      <c r="CEM44" s="2"/>
      <c r="CEP44" s="52"/>
      <c r="CEQ44" s="2"/>
      <c r="CET44" s="52"/>
      <c r="CEU44" s="2"/>
      <c r="CEX44" s="52"/>
      <c r="CEY44" s="2"/>
      <c r="CFB44" s="52"/>
      <c r="CFC44" s="2"/>
      <c r="CFF44" s="52"/>
      <c r="CFG44" s="2"/>
      <c r="CFJ44" s="52"/>
      <c r="CFK44" s="2"/>
      <c r="CFN44" s="52"/>
      <c r="CFO44" s="2"/>
      <c r="CFR44" s="52"/>
      <c r="CFS44" s="2"/>
      <c r="CFV44" s="52"/>
      <c r="CFW44" s="2"/>
      <c r="CFZ44" s="52"/>
      <c r="CGA44" s="2"/>
      <c r="CGD44" s="52"/>
      <c r="CGE44" s="2"/>
      <c r="CGH44" s="52"/>
      <c r="CGI44" s="2"/>
      <c r="CGL44" s="52"/>
      <c r="CGM44" s="2"/>
      <c r="CGP44" s="52"/>
      <c r="CGQ44" s="2"/>
      <c r="CGT44" s="52"/>
      <c r="CGU44" s="2"/>
      <c r="CGX44" s="52"/>
      <c r="CGY44" s="2"/>
      <c r="CHB44" s="52"/>
      <c r="CHC44" s="2"/>
      <c r="CHF44" s="52"/>
      <c r="CHG44" s="2"/>
      <c r="CHJ44" s="52"/>
      <c r="CHK44" s="2"/>
      <c r="CHN44" s="52"/>
      <c r="CHO44" s="2"/>
      <c r="CHR44" s="52"/>
      <c r="CHS44" s="2"/>
      <c r="CHV44" s="52"/>
      <c r="CHW44" s="2"/>
      <c r="CHZ44" s="52"/>
      <c r="CIA44" s="2"/>
      <c r="CID44" s="52"/>
      <c r="CIE44" s="2"/>
      <c r="CIH44" s="52"/>
      <c r="CII44" s="2"/>
      <c r="CIL44" s="52"/>
      <c r="CIM44" s="2"/>
      <c r="CIP44" s="52"/>
      <c r="CIQ44" s="2"/>
      <c r="CIT44" s="52"/>
      <c r="CIU44" s="2"/>
      <c r="CIX44" s="52"/>
      <c r="CIY44" s="2"/>
      <c r="CJB44" s="52"/>
      <c r="CJC44" s="2"/>
      <c r="CJF44" s="52"/>
      <c r="CJG44" s="2"/>
      <c r="CJJ44" s="52"/>
      <c r="CJK44" s="2"/>
      <c r="CJN44" s="52"/>
      <c r="CJO44" s="2"/>
      <c r="CJR44" s="52"/>
      <c r="CJS44" s="2"/>
      <c r="CJV44" s="52"/>
      <c r="CJW44" s="2"/>
      <c r="CJZ44" s="52"/>
      <c r="CKA44" s="2"/>
      <c r="CKD44" s="52"/>
      <c r="CKE44" s="2"/>
      <c r="CKH44" s="52"/>
      <c r="CKI44" s="2"/>
      <c r="CKL44" s="52"/>
      <c r="CKM44" s="2"/>
      <c r="CKP44" s="52"/>
      <c r="CKQ44" s="2"/>
      <c r="CKT44" s="52"/>
      <c r="CKU44" s="2"/>
      <c r="CKX44" s="52"/>
      <c r="CKY44" s="2"/>
      <c r="CLB44" s="52"/>
      <c r="CLC44" s="2"/>
      <c r="CLF44" s="52"/>
      <c r="CLG44" s="2"/>
      <c r="CLJ44" s="52"/>
      <c r="CLK44" s="2"/>
      <c r="CLN44" s="52"/>
      <c r="CLO44" s="2"/>
      <c r="CLR44" s="52"/>
      <c r="CLS44" s="2"/>
      <c r="CLV44" s="52"/>
      <c r="CLW44" s="2"/>
      <c r="CLZ44" s="52"/>
      <c r="CMA44" s="2"/>
      <c r="CMD44" s="52"/>
      <c r="CME44" s="2"/>
      <c r="CMH44" s="52"/>
      <c r="CMI44" s="2"/>
      <c r="CML44" s="52"/>
      <c r="CMM44" s="2"/>
      <c r="CMP44" s="52"/>
      <c r="CMQ44" s="2"/>
      <c r="CMT44" s="52"/>
      <c r="CMU44" s="2"/>
      <c r="CMX44" s="52"/>
      <c r="CMY44" s="2"/>
      <c r="CNB44" s="52"/>
      <c r="CNC44" s="2"/>
      <c r="CNF44" s="52"/>
      <c r="CNG44" s="2"/>
      <c r="CNJ44" s="52"/>
      <c r="CNK44" s="2"/>
      <c r="CNN44" s="52"/>
      <c r="CNO44" s="2"/>
      <c r="CNR44" s="52"/>
      <c r="CNS44" s="2"/>
      <c r="CNV44" s="52"/>
      <c r="CNW44" s="2"/>
      <c r="CNZ44" s="52"/>
      <c r="COA44" s="2"/>
      <c r="COD44" s="52"/>
      <c r="COE44" s="2"/>
      <c r="COH44" s="52"/>
      <c r="COI44" s="2"/>
      <c r="COL44" s="52"/>
      <c r="COM44" s="2"/>
      <c r="COP44" s="52"/>
      <c r="COQ44" s="2"/>
      <c r="COT44" s="52"/>
      <c r="COU44" s="2"/>
      <c r="COX44" s="52"/>
      <c r="COY44" s="2"/>
      <c r="CPB44" s="52"/>
      <c r="CPC44" s="2"/>
      <c r="CPF44" s="52"/>
      <c r="CPG44" s="2"/>
      <c r="CPJ44" s="52"/>
      <c r="CPK44" s="2"/>
      <c r="CPN44" s="52"/>
      <c r="CPO44" s="2"/>
      <c r="CPR44" s="52"/>
      <c r="CPS44" s="2"/>
      <c r="CPV44" s="52"/>
      <c r="CPW44" s="2"/>
      <c r="CPZ44" s="52"/>
      <c r="CQA44" s="2"/>
      <c r="CQD44" s="52"/>
      <c r="CQE44" s="2"/>
      <c r="CQH44" s="52"/>
      <c r="CQI44" s="2"/>
      <c r="CQL44" s="52"/>
      <c r="CQM44" s="2"/>
      <c r="CQP44" s="52"/>
      <c r="CQQ44" s="2"/>
      <c r="CQT44" s="52"/>
      <c r="CQU44" s="2"/>
      <c r="CQX44" s="52"/>
      <c r="CQY44" s="2"/>
      <c r="CRB44" s="52"/>
      <c r="CRC44" s="2"/>
      <c r="CRF44" s="52"/>
      <c r="CRG44" s="2"/>
      <c r="CRJ44" s="52"/>
      <c r="CRK44" s="2"/>
      <c r="CRN44" s="52"/>
      <c r="CRO44" s="2"/>
      <c r="CRR44" s="52"/>
      <c r="CRS44" s="2"/>
      <c r="CRV44" s="52"/>
      <c r="CRW44" s="2"/>
      <c r="CRZ44" s="52"/>
      <c r="CSA44" s="2"/>
      <c r="CSD44" s="52"/>
      <c r="CSE44" s="2"/>
      <c r="CSH44" s="52"/>
      <c r="CSI44" s="2"/>
      <c r="CSL44" s="52"/>
      <c r="CSM44" s="2"/>
      <c r="CSP44" s="52"/>
      <c r="CSQ44" s="2"/>
      <c r="CST44" s="52"/>
      <c r="CSU44" s="2"/>
      <c r="CSX44" s="52"/>
      <c r="CSY44" s="2"/>
      <c r="CTB44" s="52"/>
      <c r="CTC44" s="2"/>
      <c r="CTF44" s="52"/>
      <c r="CTG44" s="2"/>
      <c r="CTJ44" s="52"/>
      <c r="CTK44" s="2"/>
      <c r="CTN44" s="52"/>
      <c r="CTO44" s="2"/>
      <c r="CTR44" s="52"/>
      <c r="CTS44" s="2"/>
      <c r="CTV44" s="52"/>
      <c r="CTW44" s="2"/>
      <c r="CTZ44" s="52"/>
      <c r="CUA44" s="2"/>
      <c r="CUD44" s="52"/>
      <c r="CUE44" s="2"/>
      <c r="CUH44" s="52"/>
      <c r="CUI44" s="2"/>
      <c r="CUL44" s="52"/>
      <c r="CUM44" s="2"/>
      <c r="CUP44" s="52"/>
      <c r="CUQ44" s="2"/>
      <c r="CUT44" s="52"/>
      <c r="CUU44" s="2"/>
      <c r="CUX44" s="52"/>
      <c r="CUY44" s="2"/>
      <c r="CVB44" s="52"/>
      <c r="CVC44" s="2"/>
      <c r="CVF44" s="52"/>
      <c r="CVG44" s="2"/>
      <c r="CVJ44" s="52"/>
      <c r="CVK44" s="2"/>
      <c r="CVN44" s="52"/>
      <c r="CVO44" s="2"/>
      <c r="CVR44" s="52"/>
      <c r="CVS44" s="2"/>
      <c r="CVV44" s="52"/>
      <c r="CVW44" s="2"/>
      <c r="CVZ44" s="52"/>
      <c r="CWA44" s="2"/>
      <c r="CWD44" s="52"/>
      <c r="CWE44" s="2"/>
      <c r="CWH44" s="52"/>
      <c r="CWI44" s="2"/>
      <c r="CWL44" s="52"/>
      <c r="CWM44" s="2"/>
      <c r="CWP44" s="52"/>
      <c r="CWQ44" s="2"/>
      <c r="CWT44" s="52"/>
      <c r="CWU44" s="2"/>
      <c r="CWX44" s="52"/>
      <c r="CWY44" s="2"/>
      <c r="CXB44" s="52"/>
      <c r="CXC44" s="2"/>
      <c r="CXF44" s="52"/>
      <c r="CXG44" s="2"/>
      <c r="CXJ44" s="52"/>
      <c r="CXK44" s="2"/>
      <c r="CXN44" s="52"/>
      <c r="CXO44" s="2"/>
      <c r="CXR44" s="52"/>
      <c r="CXS44" s="2"/>
      <c r="CXV44" s="52"/>
      <c r="CXW44" s="2"/>
      <c r="CXZ44" s="52"/>
      <c r="CYA44" s="2"/>
      <c r="CYD44" s="52"/>
      <c r="CYE44" s="2"/>
      <c r="CYH44" s="52"/>
      <c r="CYI44" s="2"/>
      <c r="CYL44" s="52"/>
      <c r="CYM44" s="2"/>
      <c r="CYP44" s="52"/>
      <c r="CYQ44" s="2"/>
      <c r="CYT44" s="52"/>
      <c r="CYU44" s="2"/>
      <c r="CYX44" s="52"/>
      <c r="CYY44" s="2"/>
      <c r="CZB44" s="52"/>
      <c r="CZC44" s="2"/>
      <c r="CZF44" s="52"/>
      <c r="CZG44" s="2"/>
      <c r="CZJ44" s="52"/>
      <c r="CZK44" s="2"/>
      <c r="CZN44" s="52"/>
      <c r="CZO44" s="2"/>
      <c r="CZR44" s="52"/>
      <c r="CZS44" s="2"/>
      <c r="CZV44" s="52"/>
      <c r="CZW44" s="2"/>
      <c r="CZZ44" s="52"/>
      <c r="DAA44" s="2"/>
      <c r="DAD44" s="52"/>
      <c r="DAE44" s="2"/>
      <c r="DAH44" s="52"/>
      <c r="DAI44" s="2"/>
      <c r="DAL44" s="52"/>
      <c r="DAM44" s="2"/>
      <c r="DAP44" s="52"/>
      <c r="DAQ44" s="2"/>
      <c r="DAT44" s="52"/>
      <c r="DAU44" s="2"/>
      <c r="DAX44" s="52"/>
      <c r="DAY44" s="2"/>
      <c r="DBB44" s="52"/>
      <c r="DBC44" s="2"/>
      <c r="DBF44" s="52"/>
      <c r="DBG44" s="2"/>
      <c r="DBJ44" s="52"/>
      <c r="DBK44" s="2"/>
      <c r="DBN44" s="52"/>
      <c r="DBO44" s="2"/>
      <c r="DBR44" s="52"/>
      <c r="DBS44" s="2"/>
      <c r="DBV44" s="52"/>
      <c r="DBW44" s="2"/>
      <c r="DBZ44" s="52"/>
      <c r="DCA44" s="2"/>
      <c r="DCD44" s="52"/>
      <c r="DCE44" s="2"/>
      <c r="DCH44" s="52"/>
      <c r="DCI44" s="2"/>
      <c r="DCL44" s="52"/>
      <c r="DCM44" s="2"/>
      <c r="DCP44" s="52"/>
      <c r="DCQ44" s="2"/>
      <c r="DCT44" s="52"/>
      <c r="DCU44" s="2"/>
      <c r="DCX44" s="52"/>
      <c r="DCY44" s="2"/>
      <c r="DDB44" s="52"/>
      <c r="DDC44" s="2"/>
      <c r="DDF44" s="52"/>
      <c r="DDG44" s="2"/>
      <c r="DDJ44" s="52"/>
      <c r="DDK44" s="2"/>
      <c r="DDN44" s="52"/>
      <c r="DDO44" s="2"/>
      <c r="DDR44" s="52"/>
      <c r="DDS44" s="2"/>
      <c r="DDV44" s="52"/>
      <c r="DDW44" s="2"/>
      <c r="DDZ44" s="52"/>
      <c r="DEA44" s="2"/>
      <c r="DED44" s="52"/>
      <c r="DEE44" s="2"/>
      <c r="DEH44" s="52"/>
      <c r="DEI44" s="2"/>
      <c r="DEL44" s="52"/>
      <c r="DEM44" s="2"/>
      <c r="DEP44" s="52"/>
      <c r="DEQ44" s="2"/>
      <c r="DET44" s="52"/>
      <c r="DEU44" s="2"/>
      <c r="DEX44" s="52"/>
      <c r="DEY44" s="2"/>
      <c r="DFB44" s="52"/>
      <c r="DFC44" s="2"/>
      <c r="DFF44" s="52"/>
      <c r="DFG44" s="2"/>
      <c r="DFJ44" s="52"/>
      <c r="DFK44" s="2"/>
      <c r="DFN44" s="52"/>
      <c r="DFO44" s="2"/>
      <c r="DFR44" s="52"/>
      <c r="DFS44" s="2"/>
      <c r="DFV44" s="52"/>
      <c r="DFW44" s="2"/>
      <c r="DFZ44" s="52"/>
      <c r="DGA44" s="2"/>
      <c r="DGD44" s="52"/>
      <c r="DGE44" s="2"/>
      <c r="DGH44" s="52"/>
      <c r="DGI44" s="2"/>
      <c r="DGL44" s="52"/>
      <c r="DGM44" s="2"/>
      <c r="DGP44" s="52"/>
      <c r="DGQ44" s="2"/>
      <c r="DGT44" s="52"/>
      <c r="DGU44" s="2"/>
      <c r="DGX44" s="52"/>
      <c r="DGY44" s="2"/>
      <c r="DHB44" s="52"/>
      <c r="DHC44" s="2"/>
      <c r="DHF44" s="52"/>
      <c r="DHG44" s="2"/>
      <c r="DHJ44" s="52"/>
      <c r="DHK44" s="2"/>
      <c r="DHN44" s="52"/>
      <c r="DHO44" s="2"/>
      <c r="DHR44" s="52"/>
      <c r="DHS44" s="2"/>
      <c r="DHV44" s="52"/>
      <c r="DHW44" s="2"/>
      <c r="DHZ44" s="52"/>
      <c r="DIA44" s="2"/>
      <c r="DID44" s="52"/>
      <c r="DIE44" s="2"/>
      <c r="DIH44" s="52"/>
      <c r="DII44" s="2"/>
      <c r="DIL44" s="52"/>
      <c r="DIM44" s="2"/>
      <c r="DIP44" s="52"/>
      <c r="DIQ44" s="2"/>
      <c r="DIT44" s="52"/>
      <c r="DIU44" s="2"/>
      <c r="DIX44" s="52"/>
      <c r="DIY44" s="2"/>
      <c r="DJB44" s="52"/>
      <c r="DJC44" s="2"/>
      <c r="DJF44" s="52"/>
      <c r="DJG44" s="2"/>
      <c r="DJJ44" s="52"/>
      <c r="DJK44" s="2"/>
      <c r="DJN44" s="52"/>
      <c r="DJO44" s="2"/>
      <c r="DJR44" s="52"/>
      <c r="DJS44" s="2"/>
      <c r="DJV44" s="52"/>
      <c r="DJW44" s="2"/>
      <c r="DJZ44" s="52"/>
      <c r="DKA44" s="2"/>
      <c r="DKD44" s="52"/>
      <c r="DKE44" s="2"/>
      <c r="DKH44" s="52"/>
      <c r="DKI44" s="2"/>
      <c r="DKL44" s="52"/>
      <c r="DKM44" s="2"/>
      <c r="DKP44" s="52"/>
      <c r="DKQ44" s="2"/>
      <c r="DKT44" s="52"/>
      <c r="DKU44" s="2"/>
      <c r="DKX44" s="52"/>
      <c r="DKY44" s="2"/>
      <c r="DLB44" s="52"/>
      <c r="DLC44" s="2"/>
      <c r="DLF44" s="52"/>
      <c r="DLG44" s="2"/>
      <c r="DLJ44" s="52"/>
      <c r="DLK44" s="2"/>
      <c r="DLN44" s="52"/>
      <c r="DLO44" s="2"/>
      <c r="DLR44" s="52"/>
      <c r="DLS44" s="2"/>
      <c r="DLV44" s="52"/>
      <c r="DLW44" s="2"/>
      <c r="DLZ44" s="52"/>
      <c r="DMA44" s="2"/>
      <c r="DMD44" s="52"/>
      <c r="DME44" s="2"/>
      <c r="DMH44" s="52"/>
      <c r="DMI44" s="2"/>
      <c r="DML44" s="52"/>
      <c r="DMM44" s="2"/>
      <c r="DMP44" s="52"/>
      <c r="DMQ44" s="2"/>
      <c r="DMT44" s="52"/>
      <c r="DMU44" s="2"/>
      <c r="DMX44" s="52"/>
      <c r="DMY44" s="2"/>
      <c r="DNB44" s="52"/>
      <c r="DNC44" s="2"/>
      <c r="DNF44" s="52"/>
      <c r="DNG44" s="2"/>
      <c r="DNJ44" s="52"/>
      <c r="DNK44" s="2"/>
      <c r="DNN44" s="52"/>
      <c r="DNO44" s="2"/>
      <c r="DNR44" s="52"/>
      <c r="DNS44" s="2"/>
      <c r="DNV44" s="52"/>
      <c r="DNW44" s="2"/>
      <c r="DNZ44" s="52"/>
      <c r="DOA44" s="2"/>
      <c r="DOD44" s="52"/>
      <c r="DOE44" s="2"/>
      <c r="DOH44" s="52"/>
      <c r="DOI44" s="2"/>
      <c r="DOL44" s="52"/>
      <c r="DOM44" s="2"/>
      <c r="DOP44" s="52"/>
      <c r="DOQ44" s="2"/>
      <c r="DOT44" s="52"/>
      <c r="DOU44" s="2"/>
      <c r="DOX44" s="52"/>
      <c r="DOY44" s="2"/>
      <c r="DPB44" s="52"/>
      <c r="DPC44" s="2"/>
      <c r="DPF44" s="52"/>
      <c r="DPG44" s="2"/>
      <c r="DPJ44" s="52"/>
      <c r="DPK44" s="2"/>
      <c r="DPN44" s="52"/>
      <c r="DPO44" s="2"/>
      <c r="DPR44" s="52"/>
      <c r="DPS44" s="2"/>
      <c r="DPV44" s="52"/>
      <c r="DPW44" s="2"/>
      <c r="DPZ44" s="52"/>
      <c r="DQA44" s="2"/>
      <c r="DQD44" s="52"/>
      <c r="DQE44" s="2"/>
      <c r="DQH44" s="52"/>
      <c r="DQI44" s="2"/>
      <c r="DQL44" s="52"/>
      <c r="DQM44" s="2"/>
      <c r="DQP44" s="52"/>
      <c r="DQQ44" s="2"/>
      <c r="DQT44" s="52"/>
      <c r="DQU44" s="2"/>
      <c r="DQX44" s="52"/>
      <c r="DQY44" s="2"/>
      <c r="DRB44" s="52"/>
      <c r="DRC44" s="2"/>
      <c r="DRF44" s="52"/>
      <c r="DRG44" s="2"/>
      <c r="DRJ44" s="52"/>
      <c r="DRK44" s="2"/>
      <c r="DRN44" s="52"/>
      <c r="DRO44" s="2"/>
      <c r="DRR44" s="52"/>
      <c r="DRS44" s="2"/>
      <c r="DRV44" s="52"/>
      <c r="DRW44" s="2"/>
      <c r="DRZ44" s="52"/>
      <c r="DSA44" s="2"/>
      <c r="DSD44" s="52"/>
      <c r="DSE44" s="2"/>
      <c r="DSH44" s="52"/>
      <c r="DSI44" s="2"/>
      <c r="DSL44" s="52"/>
      <c r="DSM44" s="2"/>
      <c r="DSP44" s="52"/>
      <c r="DSQ44" s="2"/>
      <c r="DST44" s="52"/>
      <c r="DSU44" s="2"/>
      <c r="DSX44" s="52"/>
      <c r="DSY44" s="2"/>
      <c r="DTB44" s="52"/>
      <c r="DTC44" s="2"/>
      <c r="DTF44" s="52"/>
      <c r="DTG44" s="2"/>
      <c r="DTJ44" s="52"/>
      <c r="DTK44" s="2"/>
      <c r="DTN44" s="52"/>
      <c r="DTO44" s="2"/>
      <c r="DTR44" s="52"/>
      <c r="DTS44" s="2"/>
      <c r="DTV44" s="52"/>
      <c r="DTW44" s="2"/>
      <c r="DTZ44" s="52"/>
      <c r="DUA44" s="2"/>
      <c r="DUD44" s="52"/>
      <c r="DUE44" s="2"/>
      <c r="DUH44" s="52"/>
      <c r="DUI44" s="2"/>
      <c r="DUL44" s="52"/>
      <c r="DUM44" s="2"/>
      <c r="DUP44" s="52"/>
      <c r="DUQ44" s="2"/>
      <c r="DUT44" s="52"/>
      <c r="DUU44" s="2"/>
      <c r="DUX44" s="52"/>
      <c r="DUY44" s="2"/>
      <c r="DVB44" s="52"/>
      <c r="DVC44" s="2"/>
      <c r="DVF44" s="52"/>
      <c r="DVG44" s="2"/>
      <c r="DVJ44" s="52"/>
      <c r="DVK44" s="2"/>
      <c r="DVN44" s="52"/>
      <c r="DVO44" s="2"/>
      <c r="DVR44" s="52"/>
      <c r="DVS44" s="2"/>
      <c r="DVV44" s="52"/>
      <c r="DVW44" s="2"/>
      <c r="DVZ44" s="52"/>
      <c r="DWA44" s="2"/>
      <c r="DWD44" s="52"/>
      <c r="DWE44" s="2"/>
      <c r="DWH44" s="52"/>
      <c r="DWI44" s="2"/>
      <c r="DWL44" s="52"/>
      <c r="DWM44" s="2"/>
      <c r="DWP44" s="52"/>
      <c r="DWQ44" s="2"/>
      <c r="DWT44" s="52"/>
      <c r="DWU44" s="2"/>
      <c r="DWX44" s="52"/>
      <c r="DWY44" s="2"/>
      <c r="DXB44" s="52"/>
      <c r="DXC44" s="2"/>
      <c r="DXF44" s="52"/>
      <c r="DXG44" s="2"/>
      <c r="DXJ44" s="52"/>
      <c r="DXK44" s="2"/>
      <c r="DXN44" s="52"/>
      <c r="DXO44" s="2"/>
      <c r="DXR44" s="52"/>
      <c r="DXS44" s="2"/>
      <c r="DXV44" s="52"/>
      <c r="DXW44" s="2"/>
      <c r="DXZ44" s="52"/>
      <c r="DYA44" s="2"/>
      <c r="DYD44" s="52"/>
      <c r="DYE44" s="2"/>
      <c r="DYH44" s="52"/>
      <c r="DYI44" s="2"/>
      <c r="DYL44" s="52"/>
      <c r="DYM44" s="2"/>
      <c r="DYP44" s="52"/>
      <c r="DYQ44" s="2"/>
      <c r="DYT44" s="52"/>
      <c r="DYU44" s="2"/>
      <c r="DYX44" s="52"/>
      <c r="DYY44" s="2"/>
      <c r="DZB44" s="52"/>
      <c r="DZC44" s="2"/>
      <c r="DZF44" s="52"/>
      <c r="DZG44" s="2"/>
      <c r="DZJ44" s="52"/>
      <c r="DZK44" s="2"/>
      <c r="DZN44" s="52"/>
      <c r="DZO44" s="2"/>
      <c r="DZR44" s="52"/>
      <c r="DZS44" s="2"/>
      <c r="DZV44" s="52"/>
      <c r="DZW44" s="2"/>
      <c r="DZZ44" s="52"/>
      <c r="EAA44" s="2"/>
      <c r="EAD44" s="52"/>
      <c r="EAE44" s="2"/>
      <c r="EAH44" s="52"/>
      <c r="EAI44" s="2"/>
      <c r="EAL44" s="52"/>
      <c r="EAM44" s="2"/>
      <c r="EAP44" s="52"/>
      <c r="EAQ44" s="2"/>
      <c r="EAT44" s="52"/>
      <c r="EAU44" s="2"/>
      <c r="EAX44" s="52"/>
      <c r="EAY44" s="2"/>
      <c r="EBB44" s="52"/>
      <c r="EBC44" s="2"/>
      <c r="EBF44" s="52"/>
      <c r="EBG44" s="2"/>
      <c r="EBJ44" s="52"/>
      <c r="EBK44" s="2"/>
      <c r="EBN44" s="52"/>
      <c r="EBO44" s="2"/>
      <c r="EBR44" s="52"/>
      <c r="EBS44" s="2"/>
      <c r="EBV44" s="52"/>
      <c r="EBW44" s="2"/>
      <c r="EBZ44" s="52"/>
      <c r="ECA44" s="2"/>
      <c r="ECD44" s="52"/>
      <c r="ECE44" s="2"/>
      <c r="ECH44" s="52"/>
      <c r="ECI44" s="2"/>
      <c r="ECL44" s="52"/>
      <c r="ECM44" s="2"/>
      <c r="ECP44" s="52"/>
      <c r="ECQ44" s="2"/>
      <c r="ECT44" s="52"/>
      <c r="ECU44" s="2"/>
      <c r="ECX44" s="52"/>
      <c r="ECY44" s="2"/>
      <c r="EDB44" s="52"/>
      <c r="EDC44" s="2"/>
      <c r="EDF44" s="52"/>
      <c r="EDG44" s="2"/>
      <c r="EDJ44" s="52"/>
      <c r="EDK44" s="2"/>
      <c r="EDN44" s="52"/>
      <c r="EDO44" s="2"/>
      <c r="EDR44" s="52"/>
      <c r="EDS44" s="2"/>
      <c r="EDV44" s="52"/>
      <c r="EDW44" s="2"/>
      <c r="EDZ44" s="52"/>
      <c r="EEA44" s="2"/>
      <c r="EED44" s="52"/>
      <c r="EEE44" s="2"/>
      <c r="EEH44" s="52"/>
      <c r="EEI44" s="2"/>
      <c r="EEL44" s="52"/>
      <c r="EEM44" s="2"/>
      <c r="EEP44" s="52"/>
      <c r="EEQ44" s="2"/>
      <c r="EET44" s="52"/>
      <c r="EEU44" s="2"/>
      <c r="EEX44" s="52"/>
      <c r="EEY44" s="2"/>
      <c r="EFB44" s="52"/>
      <c r="EFC44" s="2"/>
      <c r="EFF44" s="52"/>
      <c r="EFG44" s="2"/>
      <c r="EFJ44" s="52"/>
      <c r="EFK44" s="2"/>
      <c r="EFN44" s="52"/>
      <c r="EFO44" s="2"/>
      <c r="EFR44" s="52"/>
      <c r="EFS44" s="2"/>
      <c r="EFV44" s="52"/>
      <c r="EFW44" s="2"/>
      <c r="EFZ44" s="52"/>
      <c r="EGA44" s="2"/>
      <c r="EGD44" s="52"/>
      <c r="EGE44" s="2"/>
      <c r="EGH44" s="52"/>
      <c r="EGI44" s="2"/>
      <c r="EGL44" s="52"/>
      <c r="EGM44" s="2"/>
      <c r="EGP44" s="52"/>
      <c r="EGQ44" s="2"/>
      <c r="EGT44" s="52"/>
      <c r="EGU44" s="2"/>
      <c r="EGX44" s="52"/>
      <c r="EGY44" s="2"/>
      <c r="EHB44" s="52"/>
      <c r="EHC44" s="2"/>
      <c r="EHF44" s="52"/>
      <c r="EHG44" s="2"/>
      <c r="EHJ44" s="52"/>
      <c r="EHK44" s="2"/>
      <c r="EHN44" s="52"/>
      <c r="EHO44" s="2"/>
      <c r="EHR44" s="52"/>
      <c r="EHS44" s="2"/>
      <c r="EHV44" s="52"/>
      <c r="EHW44" s="2"/>
      <c r="EHZ44" s="52"/>
      <c r="EIA44" s="2"/>
      <c r="EID44" s="52"/>
      <c r="EIE44" s="2"/>
      <c r="EIH44" s="52"/>
      <c r="EII44" s="2"/>
      <c r="EIL44" s="52"/>
      <c r="EIM44" s="2"/>
      <c r="EIP44" s="52"/>
      <c r="EIQ44" s="2"/>
      <c r="EIT44" s="52"/>
      <c r="EIU44" s="2"/>
      <c r="EIX44" s="52"/>
      <c r="EIY44" s="2"/>
      <c r="EJB44" s="52"/>
      <c r="EJC44" s="2"/>
      <c r="EJF44" s="52"/>
      <c r="EJG44" s="2"/>
      <c r="EJJ44" s="52"/>
      <c r="EJK44" s="2"/>
      <c r="EJN44" s="52"/>
      <c r="EJO44" s="2"/>
      <c r="EJR44" s="52"/>
      <c r="EJS44" s="2"/>
      <c r="EJV44" s="52"/>
      <c r="EJW44" s="2"/>
      <c r="EJZ44" s="52"/>
      <c r="EKA44" s="2"/>
      <c r="EKD44" s="52"/>
      <c r="EKE44" s="2"/>
      <c r="EKH44" s="52"/>
      <c r="EKI44" s="2"/>
      <c r="EKL44" s="52"/>
      <c r="EKM44" s="2"/>
      <c r="EKP44" s="52"/>
      <c r="EKQ44" s="2"/>
      <c r="EKT44" s="52"/>
      <c r="EKU44" s="2"/>
      <c r="EKX44" s="52"/>
      <c r="EKY44" s="2"/>
      <c r="ELB44" s="52"/>
      <c r="ELC44" s="2"/>
      <c r="ELF44" s="52"/>
      <c r="ELG44" s="2"/>
      <c r="ELJ44" s="52"/>
      <c r="ELK44" s="2"/>
      <c r="ELN44" s="52"/>
      <c r="ELO44" s="2"/>
      <c r="ELR44" s="52"/>
      <c r="ELS44" s="2"/>
      <c r="ELV44" s="52"/>
      <c r="ELW44" s="2"/>
      <c r="ELZ44" s="52"/>
      <c r="EMA44" s="2"/>
      <c r="EMD44" s="52"/>
      <c r="EME44" s="2"/>
      <c r="EMH44" s="52"/>
      <c r="EMI44" s="2"/>
      <c r="EML44" s="52"/>
      <c r="EMM44" s="2"/>
      <c r="EMP44" s="52"/>
      <c r="EMQ44" s="2"/>
      <c r="EMT44" s="52"/>
      <c r="EMU44" s="2"/>
      <c r="EMX44" s="52"/>
      <c r="EMY44" s="2"/>
      <c r="ENB44" s="52"/>
      <c r="ENC44" s="2"/>
      <c r="ENF44" s="52"/>
      <c r="ENG44" s="2"/>
      <c r="ENJ44" s="52"/>
      <c r="ENK44" s="2"/>
      <c r="ENN44" s="52"/>
      <c r="ENO44" s="2"/>
      <c r="ENR44" s="52"/>
      <c r="ENS44" s="2"/>
      <c r="ENV44" s="52"/>
      <c r="ENW44" s="2"/>
      <c r="ENZ44" s="52"/>
      <c r="EOA44" s="2"/>
      <c r="EOD44" s="52"/>
      <c r="EOE44" s="2"/>
      <c r="EOH44" s="52"/>
      <c r="EOI44" s="2"/>
      <c r="EOL44" s="52"/>
      <c r="EOM44" s="2"/>
      <c r="EOP44" s="52"/>
      <c r="EOQ44" s="2"/>
      <c r="EOT44" s="52"/>
      <c r="EOU44" s="2"/>
      <c r="EOX44" s="52"/>
      <c r="EOY44" s="2"/>
      <c r="EPB44" s="52"/>
      <c r="EPC44" s="2"/>
      <c r="EPF44" s="52"/>
      <c r="EPG44" s="2"/>
      <c r="EPJ44" s="52"/>
      <c r="EPK44" s="2"/>
      <c r="EPN44" s="52"/>
      <c r="EPO44" s="2"/>
      <c r="EPR44" s="52"/>
      <c r="EPS44" s="2"/>
      <c r="EPV44" s="52"/>
      <c r="EPW44" s="2"/>
      <c r="EPZ44" s="52"/>
      <c r="EQA44" s="2"/>
      <c r="EQD44" s="52"/>
      <c r="EQE44" s="2"/>
      <c r="EQH44" s="52"/>
      <c r="EQI44" s="2"/>
      <c r="EQL44" s="52"/>
      <c r="EQM44" s="2"/>
      <c r="EQP44" s="52"/>
      <c r="EQQ44" s="2"/>
      <c r="EQT44" s="52"/>
      <c r="EQU44" s="2"/>
      <c r="EQX44" s="52"/>
      <c r="EQY44" s="2"/>
      <c r="ERB44" s="52"/>
      <c r="ERC44" s="2"/>
      <c r="ERF44" s="52"/>
      <c r="ERG44" s="2"/>
      <c r="ERJ44" s="52"/>
      <c r="ERK44" s="2"/>
      <c r="ERN44" s="52"/>
      <c r="ERO44" s="2"/>
      <c r="ERR44" s="52"/>
      <c r="ERS44" s="2"/>
      <c r="ERV44" s="52"/>
      <c r="ERW44" s="2"/>
      <c r="ERZ44" s="52"/>
      <c r="ESA44" s="2"/>
      <c r="ESD44" s="52"/>
      <c r="ESE44" s="2"/>
      <c r="ESH44" s="52"/>
      <c r="ESI44" s="2"/>
      <c r="ESL44" s="52"/>
      <c r="ESM44" s="2"/>
      <c r="ESP44" s="52"/>
      <c r="ESQ44" s="2"/>
      <c r="EST44" s="52"/>
      <c r="ESU44" s="2"/>
      <c r="ESX44" s="52"/>
      <c r="ESY44" s="2"/>
      <c r="ETB44" s="52"/>
      <c r="ETC44" s="2"/>
      <c r="ETF44" s="52"/>
      <c r="ETG44" s="2"/>
      <c r="ETJ44" s="52"/>
      <c r="ETK44" s="2"/>
      <c r="ETN44" s="52"/>
      <c r="ETO44" s="2"/>
      <c r="ETR44" s="52"/>
      <c r="ETS44" s="2"/>
      <c r="ETV44" s="52"/>
      <c r="ETW44" s="2"/>
      <c r="ETZ44" s="52"/>
      <c r="EUA44" s="2"/>
      <c r="EUD44" s="52"/>
      <c r="EUE44" s="2"/>
      <c r="EUH44" s="52"/>
      <c r="EUI44" s="2"/>
      <c r="EUL44" s="52"/>
      <c r="EUM44" s="2"/>
      <c r="EUP44" s="52"/>
      <c r="EUQ44" s="2"/>
      <c r="EUT44" s="52"/>
      <c r="EUU44" s="2"/>
      <c r="EUX44" s="52"/>
      <c r="EUY44" s="2"/>
      <c r="EVB44" s="52"/>
      <c r="EVC44" s="2"/>
      <c r="EVF44" s="52"/>
      <c r="EVG44" s="2"/>
      <c r="EVJ44" s="52"/>
      <c r="EVK44" s="2"/>
      <c r="EVN44" s="52"/>
      <c r="EVO44" s="2"/>
      <c r="EVR44" s="52"/>
      <c r="EVS44" s="2"/>
      <c r="EVV44" s="52"/>
      <c r="EVW44" s="2"/>
      <c r="EVZ44" s="52"/>
      <c r="EWA44" s="2"/>
      <c r="EWD44" s="52"/>
      <c r="EWE44" s="2"/>
      <c r="EWH44" s="52"/>
      <c r="EWI44" s="2"/>
      <c r="EWL44" s="52"/>
      <c r="EWM44" s="2"/>
      <c r="EWP44" s="52"/>
      <c r="EWQ44" s="2"/>
      <c r="EWT44" s="52"/>
      <c r="EWU44" s="2"/>
      <c r="EWX44" s="52"/>
      <c r="EWY44" s="2"/>
      <c r="EXB44" s="52"/>
      <c r="EXC44" s="2"/>
      <c r="EXF44" s="52"/>
      <c r="EXG44" s="2"/>
      <c r="EXJ44" s="52"/>
      <c r="EXK44" s="2"/>
      <c r="EXN44" s="52"/>
      <c r="EXO44" s="2"/>
      <c r="EXR44" s="52"/>
      <c r="EXS44" s="2"/>
      <c r="EXV44" s="52"/>
      <c r="EXW44" s="2"/>
      <c r="EXZ44" s="52"/>
      <c r="EYA44" s="2"/>
      <c r="EYD44" s="52"/>
      <c r="EYE44" s="2"/>
      <c r="EYH44" s="52"/>
      <c r="EYI44" s="2"/>
      <c r="EYL44" s="52"/>
      <c r="EYM44" s="2"/>
      <c r="EYP44" s="52"/>
      <c r="EYQ44" s="2"/>
      <c r="EYT44" s="52"/>
      <c r="EYU44" s="2"/>
      <c r="EYX44" s="52"/>
      <c r="EYY44" s="2"/>
      <c r="EZB44" s="52"/>
      <c r="EZC44" s="2"/>
      <c r="EZF44" s="52"/>
      <c r="EZG44" s="2"/>
      <c r="EZJ44" s="52"/>
      <c r="EZK44" s="2"/>
      <c r="EZN44" s="52"/>
      <c r="EZO44" s="2"/>
      <c r="EZR44" s="52"/>
      <c r="EZS44" s="2"/>
      <c r="EZV44" s="52"/>
      <c r="EZW44" s="2"/>
      <c r="EZZ44" s="52"/>
      <c r="FAA44" s="2"/>
      <c r="FAD44" s="52"/>
      <c r="FAE44" s="2"/>
      <c r="FAH44" s="52"/>
      <c r="FAI44" s="2"/>
      <c r="FAL44" s="52"/>
      <c r="FAM44" s="2"/>
      <c r="FAP44" s="52"/>
      <c r="FAQ44" s="2"/>
      <c r="FAT44" s="52"/>
      <c r="FAU44" s="2"/>
      <c r="FAX44" s="52"/>
      <c r="FAY44" s="2"/>
      <c r="FBB44" s="52"/>
      <c r="FBC44" s="2"/>
      <c r="FBF44" s="52"/>
      <c r="FBG44" s="2"/>
      <c r="FBJ44" s="52"/>
      <c r="FBK44" s="2"/>
      <c r="FBN44" s="52"/>
      <c r="FBO44" s="2"/>
      <c r="FBR44" s="52"/>
      <c r="FBS44" s="2"/>
      <c r="FBV44" s="52"/>
      <c r="FBW44" s="2"/>
      <c r="FBZ44" s="52"/>
      <c r="FCA44" s="2"/>
      <c r="FCD44" s="52"/>
      <c r="FCE44" s="2"/>
      <c r="FCH44" s="52"/>
      <c r="FCI44" s="2"/>
      <c r="FCL44" s="52"/>
      <c r="FCM44" s="2"/>
      <c r="FCP44" s="52"/>
      <c r="FCQ44" s="2"/>
      <c r="FCT44" s="52"/>
      <c r="FCU44" s="2"/>
      <c r="FCX44" s="52"/>
      <c r="FCY44" s="2"/>
      <c r="FDB44" s="52"/>
      <c r="FDC44" s="2"/>
      <c r="FDF44" s="52"/>
      <c r="FDG44" s="2"/>
      <c r="FDJ44" s="52"/>
      <c r="FDK44" s="2"/>
      <c r="FDN44" s="52"/>
      <c r="FDO44" s="2"/>
      <c r="FDR44" s="52"/>
      <c r="FDS44" s="2"/>
      <c r="FDV44" s="52"/>
      <c r="FDW44" s="2"/>
      <c r="FDZ44" s="52"/>
      <c r="FEA44" s="2"/>
      <c r="FED44" s="52"/>
      <c r="FEE44" s="2"/>
      <c r="FEH44" s="52"/>
      <c r="FEI44" s="2"/>
      <c r="FEL44" s="52"/>
      <c r="FEM44" s="2"/>
      <c r="FEP44" s="52"/>
      <c r="FEQ44" s="2"/>
      <c r="FET44" s="52"/>
      <c r="FEU44" s="2"/>
      <c r="FEX44" s="52"/>
      <c r="FEY44" s="2"/>
      <c r="FFB44" s="52"/>
      <c r="FFC44" s="2"/>
      <c r="FFF44" s="52"/>
      <c r="FFG44" s="2"/>
      <c r="FFJ44" s="52"/>
      <c r="FFK44" s="2"/>
      <c r="FFN44" s="52"/>
      <c r="FFO44" s="2"/>
      <c r="FFR44" s="52"/>
      <c r="FFS44" s="2"/>
      <c r="FFV44" s="52"/>
      <c r="FFW44" s="2"/>
      <c r="FFZ44" s="52"/>
      <c r="FGA44" s="2"/>
      <c r="FGD44" s="52"/>
      <c r="FGE44" s="2"/>
      <c r="FGH44" s="52"/>
      <c r="FGI44" s="2"/>
      <c r="FGL44" s="52"/>
      <c r="FGM44" s="2"/>
      <c r="FGP44" s="52"/>
      <c r="FGQ44" s="2"/>
      <c r="FGT44" s="52"/>
      <c r="FGU44" s="2"/>
      <c r="FGX44" s="52"/>
      <c r="FGY44" s="2"/>
      <c r="FHB44" s="52"/>
      <c r="FHC44" s="2"/>
      <c r="FHF44" s="52"/>
      <c r="FHG44" s="2"/>
      <c r="FHJ44" s="52"/>
      <c r="FHK44" s="2"/>
      <c r="FHN44" s="52"/>
      <c r="FHO44" s="2"/>
      <c r="FHR44" s="52"/>
      <c r="FHS44" s="2"/>
      <c r="FHV44" s="52"/>
      <c r="FHW44" s="2"/>
      <c r="FHZ44" s="52"/>
      <c r="FIA44" s="2"/>
      <c r="FID44" s="52"/>
      <c r="FIE44" s="2"/>
      <c r="FIH44" s="52"/>
      <c r="FII44" s="2"/>
      <c r="FIL44" s="52"/>
      <c r="FIM44" s="2"/>
      <c r="FIP44" s="52"/>
      <c r="FIQ44" s="2"/>
      <c r="FIT44" s="52"/>
      <c r="FIU44" s="2"/>
      <c r="FIX44" s="52"/>
      <c r="FIY44" s="2"/>
      <c r="FJB44" s="52"/>
      <c r="FJC44" s="2"/>
      <c r="FJF44" s="52"/>
      <c r="FJG44" s="2"/>
      <c r="FJJ44" s="52"/>
      <c r="FJK44" s="2"/>
      <c r="FJN44" s="52"/>
      <c r="FJO44" s="2"/>
      <c r="FJR44" s="52"/>
      <c r="FJS44" s="2"/>
      <c r="FJV44" s="52"/>
      <c r="FJW44" s="2"/>
      <c r="FJZ44" s="52"/>
      <c r="FKA44" s="2"/>
      <c r="FKD44" s="52"/>
      <c r="FKE44" s="2"/>
      <c r="FKH44" s="52"/>
      <c r="FKI44" s="2"/>
      <c r="FKL44" s="52"/>
      <c r="FKM44" s="2"/>
      <c r="FKP44" s="52"/>
      <c r="FKQ44" s="2"/>
      <c r="FKT44" s="52"/>
      <c r="FKU44" s="2"/>
      <c r="FKX44" s="52"/>
      <c r="FKY44" s="2"/>
      <c r="FLB44" s="52"/>
      <c r="FLC44" s="2"/>
      <c r="FLF44" s="52"/>
      <c r="FLG44" s="2"/>
      <c r="FLJ44" s="52"/>
      <c r="FLK44" s="2"/>
      <c r="FLN44" s="52"/>
      <c r="FLO44" s="2"/>
      <c r="FLR44" s="52"/>
      <c r="FLS44" s="2"/>
      <c r="FLV44" s="52"/>
      <c r="FLW44" s="2"/>
      <c r="FLZ44" s="52"/>
      <c r="FMA44" s="2"/>
      <c r="FMD44" s="52"/>
      <c r="FME44" s="2"/>
      <c r="FMH44" s="52"/>
      <c r="FMI44" s="2"/>
      <c r="FML44" s="52"/>
      <c r="FMM44" s="2"/>
      <c r="FMP44" s="52"/>
      <c r="FMQ44" s="2"/>
      <c r="FMT44" s="52"/>
      <c r="FMU44" s="2"/>
      <c r="FMX44" s="52"/>
      <c r="FMY44" s="2"/>
      <c r="FNB44" s="52"/>
      <c r="FNC44" s="2"/>
      <c r="FNF44" s="52"/>
      <c r="FNG44" s="2"/>
      <c r="FNJ44" s="52"/>
      <c r="FNK44" s="2"/>
      <c r="FNN44" s="52"/>
      <c r="FNO44" s="2"/>
      <c r="FNR44" s="52"/>
      <c r="FNS44" s="2"/>
      <c r="FNV44" s="52"/>
      <c r="FNW44" s="2"/>
      <c r="FNZ44" s="52"/>
      <c r="FOA44" s="2"/>
      <c r="FOD44" s="52"/>
      <c r="FOE44" s="2"/>
      <c r="FOH44" s="52"/>
      <c r="FOI44" s="2"/>
      <c r="FOL44" s="52"/>
      <c r="FOM44" s="2"/>
      <c r="FOP44" s="52"/>
      <c r="FOQ44" s="2"/>
      <c r="FOT44" s="52"/>
      <c r="FOU44" s="2"/>
      <c r="FOX44" s="52"/>
      <c r="FOY44" s="2"/>
      <c r="FPB44" s="52"/>
      <c r="FPC44" s="2"/>
      <c r="FPF44" s="52"/>
      <c r="FPG44" s="2"/>
      <c r="FPJ44" s="52"/>
      <c r="FPK44" s="2"/>
      <c r="FPN44" s="52"/>
      <c r="FPO44" s="2"/>
      <c r="FPR44" s="52"/>
      <c r="FPS44" s="2"/>
      <c r="FPV44" s="52"/>
      <c r="FPW44" s="2"/>
      <c r="FPZ44" s="52"/>
      <c r="FQA44" s="2"/>
      <c r="FQD44" s="52"/>
      <c r="FQE44" s="2"/>
      <c r="FQH44" s="52"/>
      <c r="FQI44" s="2"/>
      <c r="FQL44" s="52"/>
      <c r="FQM44" s="2"/>
      <c r="FQP44" s="52"/>
      <c r="FQQ44" s="2"/>
      <c r="FQT44" s="52"/>
      <c r="FQU44" s="2"/>
      <c r="FQX44" s="52"/>
      <c r="FQY44" s="2"/>
      <c r="FRB44" s="52"/>
      <c r="FRC44" s="2"/>
      <c r="FRF44" s="52"/>
      <c r="FRG44" s="2"/>
      <c r="FRJ44" s="52"/>
      <c r="FRK44" s="2"/>
      <c r="FRN44" s="52"/>
      <c r="FRO44" s="2"/>
      <c r="FRR44" s="52"/>
      <c r="FRS44" s="2"/>
      <c r="FRV44" s="52"/>
      <c r="FRW44" s="2"/>
      <c r="FRZ44" s="52"/>
      <c r="FSA44" s="2"/>
      <c r="FSD44" s="52"/>
      <c r="FSE44" s="2"/>
      <c r="FSH44" s="52"/>
      <c r="FSI44" s="2"/>
      <c r="FSL44" s="52"/>
      <c r="FSM44" s="2"/>
      <c r="FSP44" s="52"/>
      <c r="FSQ44" s="2"/>
      <c r="FST44" s="52"/>
      <c r="FSU44" s="2"/>
      <c r="FSX44" s="52"/>
      <c r="FSY44" s="2"/>
      <c r="FTB44" s="52"/>
      <c r="FTC44" s="2"/>
      <c r="FTF44" s="52"/>
      <c r="FTG44" s="2"/>
      <c r="FTJ44" s="52"/>
      <c r="FTK44" s="2"/>
      <c r="FTN44" s="52"/>
      <c r="FTO44" s="2"/>
      <c r="FTR44" s="52"/>
      <c r="FTS44" s="2"/>
      <c r="FTV44" s="52"/>
      <c r="FTW44" s="2"/>
      <c r="FTZ44" s="52"/>
      <c r="FUA44" s="2"/>
      <c r="FUD44" s="52"/>
      <c r="FUE44" s="2"/>
      <c r="FUH44" s="52"/>
      <c r="FUI44" s="2"/>
      <c r="FUL44" s="52"/>
      <c r="FUM44" s="2"/>
      <c r="FUP44" s="52"/>
      <c r="FUQ44" s="2"/>
      <c r="FUT44" s="52"/>
      <c r="FUU44" s="2"/>
      <c r="FUX44" s="52"/>
      <c r="FUY44" s="2"/>
      <c r="FVB44" s="52"/>
      <c r="FVC44" s="2"/>
      <c r="FVF44" s="52"/>
      <c r="FVG44" s="2"/>
      <c r="FVJ44" s="52"/>
      <c r="FVK44" s="2"/>
      <c r="FVN44" s="52"/>
      <c r="FVO44" s="2"/>
      <c r="FVR44" s="52"/>
      <c r="FVS44" s="2"/>
      <c r="FVV44" s="52"/>
      <c r="FVW44" s="2"/>
      <c r="FVZ44" s="52"/>
      <c r="FWA44" s="2"/>
      <c r="FWD44" s="52"/>
      <c r="FWE44" s="2"/>
      <c r="FWH44" s="52"/>
      <c r="FWI44" s="2"/>
      <c r="FWL44" s="52"/>
      <c r="FWM44" s="2"/>
      <c r="FWP44" s="52"/>
      <c r="FWQ44" s="2"/>
      <c r="FWT44" s="52"/>
      <c r="FWU44" s="2"/>
      <c r="FWX44" s="52"/>
      <c r="FWY44" s="2"/>
      <c r="FXB44" s="52"/>
      <c r="FXC44" s="2"/>
      <c r="FXF44" s="52"/>
      <c r="FXG44" s="2"/>
      <c r="FXJ44" s="52"/>
      <c r="FXK44" s="2"/>
      <c r="FXN44" s="52"/>
      <c r="FXO44" s="2"/>
      <c r="FXR44" s="52"/>
      <c r="FXS44" s="2"/>
      <c r="FXV44" s="52"/>
      <c r="FXW44" s="2"/>
      <c r="FXZ44" s="52"/>
      <c r="FYA44" s="2"/>
      <c r="FYD44" s="52"/>
      <c r="FYE44" s="2"/>
      <c r="FYH44" s="52"/>
      <c r="FYI44" s="2"/>
      <c r="FYL44" s="52"/>
      <c r="FYM44" s="2"/>
      <c r="FYP44" s="52"/>
      <c r="FYQ44" s="2"/>
      <c r="FYT44" s="52"/>
      <c r="FYU44" s="2"/>
      <c r="FYX44" s="52"/>
      <c r="FYY44" s="2"/>
      <c r="FZB44" s="52"/>
      <c r="FZC44" s="2"/>
      <c r="FZF44" s="52"/>
      <c r="FZG44" s="2"/>
      <c r="FZJ44" s="52"/>
      <c r="FZK44" s="2"/>
      <c r="FZN44" s="52"/>
      <c r="FZO44" s="2"/>
      <c r="FZR44" s="52"/>
      <c r="FZS44" s="2"/>
      <c r="FZV44" s="52"/>
      <c r="FZW44" s="2"/>
      <c r="FZZ44" s="52"/>
      <c r="GAA44" s="2"/>
      <c r="GAD44" s="52"/>
      <c r="GAE44" s="2"/>
      <c r="GAH44" s="52"/>
      <c r="GAI44" s="2"/>
      <c r="GAL44" s="52"/>
      <c r="GAM44" s="2"/>
      <c r="GAP44" s="52"/>
      <c r="GAQ44" s="2"/>
      <c r="GAT44" s="52"/>
      <c r="GAU44" s="2"/>
      <c r="GAX44" s="52"/>
      <c r="GAY44" s="2"/>
      <c r="GBB44" s="52"/>
      <c r="GBC44" s="2"/>
      <c r="GBF44" s="52"/>
      <c r="GBG44" s="2"/>
      <c r="GBJ44" s="52"/>
      <c r="GBK44" s="2"/>
      <c r="GBN44" s="52"/>
      <c r="GBO44" s="2"/>
      <c r="GBR44" s="52"/>
      <c r="GBS44" s="2"/>
      <c r="GBV44" s="52"/>
      <c r="GBW44" s="2"/>
      <c r="GBZ44" s="52"/>
      <c r="GCA44" s="2"/>
      <c r="GCD44" s="52"/>
      <c r="GCE44" s="2"/>
      <c r="GCH44" s="52"/>
      <c r="GCI44" s="2"/>
      <c r="GCL44" s="52"/>
      <c r="GCM44" s="2"/>
      <c r="GCP44" s="52"/>
      <c r="GCQ44" s="2"/>
      <c r="GCT44" s="52"/>
      <c r="GCU44" s="2"/>
      <c r="GCX44" s="52"/>
      <c r="GCY44" s="2"/>
      <c r="GDB44" s="52"/>
      <c r="GDC44" s="2"/>
      <c r="GDF44" s="52"/>
      <c r="GDG44" s="2"/>
      <c r="GDJ44" s="52"/>
      <c r="GDK44" s="2"/>
      <c r="GDN44" s="52"/>
      <c r="GDO44" s="2"/>
      <c r="GDR44" s="52"/>
      <c r="GDS44" s="2"/>
      <c r="GDV44" s="52"/>
      <c r="GDW44" s="2"/>
      <c r="GDZ44" s="52"/>
      <c r="GEA44" s="2"/>
      <c r="GED44" s="52"/>
      <c r="GEE44" s="2"/>
      <c r="GEH44" s="52"/>
      <c r="GEI44" s="2"/>
      <c r="GEL44" s="52"/>
      <c r="GEM44" s="2"/>
      <c r="GEP44" s="52"/>
      <c r="GEQ44" s="2"/>
      <c r="GET44" s="52"/>
      <c r="GEU44" s="2"/>
      <c r="GEX44" s="52"/>
      <c r="GEY44" s="2"/>
      <c r="GFB44" s="52"/>
      <c r="GFC44" s="2"/>
      <c r="GFF44" s="52"/>
      <c r="GFG44" s="2"/>
      <c r="GFJ44" s="52"/>
      <c r="GFK44" s="2"/>
      <c r="GFN44" s="52"/>
      <c r="GFO44" s="2"/>
      <c r="GFR44" s="52"/>
      <c r="GFS44" s="2"/>
      <c r="GFV44" s="52"/>
      <c r="GFW44" s="2"/>
      <c r="GFZ44" s="52"/>
      <c r="GGA44" s="2"/>
      <c r="GGD44" s="52"/>
      <c r="GGE44" s="2"/>
      <c r="GGH44" s="52"/>
      <c r="GGI44" s="2"/>
      <c r="GGL44" s="52"/>
      <c r="GGM44" s="2"/>
      <c r="GGP44" s="52"/>
      <c r="GGQ44" s="2"/>
      <c r="GGT44" s="52"/>
      <c r="GGU44" s="2"/>
      <c r="GGX44" s="52"/>
      <c r="GGY44" s="2"/>
      <c r="GHB44" s="52"/>
      <c r="GHC44" s="2"/>
      <c r="GHF44" s="52"/>
      <c r="GHG44" s="2"/>
      <c r="GHJ44" s="52"/>
      <c r="GHK44" s="2"/>
      <c r="GHN44" s="52"/>
      <c r="GHO44" s="2"/>
      <c r="GHR44" s="52"/>
      <c r="GHS44" s="2"/>
      <c r="GHV44" s="52"/>
      <c r="GHW44" s="2"/>
      <c r="GHZ44" s="52"/>
      <c r="GIA44" s="2"/>
      <c r="GID44" s="52"/>
      <c r="GIE44" s="2"/>
      <c r="GIH44" s="52"/>
      <c r="GII44" s="2"/>
      <c r="GIL44" s="52"/>
      <c r="GIM44" s="2"/>
      <c r="GIP44" s="52"/>
      <c r="GIQ44" s="2"/>
      <c r="GIT44" s="52"/>
      <c r="GIU44" s="2"/>
      <c r="GIX44" s="52"/>
      <c r="GIY44" s="2"/>
      <c r="GJB44" s="52"/>
      <c r="GJC44" s="2"/>
      <c r="GJF44" s="52"/>
      <c r="GJG44" s="2"/>
      <c r="GJJ44" s="52"/>
      <c r="GJK44" s="2"/>
      <c r="GJN44" s="52"/>
      <c r="GJO44" s="2"/>
      <c r="GJR44" s="52"/>
      <c r="GJS44" s="2"/>
      <c r="GJV44" s="52"/>
      <c r="GJW44" s="2"/>
      <c r="GJZ44" s="52"/>
      <c r="GKA44" s="2"/>
      <c r="GKD44" s="52"/>
      <c r="GKE44" s="2"/>
      <c r="GKH44" s="52"/>
      <c r="GKI44" s="2"/>
      <c r="GKL44" s="52"/>
      <c r="GKM44" s="2"/>
      <c r="GKP44" s="52"/>
      <c r="GKQ44" s="2"/>
      <c r="GKT44" s="52"/>
      <c r="GKU44" s="2"/>
      <c r="GKX44" s="52"/>
      <c r="GKY44" s="2"/>
      <c r="GLB44" s="52"/>
      <c r="GLC44" s="2"/>
      <c r="GLF44" s="52"/>
      <c r="GLG44" s="2"/>
      <c r="GLJ44" s="52"/>
      <c r="GLK44" s="2"/>
      <c r="GLN44" s="52"/>
      <c r="GLO44" s="2"/>
      <c r="GLR44" s="52"/>
      <c r="GLS44" s="2"/>
      <c r="GLV44" s="52"/>
      <c r="GLW44" s="2"/>
      <c r="GLZ44" s="52"/>
      <c r="GMA44" s="2"/>
      <c r="GMD44" s="52"/>
      <c r="GME44" s="2"/>
      <c r="GMH44" s="52"/>
      <c r="GMI44" s="2"/>
      <c r="GML44" s="52"/>
      <c r="GMM44" s="2"/>
      <c r="GMP44" s="52"/>
      <c r="GMQ44" s="2"/>
      <c r="GMT44" s="52"/>
      <c r="GMU44" s="2"/>
      <c r="GMX44" s="52"/>
      <c r="GMY44" s="2"/>
      <c r="GNB44" s="52"/>
      <c r="GNC44" s="2"/>
      <c r="GNF44" s="52"/>
      <c r="GNG44" s="2"/>
      <c r="GNJ44" s="52"/>
      <c r="GNK44" s="2"/>
      <c r="GNN44" s="52"/>
      <c r="GNO44" s="2"/>
      <c r="GNR44" s="52"/>
      <c r="GNS44" s="2"/>
      <c r="GNV44" s="52"/>
      <c r="GNW44" s="2"/>
      <c r="GNZ44" s="52"/>
      <c r="GOA44" s="2"/>
      <c r="GOD44" s="52"/>
      <c r="GOE44" s="2"/>
      <c r="GOH44" s="52"/>
      <c r="GOI44" s="2"/>
      <c r="GOL44" s="52"/>
      <c r="GOM44" s="2"/>
      <c r="GOP44" s="52"/>
      <c r="GOQ44" s="2"/>
      <c r="GOT44" s="52"/>
      <c r="GOU44" s="2"/>
      <c r="GOX44" s="52"/>
      <c r="GOY44" s="2"/>
      <c r="GPB44" s="52"/>
      <c r="GPC44" s="2"/>
      <c r="GPF44" s="52"/>
      <c r="GPG44" s="2"/>
      <c r="GPJ44" s="52"/>
      <c r="GPK44" s="2"/>
      <c r="GPN44" s="52"/>
      <c r="GPO44" s="2"/>
      <c r="GPR44" s="52"/>
      <c r="GPS44" s="2"/>
      <c r="GPV44" s="52"/>
      <c r="GPW44" s="2"/>
      <c r="GPZ44" s="52"/>
      <c r="GQA44" s="2"/>
      <c r="GQD44" s="52"/>
      <c r="GQE44" s="2"/>
      <c r="GQH44" s="52"/>
      <c r="GQI44" s="2"/>
      <c r="GQL44" s="52"/>
      <c r="GQM44" s="2"/>
      <c r="GQP44" s="52"/>
      <c r="GQQ44" s="2"/>
      <c r="GQT44" s="52"/>
      <c r="GQU44" s="2"/>
      <c r="GQX44" s="52"/>
      <c r="GQY44" s="2"/>
      <c r="GRB44" s="52"/>
      <c r="GRC44" s="2"/>
      <c r="GRF44" s="52"/>
      <c r="GRG44" s="2"/>
      <c r="GRJ44" s="52"/>
      <c r="GRK44" s="2"/>
      <c r="GRN44" s="52"/>
      <c r="GRO44" s="2"/>
      <c r="GRR44" s="52"/>
      <c r="GRS44" s="2"/>
      <c r="GRV44" s="52"/>
      <c r="GRW44" s="2"/>
      <c r="GRZ44" s="52"/>
      <c r="GSA44" s="2"/>
      <c r="GSD44" s="52"/>
      <c r="GSE44" s="2"/>
      <c r="GSH44" s="52"/>
      <c r="GSI44" s="2"/>
      <c r="GSL44" s="52"/>
      <c r="GSM44" s="2"/>
      <c r="GSP44" s="52"/>
      <c r="GSQ44" s="2"/>
      <c r="GST44" s="52"/>
      <c r="GSU44" s="2"/>
      <c r="GSX44" s="52"/>
      <c r="GSY44" s="2"/>
      <c r="GTB44" s="52"/>
      <c r="GTC44" s="2"/>
      <c r="GTF44" s="52"/>
      <c r="GTG44" s="2"/>
      <c r="GTJ44" s="52"/>
      <c r="GTK44" s="2"/>
      <c r="GTN44" s="52"/>
      <c r="GTO44" s="2"/>
      <c r="GTR44" s="52"/>
      <c r="GTS44" s="2"/>
      <c r="GTV44" s="52"/>
      <c r="GTW44" s="2"/>
      <c r="GTZ44" s="52"/>
      <c r="GUA44" s="2"/>
      <c r="GUD44" s="52"/>
      <c r="GUE44" s="2"/>
      <c r="GUH44" s="52"/>
      <c r="GUI44" s="2"/>
      <c r="GUL44" s="52"/>
      <c r="GUM44" s="2"/>
      <c r="GUP44" s="52"/>
      <c r="GUQ44" s="2"/>
      <c r="GUT44" s="52"/>
      <c r="GUU44" s="2"/>
      <c r="GUX44" s="52"/>
      <c r="GUY44" s="2"/>
      <c r="GVB44" s="52"/>
      <c r="GVC44" s="2"/>
      <c r="GVF44" s="52"/>
      <c r="GVG44" s="2"/>
      <c r="GVJ44" s="52"/>
      <c r="GVK44" s="2"/>
      <c r="GVN44" s="52"/>
      <c r="GVO44" s="2"/>
      <c r="GVR44" s="52"/>
      <c r="GVS44" s="2"/>
      <c r="GVV44" s="52"/>
      <c r="GVW44" s="2"/>
      <c r="GVZ44" s="52"/>
      <c r="GWA44" s="2"/>
      <c r="GWD44" s="52"/>
      <c r="GWE44" s="2"/>
      <c r="GWH44" s="52"/>
      <c r="GWI44" s="2"/>
      <c r="GWL44" s="52"/>
      <c r="GWM44" s="2"/>
      <c r="GWP44" s="52"/>
      <c r="GWQ44" s="2"/>
      <c r="GWT44" s="52"/>
      <c r="GWU44" s="2"/>
      <c r="GWX44" s="52"/>
      <c r="GWY44" s="2"/>
      <c r="GXB44" s="52"/>
      <c r="GXC44" s="2"/>
      <c r="GXF44" s="52"/>
      <c r="GXG44" s="2"/>
      <c r="GXJ44" s="52"/>
      <c r="GXK44" s="2"/>
      <c r="GXN44" s="52"/>
      <c r="GXO44" s="2"/>
      <c r="GXR44" s="52"/>
      <c r="GXS44" s="2"/>
      <c r="GXV44" s="52"/>
      <c r="GXW44" s="2"/>
      <c r="GXZ44" s="52"/>
      <c r="GYA44" s="2"/>
      <c r="GYD44" s="52"/>
      <c r="GYE44" s="2"/>
      <c r="GYH44" s="52"/>
      <c r="GYI44" s="2"/>
      <c r="GYL44" s="52"/>
      <c r="GYM44" s="2"/>
      <c r="GYP44" s="52"/>
      <c r="GYQ44" s="2"/>
      <c r="GYT44" s="52"/>
      <c r="GYU44" s="2"/>
      <c r="GYX44" s="52"/>
      <c r="GYY44" s="2"/>
      <c r="GZB44" s="52"/>
      <c r="GZC44" s="2"/>
      <c r="GZF44" s="52"/>
      <c r="GZG44" s="2"/>
      <c r="GZJ44" s="52"/>
      <c r="GZK44" s="2"/>
      <c r="GZN44" s="52"/>
      <c r="GZO44" s="2"/>
      <c r="GZR44" s="52"/>
      <c r="GZS44" s="2"/>
      <c r="GZV44" s="52"/>
      <c r="GZW44" s="2"/>
      <c r="GZZ44" s="52"/>
      <c r="HAA44" s="2"/>
      <c r="HAD44" s="52"/>
      <c r="HAE44" s="2"/>
      <c r="HAH44" s="52"/>
      <c r="HAI44" s="2"/>
      <c r="HAL44" s="52"/>
      <c r="HAM44" s="2"/>
      <c r="HAP44" s="52"/>
      <c r="HAQ44" s="2"/>
      <c r="HAT44" s="52"/>
      <c r="HAU44" s="2"/>
      <c r="HAX44" s="52"/>
      <c r="HAY44" s="2"/>
      <c r="HBB44" s="52"/>
      <c r="HBC44" s="2"/>
      <c r="HBF44" s="52"/>
      <c r="HBG44" s="2"/>
      <c r="HBJ44" s="52"/>
      <c r="HBK44" s="2"/>
      <c r="HBN44" s="52"/>
      <c r="HBO44" s="2"/>
      <c r="HBR44" s="52"/>
      <c r="HBS44" s="2"/>
      <c r="HBV44" s="52"/>
      <c r="HBW44" s="2"/>
      <c r="HBZ44" s="52"/>
      <c r="HCA44" s="2"/>
      <c r="HCD44" s="52"/>
      <c r="HCE44" s="2"/>
      <c r="HCH44" s="52"/>
      <c r="HCI44" s="2"/>
      <c r="HCL44" s="52"/>
      <c r="HCM44" s="2"/>
      <c r="HCP44" s="52"/>
      <c r="HCQ44" s="2"/>
      <c r="HCT44" s="52"/>
      <c r="HCU44" s="2"/>
      <c r="HCX44" s="52"/>
      <c r="HCY44" s="2"/>
      <c r="HDB44" s="52"/>
      <c r="HDC44" s="2"/>
      <c r="HDF44" s="52"/>
      <c r="HDG44" s="2"/>
      <c r="HDJ44" s="52"/>
      <c r="HDK44" s="2"/>
      <c r="HDN44" s="52"/>
      <c r="HDO44" s="2"/>
      <c r="HDR44" s="52"/>
      <c r="HDS44" s="2"/>
      <c r="HDV44" s="52"/>
      <c r="HDW44" s="2"/>
      <c r="HDZ44" s="52"/>
      <c r="HEA44" s="2"/>
      <c r="HED44" s="52"/>
      <c r="HEE44" s="2"/>
      <c r="HEH44" s="52"/>
      <c r="HEI44" s="2"/>
      <c r="HEL44" s="52"/>
      <c r="HEM44" s="2"/>
      <c r="HEP44" s="52"/>
      <c r="HEQ44" s="2"/>
      <c r="HET44" s="52"/>
      <c r="HEU44" s="2"/>
      <c r="HEX44" s="52"/>
      <c r="HEY44" s="2"/>
      <c r="HFB44" s="52"/>
      <c r="HFC44" s="2"/>
      <c r="HFF44" s="52"/>
      <c r="HFG44" s="2"/>
      <c r="HFJ44" s="52"/>
      <c r="HFK44" s="2"/>
      <c r="HFN44" s="52"/>
      <c r="HFO44" s="2"/>
      <c r="HFR44" s="52"/>
      <c r="HFS44" s="2"/>
      <c r="HFV44" s="52"/>
      <c r="HFW44" s="2"/>
      <c r="HFZ44" s="52"/>
      <c r="HGA44" s="2"/>
      <c r="HGD44" s="52"/>
      <c r="HGE44" s="2"/>
      <c r="HGH44" s="52"/>
      <c r="HGI44" s="2"/>
      <c r="HGL44" s="52"/>
      <c r="HGM44" s="2"/>
      <c r="HGP44" s="52"/>
      <c r="HGQ44" s="2"/>
      <c r="HGT44" s="52"/>
      <c r="HGU44" s="2"/>
      <c r="HGX44" s="52"/>
      <c r="HGY44" s="2"/>
      <c r="HHB44" s="52"/>
      <c r="HHC44" s="2"/>
      <c r="HHF44" s="52"/>
      <c r="HHG44" s="2"/>
      <c r="HHJ44" s="52"/>
      <c r="HHK44" s="2"/>
      <c r="HHN44" s="52"/>
      <c r="HHO44" s="2"/>
      <c r="HHR44" s="52"/>
      <c r="HHS44" s="2"/>
      <c r="HHV44" s="52"/>
      <c r="HHW44" s="2"/>
      <c r="HHZ44" s="52"/>
      <c r="HIA44" s="2"/>
      <c r="HID44" s="52"/>
      <c r="HIE44" s="2"/>
      <c r="HIH44" s="52"/>
      <c r="HII44" s="2"/>
      <c r="HIL44" s="52"/>
      <c r="HIM44" s="2"/>
      <c r="HIP44" s="52"/>
      <c r="HIQ44" s="2"/>
      <c r="HIT44" s="52"/>
      <c r="HIU44" s="2"/>
      <c r="HIX44" s="52"/>
      <c r="HIY44" s="2"/>
      <c r="HJB44" s="52"/>
      <c r="HJC44" s="2"/>
      <c r="HJF44" s="52"/>
      <c r="HJG44" s="2"/>
      <c r="HJJ44" s="52"/>
      <c r="HJK44" s="2"/>
      <c r="HJN44" s="52"/>
      <c r="HJO44" s="2"/>
      <c r="HJR44" s="52"/>
      <c r="HJS44" s="2"/>
      <c r="HJV44" s="52"/>
      <c r="HJW44" s="2"/>
      <c r="HJZ44" s="52"/>
      <c r="HKA44" s="2"/>
      <c r="HKD44" s="52"/>
      <c r="HKE44" s="2"/>
      <c r="HKH44" s="52"/>
      <c r="HKI44" s="2"/>
      <c r="HKL44" s="52"/>
      <c r="HKM44" s="2"/>
      <c r="HKP44" s="52"/>
      <c r="HKQ44" s="2"/>
      <c r="HKT44" s="52"/>
      <c r="HKU44" s="2"/>
      <c r="HKX44" s="52"/>
      <c r="HKY44" s="2"/>
      <c r="HLB44" s="52"/>
      <c r="HLC44" s="2"/>
      <c r="HLF44" s="52"/>
      <c r="HLG44" s="2"/>
      <c r="HLJ44" s="52"/>
      <c r="HLK44" s="2"/>
      <c r="HLN44" s="52"/>
      <c r="HLO44" s="2"/>
      <c r="HLR44" s="52"/>
      <c r="HLS44" s="2"/>
      <c r="HLV44" s="52"/>
      <c r="HLW44" s="2"/>
      <c r="HLZ44" s="52"/>
      <c r="HMA44" s="2"/>
      <c r="HMD44" s="52"/>
      <c r="HME44" s="2"/>
      <c r="HMH44" s="52"/>
      <c r="HMI44" s="2"/>
      <c r="HML44" s="52"/>
      <c r="HMM44" s="2"/>
      <c r="HMP44" s="52"/>
      <c r="HMQ44" s="2"/>
      <c r="HMT44" s="52"/>
      <c r="HMU44" s="2"/>
      <c r="HMX44" s="52"/>
      <c r="HMY44" s="2"/>
      <c r="HNB44" s="52"/>
      <c r="HNC44" s="2"/>
      <c r="HNF44" s="52"/>
      <c r="HNG44" s="2"/>
      <c r="HNJ44" s="52"/>
      <c r="HNK44" s="2"/>
      <c r="HNN44" s="52"/>
      <c r="HNO44" s="2"/>
      <c r="HNR44" s="52"/>
      <c r="HNS44" s="2"/>
      <c r="HNV44" s="52"/>
      <c r="HNW44" s="2"/>
      <c r="HNZ44" s="52"/>
      <c r="HOA44" s="2"/>
      <c r="HOD44" s="52"/>
      <c r="HOE44" s="2"/>
      <c r="HOH44" s="52"/>
      <c r="HOI44" s="2"/>
      <c r="HOL44" s="52"/>
      <c r="HOM44" s="2"/>
      <c r="HOP44" s="52"/>
      <c r="HOQ44" s="2"/>
      <c r="HOT44" s="52"/>
      <c r="HOU44" s="2"/>
      <c r="HOX44" s="52"/>
      <c r="HOY44" s="2"/>
      <c r="HPB44" s="52"/>
      <c r="HPC44" s="2"/>
      <c r="HPF44" s="52"/>
      <c r="HPG44" s="2"/>
      <c r="HPJ44" s="52"/>
      <c r="HPK44" s="2"/>
      <c r="HPN44" s="52"/>
      <c r="HPO44" s="2"/>
      <c r="HPR44" s="52"/>
      <c r="HPS44" s="2"/>
      <c r="HPV44" s="52"/>
      <c r="HPW44" s="2"/>
      <c r="HPZ44" s="52"/>
      <c r="HQA44" s="2"/>
      <c r="HQD44" s="52"/>
      <c r="HQE44" s="2"/>
      <c r="HQH44" s="52"/>
      <c r="HQI44" s="2"/>
      <c r="HQL44" s="52"/>
      <c r="HQM44" s="2"/>
      <c r="HQP44" s="52"/>
      <c r="HQQ44" s="2"/>
      <c r="HQT44" s="52"/>
      <c r="HQU44" s="2"/>
      <c r="HQX44" s="52"/>
      <c r="HQY44" s="2"/>
      <c r="HRB44" s="52"/>
      <c r="HRC44" s="2"/>
      <c r="HRF44" s="52"/>
      <c r="HRG44" s="2"/>
      <c r="HRJ44" s="52"/>
      <c r="HRK44" s="2"/>
      <c r="HRN44" s="52"/>
      <c r="HRO44" s="2"/>
      <c r="HRR44" s="52"/>
      <c r="HRS44" s="2"/>
      <c r="HRV44" s="52"/>
      <c r="HRW44" s="2"/>
      <c r="HRZ44" s="52"/>
      <c r="HSA44" s="2"/>
      <c r="HSD44" s="52"/>
      <c r="HSE44" s="2"/>
      <c r="HSH44" s="52"/>
      <c r="HSI44" s="2"/>
      <c r="HSL44" s="52"/>
      <c r="HSM44" s="2"/>
      <c r="HSP44" s="52"/>
      <c r="HSQ44" s="2"/>
      <c r="HST44" s="52"/>
      <c r="HSU44" s="2"/>
      <c r="HSX44" s="52"/>
      <c r="HSY44" s="2"/>
      <c r="HTB44" s="52"/>
      <c r="HTC44" s="2"/>
      <c r="HTF44" s="52"/>
      <c r="HTG44" s="2"/>
      <c r="HTJ44" s="52"/>
      <c r="HTK44" s="2"/>
      <c r="HTN44" s="52"/>
      <c r="HTO44" s="2"/>
      <c r="HTR44" s="52"/>
      <c r="HTS44" s="2"/>
      <c r="HTV44" s="52"/>
      <c r="HTW44" s="2"/>
      <c r="HTZ44" s="52"/>
      <c r="HUA44" s="2"/>
      <c r="HUD44" s="52"/>
      <c r="HUE44" s="2"/>
      <c r="HUH44" s="52"/>
      <c r="HUI44" s="2"/>
      <c r="HUL44" s="52"/>
      <c r="HUM44" s="2"/>
      <c r="HUP44" s="52"/>
      <c r="HUQ44" s="2"/>
      <c r="HUT44" s="52"/>
      <c r="HUU44" s="2"/>
      <c r="HUX44" s="52"/>
      <c r="HUY44" s="2"/>
      <c r="HVB44" s="52"/>
      <c r="HVC44" s="2"/>
      <c r="HVF44" s="52"/>
      <c r="HVG44" s="2"/>
      <c r="HVJ44" s="52"/>
      <c r="HVK44" s="2"/>
      <c r="HVN44" s="52"/>
      <c r="HVO44" s="2"/>
      <c r="HVR44" s="52"/>
      <c r="HVS44" s="2"/>
      <c r="HVV44" s="52"/>
      <c r="HVW44" s="2"/>
      <c r="HVZ44" s="52"/>
      <c r="HWA44" s="2"/>
      <c r="HWD44" s="52"/>
      <c r="HWE44" s="2"/>
      <c r="HWH44" s="52"/>
      <c r="HWI44" s="2"/>
      <c r="HWL44" s="52"/>
      <c r="HWM44" s="2"/>
      <c r="HWP44" s="52"/>
      <c r="HWQ44" s="2"/>
      <c r="HWT44" s="52"/>
      <c r="HWU44" s="2"/>
      <c r="HWX44" s="52"/>
      <c r="HWY44" s="2"/>
      <c r="HXB44" s="52"/>
      <c r="HXC44" s="2"/>
      <c r="HXF44" s="52"/>
      <c r="HXG44" s="2"/>
      <c r="HXJ44" s="52"/>
      <c r="HXK44" s="2"/>
      <c r="HXN44" s="52"/>
      <c r="HXO44" s="2"/>
      <c r="HXR44" s="52"/>
      <c r="HXS44" s="2"/>
      <c r="HXV44" s="52"/>
      <c r="HXW44" s="2"/>
      <c r="HXZ44" s="52"/>
      <c r="HYA44" s="2"/>
      <c r="HYD44" s="52"/>
      <c r="HYE44" s="2"/>
      <c r="HYH44" s="52"/>
      <c r="HYI44" s="2"/>
      <c r="HYL44" s="52"/>
      <c r="HYM44" s="2"/>
      <c r="HYP44" s="52"/>
      <c r="HYQ44" s="2"/>
      <c r="HYT44" s="52"/>
      <c r="HYU44" s="2"/>
      <c r="HYX44" s="52"/>
      <c r="HYY44" s="2"/>
      <c r="HZB44" s="52"/>
      <c r="HZC44" s="2"/>
      <c r="HZF44" s="52"/>
      <c r="HZG44" s="2"/>
      <c r="HZJ44" s="52"/>
      <c r="HZK44" s="2"/>
      <c r="HZN44" s="52"/>
      <c r="HZO44" s="2"/>
      <c r="HZR44" s="52"/>
      <c r="HZS44" s="2"/>
      <c r="HZV44" s="52"/>
      <c r="HZW44" s="2"/>
      <c r="HZZ44" s="52"/>
      <c r="IAA44" s="2"/>
      <c r="IAD44" s="52"/>
      <c r="IAE44" s="2"/>
      <c r="IAH44" s="52"/>
      <c r="IAI44" s="2"/>
      <c r="IAL44" s="52"/>
      <c r="IAM44" s="2"/>
      <c r="IAP44" s="52"/>
      <c r="IAQ44" s="2"/>
      <c r="IAT44" s="52"/>
      <c r="IAU44" s="2"/>
      <c r="IAX44" s="52"/>
      <c r="IAY44" s="2"/>
      <c r="IBB44" s="52"/>
      <c r="IBC44" s="2"/>
      <c r="IBF44" s="52"/>
      <c r="IBG44" s="2"/>
      <c r="IBJ44" s="52"/>
      <c r="IBK44" s="2"/>
      <c r="IBN44" s="52"/>
      <c r="IBO44" s="2"/>
      <c r="IBR44" s="52"/>
      <c r="IBS44" s="2"/>
      <c r="IBV44" s="52"/>
      <c r="IBW44" s="2"/>
      <c r="IBZ44" s="52"/>
      <c r="ICA44" s="2"/>
      <c r="ICD44" s="52"/>
      <c r="ICE44" s="2"/>
      <c r="ICH44" s="52"/>
      <c r="ICI44" s="2"/>
      <c r="ICL44" s="52"/>
      <c r="ICM44" s="2"/>
      <c r="ICP44" s="52"/>
      <c r="ICQ44" s="2"/>
      <c r="ICT44" s="52"/>
      <c r="ICU44" s="2"/>
      <c r="ICX44" s="52"/>
      <c r="ICY44" s="2"/>
      <c r="IDB44" s="52"/>
      <c r="IDC44" s="2"/>
      <c r="IDF44" s="52"/>
      <c r="IDG44" s="2"/>
      <c r="IDJ44" s="52"/>
      <c r="IDK44" s="2"/>
      <c r="IDN44" s="52"/>
      <c r="IDO44" s="2"/>
      <c r="IDR44" s="52"/>
      <c r="IDS44" s="2"/>
      <c r="IDV44" s="52"/>
      <c r="IDW44" s="2"/>
      <c r="IDZ44" s="52"/>
      <c r="IEA44" s="2"/>
      <c r="IED44" s="52"/>
      <c r="IEE44" s="2"/>
      <c r="IEH44" s="52"/>
      <c r="IEI44" s="2"/>
      <c r="IEL44" s="52"/>
      <c r="IEM44" s="2"/>
      <c r="IEP44" s="52"/>
      <c r="IEQ44" s="2"/>
      <c r="IET44" s="52"/>
      <c r="IEU44" s="2"/>
      <c r="IEX44" s="52"/>
      <c r="IEY44" s="2"/>
      <c r="IFB44" s="52"/>
      <c r="IFC44" s="2"/>
      <c r="IFF44" s="52"/>
      <c r="IFG44" s="2"/>
      <c r="IFJ44" s="52"/>
      <c r="IFK44" s="2"/>
      <c r="IFN44" s="52"/>
      <c r="IFO44" s="2"/>
      <c r="IFR44" s="52"/>
      <c r="IFS44" s="2"/>
      <c r="IFV44" s="52"/>
      <c r="IFW44" s="2"/>
      <c r="IFZ44" s="52"/>
      <c r="IGA44" s="2"/>
      <c r="IGD44" s="52"/>
      <c r="IGE44" s="2"/>
      <c r="IGH44" s="52"/>
      <c r="IGI44" s="2"/>
      <c r="IGL44" s="52"/>
      <c r="IGM44" s="2"/>
      <c r="IGP44" s="52"/>
      <c r="IGQ44" s="2"/>
      <c r="IGT44" s="52"/>
      <c r="IGU44" s="2"/>
      <c r="IGX44" s="52"/>
      <c r="IGY44" s="2"/>
      <c r="IHB44" s="52"/>
      <c r="IHC44" s="2"/>
      <c r="IHF44" s="52"/>
      <c r="IHG44" s="2"/>
      <c r="IHJ44" s="52"/>
      <c r="IHK44" s="2"/>
      <c r="IHN44" s="52"/>
      <c r="IHO44" s="2"/>
      <c r="IHR44" s="52"/>
      <c r="IHS44" s="2"/>
      <c r="IHV44" s="52"/>
      <c r="IHW44" s="2"/>
      <c r="IHZ44" s="52"/>
      <c r="IIA44" s="2"/>
      <c r="IID44" s="52"/>
      <c r="IIE44" s="2"/>
      <c r="IIH44" s="52"/>
      <c r="III44" s="2"/>
      <c r="IIL44" s="52"/>
      <c r="IIM44" s="2"/>
      <c r="IIP44" s="52"/>
      <c r="IIQ44" s="2"/>
      <c r="IIT44" s="52"/>
      <c r="IIU44" s="2"/>
      <c r="IIX44" s="52"/>
      <c r="IIY44" s="2"/>
      <c r="IJB44" s="52"/>
      <c r="IJC44" s="2"/>
      <c r="IJF44" s="52"/>
      <c r="IJG44" s="2"/>
      <c r="IJJ44" s="52"/>
      <c r="IJK44" s="2"/>
      <c r="IJN44" s="52"/>
      <c r="IJO44" s="2"/>
      <c r="IJR44" s="52"/>
      <c r="IJS44" s="2"/>
      <c r="IJV44" s="52"/>
      <c r="IJW44" s="2"/>
      <c r="IJZ44" s="52"/>
      <c r="IKA44" s="2"/>
      <c r="IKD44" s="52"/>
      <c r="IKE44" s="2"/>
      <c r="IKH44" s="52"/>
      <c r="IKI44" s="2"/>
      <c r="IKL44" s="52"/>
      <c r="IKM44" s="2"/>
      <c r="IKP44" s="52"/>
      <c r="IKQ44" s="2"/>
      <c r="IKT44" s="52"/>
      <c r="IKU44" s="2"/>
      <c r="IKX44" s="52"/>
      <c r="IKY44" s="2"/>
      <c r="ILB44" s="52"/>
      <c r="ILC44" s="2"/>
      <c r="ILF44" s="52"/>
      <c r="ILG44" s="2"/>
      <c r="ILJ44" s="52"/>
      <c r="ILK44" s="2"/>
      <c r="ILN44" s="52"/>
      <c r="ILO44" s="2"/>
      <c r="ILR44" s="52"/>
      <c r="ILS44" s="2"/>
      <c r="ILV44" s="52"/>
      <c r="ILW44" s="2"/>
      <c r="ILZ44" s="52"/>
      <c r="IMA44" s="2"/>
      <c r="IMD44" s="52"/>
      <c r="IME44" s="2"/>
      <c r="IMH44" s="52"/>
      <c r="IMI44" s="2"/>
      <c r="IML44" s="52"/>
      <c r="IMM44" s="2"/>
      <c r="IMP44" s="52"/>
      <c r="IMQ44" s="2"/>
      <c r="IMT44" s="52"/>
      <c r="IMU44" s="2"/>
      <c r="IMX44" s="52"/>
      <c r="IMY44" s="2"/>
      <c r="INB44" s="52"/>
      <c r="INC44" s="2"/>
      <c r="INF44" s="52"/>
      <c r="ING44" s="2"/>
      <c r="INJ44" s="52"/>
      <c r="INK44" s="2"/>
      <c r="INN44" s="52"/>
      <c r="INO44" s="2"/>
      <c r="INR44" s="52"/>
      <c r="INS44" s="2"/>
      <c r="INV44" s="52"/>
      <c r="INW44" s="2"/>
      <c r="INZ44" s="52"/>
      <c r="IOA44" s="2"/>
      <c r="IOD44" s="52"/>
      <c r="IOE44" s="2"/>
      <c r="IOH44" s="52"/>
      <c r="IOI44" s="2"/>
      <c r="IOL44" s="52"/>
      <c r="IOM44" s="2"/>
      <c r="IOP44" s="52"/>
      <c r="IOQ44" s="2"/>
      <c r="IOT44" s="52"/>
      <c r="IOU44" s="2"/>
      <c r="IOX44" s="52"/>
      <c r="IOY44" s="2"/>
      <c r="IPB44" s="52"/>
      <c r="IPC44" s="2"/>
      <c r="IPF44" s="52"/>
      <c r="IPG44" s="2"/>
      <c r="IPJ44" s="52"/>
      <c r="IPK44" s="2"/>
      <c r="IPN44" s="52"/>
      <c r="IPO44" s="2"/>
      <c r="IPR44" s="52"/>
      <c r="IPS44" s="2"/>
      <c r="IPV44" s="52"/>
      <c r="IPW44" s="2"/>
      <c r="IPZ44" s="52"/>
      <c r="IQA44" s="2"/>
      <c r="IQD44" s="52"/>
      <c r="IQE44" s="2"/>
      <c r="IQH44" s="52"/>
      <c r="IQI44" s="2"/>
      <c r="IQL44" s="52"/>
      <c r="IQM44" s="2"/>
      <c r="IQP44" s="52"/>
      <c r="IQQ44" s="2"/>
      <c r="IQT44" s="52"/>
      <c r="IQU44" s="2"/>
      <c r="IQX44" s="52"/>
      <c r="IQY44" s="2"/>
      <c r="IRB44" s="52"/>
      <c r="IRC44" s="2"/>
      <c r="IRF44" s="52"/>
      <c r="IRG44" s="2"/>
      <c r="IRJ44" s="52"/>
      <c r="IRK44" s="2"/>
      <c r="IRN44" s="52"/>
      <c r="IRO44" s="2"/>
      <c r="IRR44" s="52"/>
      <c r="IRS44" s="2"/>
      <c r="IRV44" s="52"/>
      <c r="IRW44" s="2"/>
      <c r="IRZ44" s="52"/>
      <c r="ISA44" s="2"/>
      <c r="ISD44" s="52"/>
      <c r="ISE44" s="2"/>
      <c r="ISH44" s="52"/>
      <c r="ISI44" s="2"/>
      <c r="ISL44" s="52"/>
      <c r="ISM44" s="2"/>
      <c r="ISP44" s="52"/>
      <c r="ISQ44" s="2"/>
      <c r="IST44" s="52"/>
      <c r="ISU44" s="2"/>
      <c r="ISX44" s="52"/>
      <c r="ISY44" s="2"/>
      <c r="ITB44" s="52"/>
      <c r="ITC44" s="2"/>
      <c r="ITF44" s="52"/>
      <c r="ITG44" s="2"/>
      <c r="ITJ44" s="52"/>
      <c r="ITK44" s="2"/>
      <c r="ITN44" s="52"/>
      <c r="ITO44" s="2"/>
      <c r="ITR44" s="52"/>
      <c r="ITS44" s="2"/>
      <c r="ITV44" s="52"/>
      <c r="ITW44" s="2"/>
      <c r="ITZ44" s="52"/>
      <c r="IUA44" s="2"/>
      <c r="IUD44" s="52"/>
      <c r="IUE44" s="2"/>
      <c r="IUH44" s="52"/>
      <c r="IUI44" s="2"/>
      <c r="IUL44" s="52"/>
      <c r="IUM44" s="2"/>
      <c r="IUP44" s="52"/>
      <c r="IUQ44" s="2"/>
      <c r="IUT44" s="52"/>
      <c r="IUU44" s="2"/>
      <c r="IUX44" s="52"/>
      <c r="IUY44" s="2"/>
      <c r="IVB44" s="52"/>
      <c r="IVC44" s="2"/>
      <c r="IVF44" s="52"/>
      <c r="IVG44" s="2"/>
      <c r="IVJ44" s="52"/>
      <c r="IVK44" s="2"/>
      <c r="IVN44" s="52"/>
      <c r="IVO44" s="2"/>
      <c r="IVR44" s="52"/>
      <c r="IVS44" s="2"/>
      <c r="IVV44" s="52"/>
      <c r="IVW44" s="2"/>
      <c r="IVZ44" s="52"/>
      <c r="IWA44" s="2"/>
      <c r="IWD44" s="52"/>
      <c r="IWE44" s="2"/>
      <c r="IWH44" s="52"/>
      <c r="IWI44" s="2"/>
      <c r="IWL44" s="52"/>
      <c r="IWM44" s="2"/>
      <c r="IWP44" s="52"/>
      <c r="IWQ44" s="2"/>
      <c r="IWT44" s="52"/>
      <c r="IWU44" s="2"/>
      <c r="IWX44" s="52"/>
      <c r="IWY44" s="2"/>
      <c r="IXB44" s="52"/>
      <c r="IXC44" s="2"/>
      <c r="IXF44" s="52"/>
      <c r="IXG44" s="2"/>
      <c r="IXJ44" s="52"/>
      <c r="IXK44" s="2"/>
      <c r="IXN44" s="52"/>
      <c r="IXO44" s="2"/>
      <c r="IXR44" s="52"/>
      <c r="IXS44" s="2"/>
      <c r="IXV44" s="52"/>
      <c r="IXW44" s="2"/>
      <c r="IXZ44" s="52"/>
      <c r="IYA44" s="2"/>
      <c r="IYD44" s="52"/>
      <c r="IYE44" s="2"/>
      <c r="IYH44" s="52"/>
      <c r="IYI44" s="2"/>
      <c r="IYL44" s="52"/>
      <c r="IYM44" s="2"/>
      <c r="IYP44" s="52"/>
      <c r="IYQ44" s="2"/>
      <c r="IYT44" s="52"/>
      <c r="IYU44" s="2"/>
      <c r="IYX44" s="52"/>
      <c r="IYY44" s="2"/>
      <c r="IZB44" s="52"/>
      <c r="IZC44" s="2"/>
      <c r="IZF44" s="52"/>
      <c r="IZG44" s="2"/>
      <c r="IZJ44" s="52"/>
      <c r="IZK44" s="2"/>
      <c r="IZN44" s="52"/>
      <c r="IZO44" s="2"/>
      <c r="IZR44" s="52"/>
      <c r="IZS44" s="2"/>
      <c r="IZV44" s="52"/>
      <c r="IZW44" s="2"/>
      <c r="IZZ44" s="52"/>
      <c r="JAA44" s="2"/>
      <c r="JAD44" s="52"/>
      <c r="JAE44" s="2"/>
      <c r="JAH44" s="52"/>
      <c r="JAI44" s="2"/>
      <c r="JAL44" s="52"/>
      <c r="JAM44" s="2"/>
      <c r="JAP44" s="52"/>
      <c r="JAQ44" s="2"/>
      <c r="JAT44" s="52"/>
      <c r="JAU44" s="2"/>
      <c r="JAX44" s="52"/>
      <c r="JAY44" s="2"/>
      <c r="JBB44" s="52"/>
      <c r="JBC44" s="2"/>
      <c r="JBF44" s="52"/>
      <c r="JBG44" s="2"/>
      <c r="JBJ44" s="52"/>
      <c r="JBK44" s="2"/>
      <c r="JBN44" s="52"/>
      <c r="JBO44" s="2"/>
      <c r="JBR44" s="52"/>
      <c r="JBS44" s="2"/>
      <c r="JBV44" s="52"/>
      <c r="JBW44" s="2"/>
      <c r="JBZ44" s="52"/>
      <c r="JCA44" s="2"/>
      <c r="JCD44" s="52"/>
      <c r="JCE44" s="2"/>
      <c r="JCH44" s="52"/>
      <c r="JCI44" s="2"/>
      <c r="JCL44" s="52"/>
      <c r="JCM44" s="2"/>
      <c r="JCP44" s="52"/>
      <c r="JCQ44" s="2"/>
      <c r="JCT44" s="52"/>
      <c r="JCU44" s="2"/>
      <c r="JCX44" s="52"/>
      <c r="JCY44" s="2"/>
      <c r="JDB44" s="52"/>
      <c r="JDC44" s="2"/>
      <c r="JDF44" s="52"/>
      <c r="JDG44" s="2"/>
      <c r="JDJ44" s="52"/>
      <c r="JDK44" s="2"/>
      <c r="JDN44" s="52"/>
      <c r="JDO44" s="2"/>
      <c r="JDR44" s="52"/>
      <c r="JDS44" s="2"/>
      <c r="JDV44" s="52"/>
      <c r="JDW44" s="2"/>
      <c r="JDZ44" s="52"/>
      <c r="JEA44" s="2"/>
      <c r="JED44" s="52"/>
      <c r="JEE44" s="2"/>
      <c r="JEH44" s="52"/>
      <c r="JEI44" s="2"/>
      <c r="JEL44" s="52"/>
      <c r="JEM44" s="2"/>
      <c r="JEP44" s="52"/>
      <c r="JEQ44" s="2"/>
      <c r="JET44" s="52"/>
      <c r="JEU44" s="2"/>
      <c r="JEX44" s="52"/>
      <c r="JEY44" s="2"/>
      <c r="JFB44" s="52"/>
      <c r="JFC44" s="2"/>
      <c r="JFF44" s="52"/>
      <c r="JFG44" s="2"/>
      <c r="JFJ44" s="52"/>
      <c r="JFK44" s="2"/>
      <c r="JFN44" s="52"/>
      <c r="JFO44" s="2"/>
      <c r="JFR44" s="52"/>
      <c r="JFS44" s="2"/>
      <c r="JFV44" s="52"/>
      <c r="JFW44" s="2"/>
      <c r="JFZ44" s="52"/>
      <c r="JGA44" s="2"/>
      <c r="JGD44" s="52"/>
      <c r="JGE44" s="2"/>
      <c r="JGH44" s="52"/>
      <c r="JGI44" s="2"/>
      <c r="JGL44" s="52"/>
      <c r="JGM44" s="2"/>
      <c r="JGP44" s="52"/>
      <c r="JGQ44" s="2"/>
      <c r="JGT44" s="52"/>
      <c r="JGU44" s="2"/>
      <c r="JGX44" s="52"/>
      <c r="JGY44" s="2"/>
      <c r="JHB44" s="52"/>
      <c r="JHC44" s="2"/>
      <c r="JHF44" s="52"/>
      <c r="JHG44" s="2"/>
      <c r="JHJ44" s="52"/>
      <c r="JHK44" s="2"/>
      <c r="JHN44" s="52"/>
      <c r="JHO44" s="2"/>
      <c r="JHR44" s="52"/>
      <c r="JHS44" s="2"/>
      <c r="JHV44" s="52"/>
      <c r="JHW44" s="2"/>
      <c r="JHZ44" s="52"/>
      <c r="JIA44" s="2"/>
      <c r="JID44" s="52"/>
      <c r="JIE44" s="2"/>
      <c r="JIH44" s="52"/>
      <c r="JII44" s="2"/>
      <c r="JIL44" s="52"/>
      <c r="JIM44" s="2"/>
      <c r="JIP44" s="52"/>
      <c r="JIQ44" s="2"/>
      <c r="JIT44" s="52"/>
      <c r="JIU44" s="2"/>
      <c r="JIX44" s="52"/>
      <c r="JIY44" s="2"/>
      <c r="JJB44" s="52"/>
      <c r="JJC44" s="2"/>
      <c r="JJF44" s="52"/>
      <c r="JJG44" s="2"/>
      <c r="JJJ44" s="52"/>
      <c r="JJK44" s="2"/>
      <c r="JJN44" s="52"/>
      <c r="JJO44" s="2"/>
      <c r="JJR44" s="52"/>
      <c r="JJS44" s="2"/>
      <c r="JJV44" s="52"/>
      <c r="JJW44" s="2"/>
      <c r="JJZ44" s="52"/>
      <c r="JKA44" s="2"/>
      <c r="JKD44" s="52"/>
      <c r="JKE44" s="2"/>
      <c r="JKH44" s="52"/>
      <c r="JKI44" s="2"/>
      <c r="JKL44" s="52"/>
      <c r="JKM44" s="2"/>
      <c r="JKP44" s="52"/>
      <c r="JKQ44" s="2"/>
      <c r="JKT44" s="52"/>
      <c r="JKU44" s="2"/>
      <c r="JKX44" s="52"/>
      <c r="JKY44" s="2"/>
      <c r="JLB44" s="52"/>
      <c r="JLC44" s="2"/>
      <c r="JLF44" s="52"/>
      <c r="JLG44" s="2"/>
      <c r="JLJ44" s="52"/>
      <c r="JLK44" s="2"/>
      <c r="JLN44" s="52"/>
      <c r="JLO44" s="2"/>
      <c r="JLR44" s="52"/>
      <c r="JLS44" s="2"/>
      <c r="JLV44" s="52"/>
      <c r="JLW44" s="2"/>
      <c r="JLZ44" s="52"/>
      <c r="JMA44" s="2"/>
      <c r="JMD44" s="52"/>
      <c r="JME44" s="2"/>
      <c r="JMH44" s="52"/>
      <c r="JMI44" s="2"/>
      <c r="JML44" s="52"/>
      <c r="JMM44" s="2"/>
      <c r="JMP44" s="52"/>
      <c r="JMQ44" s="2"/>
      <c r="JMT44" s="52"/>
      <c r="JMU44" s="2"/>
      <c r="JMX44" s="52"/>
      <c r="JMY44" s="2"/>
      <c r="JNB44" s="52"/>
      <c r="JNC44" s="2"/>
      <c r="JNF44" s="52"/>
      <c r="JNG44" s="2"/>
      <c r="JNJ44" s="52"/>
      <c r="JNK44" s="2"/>
      <c r="JNN44" s="52"/>
      <c r="JNO44" s="2"/>
      <c r="JNR44" s="52"/>
      <c r="JNS44" s="2"/>
      <c r="JNV44" s="52"/>
      <c r="JNW44" s="2"/>
      <c r="JNZ44" s="52"/>
      <c r="JOA44" s="2"/>
      <c r="JOD44" s="52"/>
      <c r="JOE44" s="2"/>
      <c r="JOH44" s="52"/>
      <c r="JOI44" s="2"/>
      <c r="JOL44" s="52"/>
      <c r="JOM44" s="2"/>
      <c r="JOP44" s="52"/>
      <c r="JOQ44" s="2"/>
      <c r="JOT44" s="52"/>
      <c r="JOU44" s="2"/>
      <c r="JOX44" s="52"/>
      <c r="JOY44" s="2"/>
      <c r="JPB44" s="52"/>
      <c r="JPC44" s="2"/>
      <c r="JPF44" s="52"/>
      <c r="JPG44" s="2"/>
      <c r="JPJ44" s="52"/>
      <c r="JPK44" s="2"/>
      <c r="JPN44" s="52"/>
      <c r="JPO44" s="2"/>
      <c r="JPR44" s="52"/>
      <c r="JPS44" s="2"/>
      <c r="JPV44" s="52"/>
      <c r="JPW44" s="2"/>
      <c r="JPZ44" s="52"/>
      <c r="JQA44" s="2"/>
      <c r="JQD44" s="52"/>
      <c r="JQE44" s="2"/>
      <c r="JQH44" s="52"/>
      <c r="JQI44" s="2"/>
      <c r="JQL44" s="52"/>
      <c r="JQM44" s="2"/>
      <c r="JQP44" s="52"/>
      <c r="JQQ44" s="2"/>
      <c r="JQT44" s="52"/>
      <c r="JQU44" s="2"/>
      <c r="JQX44" s="52"/>
      <c r="JQY44" s="2"/>
      <c r="JRB44" s="52"/>
      <c r="JRC44" s="2"/>
      <c r="JRF44" s="52"/>
      <c r="JRG44" s="2"/>
      <c r="JRJ44" s="52"/>
      <c r="JRK44" s="2"/>
      <c r="JRN44" s="52"/>
      <c r="JRO44" s="2"/>
      <c r="JRR44" s="52"/>
      <c r="JRS44" s="2"/>
      <c r="JRV44" s="52"/>
      <c r="JRW44" s="2"/>
      <c r="JRZ44" s="52"/>
      <c r="JSA44" s="2"/>
      <c r="JSD44" s="52"/>
      <c r="JSE44" s="2"/>
      <c r="JSH44" s="52"/>
      <c r="JSI44" s="2"/>
      <c r="JSL44" s="52"/>
      <c r="JSM44" s="2"/>
      <c r="JSP44" s="52"/>
      <c r="JSQ44" s="2"/>
      <c r="JST44" s="52"/>
      <c r="JSU44" s="2"/>
      <c r="JSX44" s="52"/>
      <c r="JSY44" s="2"/>
      <c r="JTB44" s="52"/>
      <c r="JTC44" s="2"/>
      <c r="JTF44" s="52"/>
      <c r="JTG44" s="2"/>
      <c r="JTJ44" s="52"/>
      <c r="JTK44" s="2"/>
      <c r="JTN44" s="52"/>
      <c r="JTO44" s="2"/>
      <c r="JTR44" s="52"/>
      <c r="JTS44" s="2"/>
      <c r="JTV44" s="52"/>
      <c r="JTW44" s="2"/>
      <c r="JTZ44" s="52"/>
      <c r="JUA44" s="2"/>
      <c r="JUD44" s="52"/>
      <c r="JUE44" s="2"/>
      <c r="JUH44" s="52"/>
      <c r="JUI44" s="2"/>
      <c r="JUL44" s="52"/>
      <c r="JUM44" s="2"/>
      <c r="JUP44" s="52"/>
      <c r="JUQ44" s="2"/>
      <c r="JUT44" s="52"/>
      <c r="JUU44" s="2"/>
      <c r="JUX44" s="52"/>
      <c r="JUY44" s="2"/>
      <c r="JVB44" s="52"/>
      <c r="JVC44" s="2"/>
      <c r="JVF44" s="52"/>
      <c r="JVG44" s="2"/>
      <c r="JVJ44" s="52"/>
      <c r="JVK44" s="2"/>
      <c r="JVN44" s="52"/>
      <c r="JVO44" s="2"/>
      <c r="JVR44" s="52"/>
      <c r="JVS44" s="2"/>
      <c r="JVV44" s="52"/>
      <c r="JVW44" s="2"/>
      <c r="JVZ44" s="52"/>
      <c r="JWA44" s="2"/>
      <c r="JWD44" s="52"/>
      <c r="JWE44" s="2"/>
      <c r="JWH44" s="52"/>
      <c r="JWI44" s="2"/>
      <c r="JWL44" s="52"/>
      <c r="JWM44" s="2"/>
      <c r="JWP44" s="52"/>
      <c r="JWQ44" s="2"/>
      <c r="JWT44" s="52"/>
      <c r="JWU44" s="2"/>
      <c r="JWX44" s="52"/>
      <c r="JWY44" s="2"/>
      <c r="JXB44" s="52"/>
      <c r="JXC44" s="2"/>
      <c r="JXF44" s="52"/>
      <c r="JXG44" s="2"/>
      <c r="JXJ44" s="52"/>
      <c r="JXK44" s="2"/>
      <c r="JXN44" s="52"/>
      <c r="JXO44" s="2"/>
      <c r="JXR44" s="52"/>
      <c r="JXS44" s="2"/>
      <c r="JXV44" s="52"/>
      <c r="JXW44" s="2"/>
      <c r="JXZ44" s="52"/>
      <c r="JYA44" s="2"/>
      <c r="JYD44" s="52"/>
      <c r="JYE44" s="2"/>
      <c r="JYH44" s="52"/>
      <c r="JYI44" s="2"/>
      <c r="JYL44" s="52"/>
      <c r="JYM44" s="2"/>
      <c r="JYP44" s="52"/>
      <c r="JYQ44" s="2"/>
      <c r="JYT44" s="52"/>
      <c r="JYU44" s="2"/>
      <c r="JYX44" s="52"/>
      <c r="JYY44" s="2"/>
      <c r="JZB44" s="52"/>
      <c r="JZC44" s="2"/>
      <c r="JZF44" s="52"/>
      <c r="JZG44" s="2"/>
      <c r="JZJ44" s="52"/>
      <c r="JZK44" s="2"/>
      <c r="JZN44" s="52"/>
      <c r="JZO44" s="2"/>
      <c r="JZR44" s="52"/>
      <c r="JZS44" s="2"/>
      <c r="JZV44" s="52"/>
      <c r="JZW44" s="2"/>
      <c r="JZZ44" s="52"/>
      <c r="KAA44" s="2"/>
      <c r="KAD44" s="52"/>
      <c r="KAE44" s="2"/>
      <c r="KAH44" s="52"/>
      <c r="KAI44" s="2"/>
      <c r="KAL44" s="52"/>
      <c r="KAM44" s="2"/>
      <c r="KAP44" s="52"/>
      <c r="KAQ44" s="2"/>
      <c r="KAT44" s="52"/>
      <c r="KAU44" s="2"/>
      <c r="KAX44" s="52"/>
      <c r="KAY44" s="2"/>
      <c r="KBB44" s="52"/>
      <c r="KBC44" s="2"/>
      <c r="KBF44" s="52"/>
      <c r="KBG44" s="2"/>
      <c r="KBJ44" s="52"/>
      <c r="KBK44" s="2"/>
      <c r="KBN44" s="52"/>
      <c r="KBO44" s="2"/>
      <c r="KBR44" s="52"/>
      <c r="KBS44" s="2"/>
      <c r="KBV44" s="52"/>
      <c r="KBW44" s="2"/>
      <c r="KBZ44" s="52"/>
      <c r="KCA44" s="2"/>
      <c r="KCD44" s="52"/>
      <c r="KCE44" s="2"/>
      <c r="KCH44" s="52"/>
      <c r="KCI44" s="2"/>
      <c r="KCL44" s="52"/>
      <c r="KCM44" s="2"/>
      <c r="KCP44" s="52"/>
      <c r="KCQ44" s="2"/>
      <c r="KCT44" s="52"/>
      <c r="KCU44" s="2"/>
      <c r="KCX44" s="52"/>
      <c r="KCY44" s="2"/>
      <c r="KDB44" s="52"/>
      <c r="KDC44" s="2"/>
      <c r="KDF44" s="52"/>
      <c r="KDG44" s="2"/>
      <c r="KDJ44" s="52"/>
      <c r="KDK44" s="2"/>
      <c r="KDN44" s="52"/>
      <c r="KDO44" s="2"/>
      <c r="KDR44" s="52"/>
      <c r="KDS44" s="2"/>
      <c r="KDV44" s="52"/>
      <c r="KDW44" s="2"/>
      <c r="KDZ44" s="52"/>
      <c r="KEA44" s="2"/>
      <c r="KED44" s="52"/>
      <c r="KEE44" s="2"/>
      <c r="KEH44" s="52"/>
      <c r="KEI44" s="2"/>
      <c r="KEL44" s="52"/>
      <c r="KEM44" s="2"/>
      <c r="KEP44" s="52"/>
      <c r="KEQ44" s="2"/>
      <c r="KET44" s="52"/>
      <c r="KEU44" s="2"/>
      <c r="KEX44" s="52"/>
      <c r="KEY44" s="2"/>
      <c r="KFB44" s="52"/>
      <c r="KFC44" s="2"/>
      <c r="KFF44" s="52"/>
      <c r="KFG44" s="2"/>
      <c r="KFJ44" s="52"/>
      <c r="KFK44" s="2"/>
      <c r="KFN44" s="52"/>
      <c r="KFO44" s="2"/>
      <c r="KFR44" s="52"/>
      <c r="KFS44" s="2"/>
      <c r="KFV44" s="52"/>
      <c r="KFW44" s="2"/>
      <c r="KFZ44" s="52"/>
      <c r="KGA44" s="2"/>
      <c r="KGD44" s="52"/>
      <c r="KGE44" s="2"/>
      <c r="KGH44" s="52"/>
      <c r="KGI44" s="2"/>
      <c r="KGL44" s="52"/>
      <c r="KGM44" s="2"/>
      <c r="KGP44" s="52"/>
      <c r="KGQ44" s="2"/>
      <c r="KGT44" s="52"/>
      <c r="KGU44" s="2"/>
      <c r="KGX44" s="52"/>
      <c r="KGY44" s="2"/>
      <c r="KHB44" s="52"/>
      <c r="KHC44" s="2"/>
      <c r="KHF44" s="52"/>
      <c r="KHG44" s="2"/>
      <c r="KHJ44" s="52"/>
      <c r="KHK44" s="2"/>
      <c r="KHN44" s="52"/>
      <c r="KHO44" s="2"/>
      <c r="KHR44" s="52"/>
      <c r="KHS44" s="2"/>
      <c r="KHV44" s="52"/>
      <c r="KHW44" s="2"/>
      <c r="KHZ44" s="52"/>
      <c r="KIA44" s="2"/>
      <c r="KID44" s="52"/>
      <c r="KIE44" s="2"/>
      <c r="KIH44" s="52"/>
      <c r="KII44" s="2"/>
      <c r="KIL44" s="52"/>
      <c r="KIM44" s="2"/>
      <c r="KIP44" s="52"/>
      <c r="KIQ44" s="2"/>
      <c r="KIT44" s="52"/>
      <c r="KIU44" s="2"/>
      <c r="KIX44" s="52"/>
      <c r="KIY44" s="2"/>
      <c r="KJB44" s="52"/>
      <c r="KJC44" s="2"/>
      <c r="KJF44" s="52"/>
      <c r="KJG44" s="2"/>
      <c r="KJJ44" s="52"/>
      <c r="KJK44" s="2"/>
      <c r="KJN44" s="52"/>
      <c r="KJO44" s="2"/>
      <c r="KJR44" s="52"/>
      <c r="KJS44" s="2"/>
      <c r="KJV44" s="52"/>
      <c r="KJW44" s="2"/>
      <c r="KJZ44" s="52"/>
      <c r="KKA44" s="2"/>
      <c r="KKD44" s="52"/>
      <c r="KKE44" s="2"/>
      <c r="KKH44" s="52"/>
      <c r="KKI44" s="2"/>
      <c r="KKL44" s="52"/>
      <c r="KKM44" s="2"/>
      <c r="KKP44" s="52"/>
      <c r="KKQ44" s="2"/>
      <c r="KKT44" s="52"/>
      <c r="KKU44" s="2"/>
      <c r="KKX44" s="52"/>
      <c r="KKY44" s="2"/>
      <c r="KLB44" s="52"/>
      <c r="KLC44" s="2"/>
      <c r="KLF44" s="52"/>
      <c r="KLG44" s="2"/>
      <c r="KLJ44" s="52"/>
      <c r="KLK44" s="2"/>
      <c r="KLN44" s="52"/>
      <c r="KLO44" s="2"/>
      <c r="KLR44" s="52"/>
      <c r="KLS44" s="2"/>
      <c r="KLV44" s="52"/>
      <c r="KLW44" s="2"/>
      <c r="KLZ44" s="52"/>
      <c r="KMA44" s="2"/>
      <c r="KMD44" s="52"/>
      <c r="KME44" s="2"/>
      <c r="KMH44" s="52"/>
      <c r="KMI44" s="2"/>
      <c r="KML44" s="52"/>
      <c r="KMM44" s="2"/>
      <c r="KMP44" s="52"/>
      <c r="KMQ44" s="2"/>
      <c r="KMT44" s="52"/>
      <c r="KMU44" s="2"/>
      <c r="KMX44" s="52"/>
      <c r="KMY44" s="2"/>
      <c r="KNB44" s="52"/>
      <c r="KNC44" s="2"/>
      <c r="KNF44" s="52"/>
      <c r="KNG44" s="2"/>
      <c r="KNJ44" s="52"/>
      <c r="KNK44" s="2"/>
      <c r="KNN44" s="52"/>
      <c r="KNO44" s="2"/>
      <c r="KNR44" s="52"/>
      <c r="KNS44" s="2"/>
      <c r="KNV44" s="52"/>
      <c r="KNW44" s="2"/>
      <c r="KNZ44" s="52"/>
      <c r="KOA44" s="2"/>
      <c r="KOD44" s="52"/>
      <c r="KOE44" s="2"/>
      <c r="KOH44" s="52"/>
      <c r="KOI44" s="2"/>
      <c r="KOL44" s="52"/>
      <c r="KOM44" s="2"/>
      <c r="KOP44" s="52"/>
      <c r="KOQ44" s="2"/>
      <c r="KOT44" s="52"/>
      <c r="KOU44" s="2"/>
      <c r="KOX44" s="52"/>
      <c r="KOY44" s="2"/>
      <c r="KPB44" s="52"/>
      <c r="KPC44" s="2"/>
      <c r="KPF44" s="52"/>
      <c r="KPG44" s="2"/>
      <c r="KPJ44" s="52"/>
      <c r="KPK44" s="2"/>
      <c r="KPN44" s="52"/>
      <c r="KPO44" s="2"/>
      <c r="KPR44" s="52"/>
      <c r="KPS44" s="2"/>
      <c r="KPV44" s="52"/>
      <c r="KPW44" s="2"/>
      <c r="KPZ44" s="52"/>
      <c r="KQA44" s="2"/>
      <c r="KQD44" s="52"/>
      <c r="KQE44" s="2"/>
      <c r="KQH44" s="52"/>
      <c r="KQI44" s="2"/>
      <c r="KQL44" s="52"/>
      <c r="KQM44" s="2"/>
      <c r="KQP44" s="52"/>
      <c r="KQQ44" s="2"/>
      <c r="KQT44" s="52"/>
      <c r="KQU44" s="2"/>
      <c r="KQX44" s="52"/>
      <c r="KQY44" s="2"/>
      <c r="KRB44" s="52"/>
      <c r="KRC44" s="2"/>
      <c r="KRF44" s="52"/>
      <c r="KRG44" s="2"/>
      <c r="KRJ44" s="52"/>
      <c r="KRK44" s="2"/>
      <c r="KRN44" s="52"/>
      <c r="KRO44" s="2"/>
      <c r="KRR44" s="52"/>
      <c r="KRS44" s="2"/>
      <c r="KRV44" s="52"/>
      <c r="KRW44" s="2"/>
      <c r="KRZ44" s="52"/>
      <c r="KSA44" s="2"/>
      <c r="KSD44" s="52"/>
      <c r="KSE44" s="2"/>
      <c r="KSH44" s="52"/>
      <c r="KSI44" s="2"/>
      <c r="KSL44" s="52"/>
      <c r="KSM44" s="2"/>
      <c r="KSP44" s="52"/>
      <c r="KSQ44" s="2"/>
      <c r="KST44" s="52"/>
      <c r="KSU44" s="2"/>
      <c r="KSX44" s="52"/>
      <c r="KSY44" s="2"/>
      <c r="KTB44" s="52"/>
      <c r="KTC44" s="2"/>
      <c r="KTF44" s="52"/>
      <c r="KTG44" s="2"/>
      <c r="KTJ44" s="52"/>
      <c r="KTK44" s="2"/>
      <c r="KTN44" s="52"/>
      <c r="KTO44" s="2"/>
      <c r="KTR44" s="52"/>
      <c r="KTS44" s="2"/>
      <c r="KTV44" s="52"/>
      <c r="KTW44" s="2"/>
      <c r="KTZ44" s="52"/>
      <c r="KUA44" s="2"/>
      <c r="KUD44" s="52"/>
      <c r="KUE44" s="2"/>
      <c r="KUH44" s="52"/>
      <c r="KUI44" s="2"/>
      <c r="KUL44" s="52"/>
      <c r="KUM44" s="2"/>
      <c r="KUP44" s="52"/>
      <c r="KUQ44" s="2"/>
      <c r="KUT44" s="52"/>
      <c r="KUU44" s="2"/>
      <c r="KUX44" s="52"/>
      <c r="KUY44" s="2"/>
      <c r="KVB44" s="52"/>
      <c r="KVC44" s="2"/>
      <c r="KVF44" s="52"/>
      <c r="KVG44" s="2"/>
      <c r="KVJ44" s="52"/>
      <c r="KVK44" s="2"/>
      <c r="KVN44" s="52"/>
      <c r="KVO44" s="2"/>
      <c r="KVR44" s="52"/>
      <c r="KVS44" s="2"/>
      <c r="KVV44" s="52"/>
      <c r="KVW44" s="2"/>
      <c r="KVZ44" s="52"/>
      <c r="KWA44" s="2"/>
      <c r="KWD44" s="52"/>
      <c r="KWE44" s="2"/>
      <c r="KWH44" s="52"/>
      <c r="KWI44" s="2"/>
      <c r="KWL44" s="52"/>
      <c r="KWM44" s="2"/>
      <c r="KWP44" s="52"/>
      <c r="KWQ44" s="2"/>
      <c r="KWT44" s="52"/>
      <c r="KWU44" s="2"/>
      <c r="KWX44" s="52"/>
      <c r="KWY44" s="2"/>
      <c r="KXB44" s="52"/>
      <c r="KXC44" s="2"/>
      <c r="KXF44" s="52"/>
      <c r="KXG44" s="2"/>
      <c r="KXJ44" s="52"/>
      <c r="KXK44" s="2"/>
      <c r="KXN44" s="52"/>
      <c r="KXO44" s="2"/>
      <c r="KXR44" s="52"/>
      <c r="KXS44" s="2"/>
      <c r="KXV44" s="52"/>
      <c r="KXW44" s="2"/>
      <c r="KXZ44" s="52"/>
      <c r="KYA44" s="2"/>
      <c r="KYD44" s="52"/>
      <c r="KYE44" s="2"/>
      <c r="KYH44" s="52"/>
      <c r="KYI44" s="2"/>
      <c r="KYL44" s="52"/>
      <c r="KYM44" s="2"/>
      <c r="KYP44" s="52"/>
      <c r="KYQ44" s="2"/>
      <c r="KYT44" s="52"/>
      <c r="KYU44" s="2"/>
      <c r="KYX44" s="52"/>
      <c r="KYY44" s="2"/>
      <c r="KZB44" s="52"/>
      <c r="KZC44" s="2"/>
      <c r="KZF44" s="52"/>
      <c r="KZG44" s="2"/>
      <c r="KZJ44" s="52"/>
      <c r="KZK44" s="2"/>
      <c r="KZN44" s="52"/>
      <c r="KZO44" s="2"/>
      <c r="KZR44" s="52"/>
      <c r="KZS44" s="2"/>
      <c r="KZV44" s="52"/>
      <c r="KZW44" s="2"/>
      <c r="KZZ44" s="52"/>
      <c r="LAA44" s="2"/>
      <c r="LAD44" s="52"/>
      <c r="LAE44" s="2"/>
      <c r="LAH44" s="52"/>
      <c r="LAI44" s="2"/>
      <c r="LAL44" s="52"/>
      <c r="LAM44" s="2"/>
      <c r="LAP44" s="52"/>
      <c r="LAQ44" s="2"/>
      <c r="LAT44" s="52"/>
      <c r="LAU44" s="2"/>
      <c r="LAX44" s="52"/>
      <c r="LAY44" s="2"/>
      <c r="LBB44" s="52"/>
      <c r="LBC44" s="2"/>
      <c r="LBF44" s="52"/>
      <c r="LBG44" s="2"/>
      <c r="LBJ44" s="52"/>
      <c r="LBK44" s="2"/>
      <c r="LBN44" s="52"/>
      <c r="LBO44" s="2"/>
      <c r="LBR44" s="52"/>
      <c r="LBS44" s="2"/>
      <c r="LBV44" s="52"/>
      <c r="LBW44" s="2"/>
      <c r="LBZ44" s="52"/>
      <c r="LCA44" s="2"/>
      <c r="LCD44" s="52"/>
      <c r="LCE44" s="2"/>
      <c r="LCH44" s="52"/>
      <c r="LCI44" s="2"/>
      <c r="LCL44" s="52"/>
      <c r="LCM44" s="2"/>
      <c r="LCP44" s="52"/>
      <c r="LCQ44" s="2"/>
      <c r="LCT44" s="52"/>
      <c r="LCU44" s="2"/>
      <c r="LCX44" s="52"/>
      <c r="LCY44" s="2"/>
      <c r="LDB44" s="52"/>
      <c r="LDC44" s="2"/>
      <c r="LDF44" s="52"/>
      <c r="LDG44" s="2"/>
      <c r="LDJ44" s="52"/>
      <c r="LDK44" s="2"/>
      <c r="LDN44" s="52"/>
      <c r="LDO44" s="2"/>
      <c r="LDR44" s="52"/>
      <c r="LDS44" s="2"/>
      <c r="LDV44" s="52"/>
      <c r="LDW44" s="2"/>
      <c r="LDZ44" s="52"/>
      <c r="LEA44" s="2"/>
      <c r="LED44" s="52"/>
      <c r="LEE44" s="2"/>
      <c r="LEH44" s="52"/>
      <c r="LEI44" s="2"/>
      <c r="LEL44" s="52"/>
      <c r="LEM44" s="2"/>
      <c r="LEP44" s="52"/>
      <c r="LEQ44" s="2"/>
      <c r="LET44" s="52"/>
      <c r="LEU44" s="2"/>
      <c r="LEX44" s="52"/>
      <c r="LEY44" s="2"/>
      <c r="LFB44" s="52"/>
      <c r="LFC44" s="2"/>
      <c r="LFF44" s="52"/>
      <c r="LFG44" s="2"/>
      <c r="LFJ44" s="52"/>
      <c r="LFK44" s="2"/>
      <c r="LFN44" s="52"/>
      <c r="LFO44" s="2"/>
      <c r="LFR44" s="52"/>
      <c r="LFS44" s="2"/>
      <c r="LFV44" s="52"/>
      <c r="LFW44" s="2"/>
      <c r="LFZ44" s="52"/>
      <c r="LGA44" s="2"/>
      <c r="LGD44" s="52"/>
      <c r="LGE44" s="2"/>
      <c r="LGH44" s="52"/>
      <c r="LGI44" s="2"/>
      <c r="LGL44" s="52"/>
      <c r="LGM44" s="2"/>
      <c r="LGP44" s="52"/>
      <c r="LGQ44" s="2"/>
      <c r="LGT44" s="52"/>
      <c r="LGU44" s="2"/>
      <c r="LGX44" s="52"/>
      <c r="LGY44" s="2"/>
      <c r="LHB44" s="52"/>
      <c r="LHC44" s="2"/>
      <c r="LHF44" s="52"/>
      <c r="LHG44" s="2"/>
      <c r="LHJ44" s="52"/>
      <c r="LHK44" s="2"/>
      <c r="LHN44" s="52"/>
      <c r="LHO44" s="2"/>
      <c r="LHR44" s="52"/>
      <c r="LHS44" s="2"/>
      <c r="LHV44" s="52"/>
      <c r="LHW44" s="2"/>
      <c r="LHZ44" s="52"/>
      <c r="LIA44" s="2"/>
      <c r="LID44" s="52"/>
      <c r="LIE44" s="2"/>
      <c r="LIH44" s="52"/>
      <c r="LII44" s="2"/>
      <c r="LIL44" s="52"/>
      <c r="LIM44" s="2"/>
      <c r="LIP44" s="52"/>
      <c r="LIQ44" s="2"/>
      <c r="LIT44" s="52"/>
      <c r="LIU44" s="2"/>
      <c r="LIX44" s="52"/>
      <c r="LIY44" s="2"/>
      <c r="LJB44" s="52"/>
      <c r="LJC44" s="2"/>
      <c r="LJF44" s="52"/>
      <c r="LJG44" s="2"/>
      <c r="LJJ44" s="52"/>
      <c r="LJK44" s="2"/>
      <c r="LJN44" s="52"/>
      <c r="LJO44" s="2"/>
      <c r="LJR44" s="52"/>
      <c r="LJS44" s="2"/>
      <c r="LJV44" s="52"/>
      <c r="LJW44" s="2"/>
      <c r="LJZ44" s="52"/>
      <c r="LKA44" s="2"/>
      <c r="LKD44" s="52"/>
      <c r="LKE44" s="2"/>
      <c r="LKH44" s="52"/>
      <c r="LKI44" s="2"/>
      <c r="LKL44" s="52"/>
      <c r="LKM44" s="2"/>
      <c r="LKP44" s="52"/>
      <c r="LKQ44" s="2"/>
      <c r="LKT44" s="52"/>
      <c r="LKU44" s="2"/>
      <c r="LKX44" s="52"/>
      <c r="LKY44" s="2"/>
      <c r="LLB44" s="52"/>
      <c r="LLC44" s="2"/>
      <c r="LLF44" s="52"/>
      <c r="LLG44" s="2"/>
      <c r="LLJ44" s="52"/>
      <c r="LLK44" s="2"/>
      <c r="LLN44" s="52"/>
      <c r="LLO44" s="2"/>
      <c r="LLR44" s="52"/>
      <c r="LLS44" s="2"/>
      <c r="LLV44" s="52"/>
      <c r="LLW44" s="2"/>
      <c r="LLZ44" s="52"/>
      <c r="LMA44" s="2"/>
      <c r="LMD44" s="52"/>
      <c r="LME44" s="2"/>
      <c r="LMH44" s="52"/>
      <c r="LMI44" s="2"/>
      <c r="LML44" s="52"/>
      <c r="LMM44" s="2"/>
      <c r="LMP44" s="52"/>
      <c r="LMQ44" s="2"/>
      <c r="LMT44" s="52"/>
      <c r="LMU44" s="2"/>
      <c r="LMX44" s="52"/>
      <c r="LMY44" s="2"/>
      <c r="LNB44" s="52"/>
      <c r="LNC44" s="2"/>
      <c r="LNF44" s="52"/>
      <c r="LNG44" s="2"/>
      <c r="LNJ44" s="52"/>
      <c r="LNK44" s="2"/>
      <c r="LNN44" s="52"/>
      <c r="LNO44" s="2"/>
      <c r="LNR44" s="52"/>
      <c r="LNS44" s="2"/>
      <c r="LNV44" s="52"/>
      <c r="LNW44" s="2"/>
      <c r="LNZ44" s="52"/>
      <c r="LOA44" s="2"/>
      <c r="LOD44" s="52"/>
      <c r="LOE44" s="2"/>
      <c r="LOH44" s="52"/>
      <c r="LOI44" s="2"/>
      <c r="LOL44" s="52"/>
      <c r="LOM44" s="2"/>
      <c r="LOP44" s="52"/>
      <c r="LOQ44" s="2"/>
      <c r="LOT44" s="52"/>
      <c r="LOU44" s="2"/>
      <c r="LOX44" s="52"/>
      <c r="LOY44" s="2"/>
      <c r="LPB44" s="52"/>
      <c r="LPC44" s="2"/>
      <c r="LPF44" s="52"/>
      <c r="LPG44" s="2"/>
      <c r="LPJ44" s="52"/>
      <c r="LPK44" s="2"/>
      <c r="LPN44" s="52"/>
      <c r="LPO44" s="2"/>
      <c r="LPR44" s="52"/>
      <c r="LPS44" s="2"/>
      <c r="LPV44" s="52"/>
      <c r="LPW44" s="2"/>
      <c r="LPZ44" s="52"/>
      <c r="LQA44" s="2"/>
      <c r="LQD44" s="52"/>
      <c r="LQE44" s="2"/>
      <c r="LQH44" s="52"/>
      <c r="LQI44" s="2"/>
      <c r="LQL44" s="52"/>
      <c r="LQM44" s="2"/>
      <c r="LQP44" s="52"/>
      <c r="LQQ44" s="2"/>
      <c r="LQT44" s="52"/>
      <c r="LQU44" s="2"/>
      <c r="LQX44" s="52"/>
      <c r="LQY44" s="2"/>
      <c r="LRB44" s="52"/>
      <c r="LRC44" s="2"/>
      <c r="LRF44" s="52"/>
      <c r="LRG44" s="2"/>
      <c r="LRJ44" s="52"/>
      <c r="LRK44" s="2"/>
      <c r="LRN44" s="52"/>
      <c r="LRO44" s="2"/>
      <c r="LRR44" s="52"/>
      <c r="LRS44" s="2"/>
      <c r="LRV44" s="52"/>
      <c r="LRW44" s="2"/>
      <c r="LRZ44" s="52"/>
      <c r="LSA44" s="2"/>
      <c r="LSD44" s="52"/>
      <c r="LSE44" s="2"/>
      <c r="LSH44" s="52"/>
      <c r="LSI44" s="2"/>
      <c r="LSL44" s="52"/>
      <c r="LSM44" s="2"/>
      <c r="LSP44" s="52"/>
      <c r="LSQ44" s="2"/>
      <c r="LST44" s="52"/>
      <c r="LSU44" s="2"/>
      <c r="LSX44" s="52"/>
      <c r="LSY44" s="2"/>
      <c r="LTB44" s="52"/>
      <c r="LTC44" s="2"/>
      <c r="LTF44" s="52"/>
      <c r="LTG44" s="2"/>
      <c r="LTJ44" s="52"/>
      <c r="LTK44" s="2"/>
      <c r="LTN44" s="52"/>
      <c r="LTO44" s="2"/>
      <c r="LTR44" s="52"/>
      <c r="LTS44" s="2"/>
      <c r="LTV44" s="52"/>
      <c r="LTW44" s="2"/>
      <c r="LTZ44" s="52"/>
      <c r="LUA44" s="2"/>
      <c r="LUD44" s="52"/>
      <c r="LUE44" s="2"/>
      <c r="LUH44" s="52"/>
      <c r="LUI44" s="2"/>
      <c r="LUL44" s="52"/>
      <c r="LUM44" s="2"/>
      <c r="LUP44" s="52"/>
      <c r="LUQ44" s="2"/>
      <c r="LUT44" s="52"/>
      <c r="LUU44" s="2"/>
      <c r="LUX44" s="52"/>
      <c r="LUY44" s="2"/>
      <c r="LVB44" s="52"/>
      <c r="LVC44" s="2"/>
      <c r="LVF44" s="52"/>
      <c r="LVG44" s="2"/>
      <c r="LVJ44" s="52"/>
      <c r="LVK44" s="2"/>
      <c r="LVN44" s="52"/>
      <c r="LVO44" s="2"/>
      <c r="LVR44" s="52"/>
      <c r="LVS44" s="2"/>
      <c r="LVV44" s="52"/>
      <c r="LVW44" s="2"/>
      <c r="LVZ44" s="52"/>
      <c r="LWA44" s="2"/>
      <c r="LWD44" s="52"/>
      <c r="LWE44" s="2"/>
      <c r="LWH44" s="52"/>
      <c r="LWI44" s="2"/>
      <c r="LWL44" s="52"/>
      <c r="LWM44" s="2"/>
      <c r="LWP44" s="52"/>
      <c r="LWQ44" s="2"/>
      <c r="LWT44" s="52"/>
      <c r="LWU44" s="2"/>
      <c r="LWX44" s="52"/>
      <c r="LWY44" s="2"/>
      <c r="LXB44" s="52"/>
      <c r="LXC44" s="2"/>
      <c r="LXF44" s="52"/>
      <c r="LXG44" s="2"/>
      <c r="LXJ44" s="52"/>
      <c r="LXK44" s="2"/>
      <c r="LXN44" s="52"/>
      <c r="LXO44" s="2"/>
      <c r="LXR44" s="52"/>
      <c r="LXS44" s="2"/>
      <c r="LXV44" s="52"/>
      <c r="LXW44" s="2"/>
      <c r="LXZ44" s="52"/>
      <c r="LYA44" s="2"/>
      <c r="LYD44" s="52"/>
      <c r="LYE44" s="2"/>
      <c r="LYH44" s="52"/>
      <c r="LYI44" s="2"/>
      <c r="LYL44" s="52"/>
      <c r="LYM44" s="2"/>
      <c r="LYP44" s="52"/>
      <c r="LYQ44" s="2"/>
      <c r="LYT44" s="52"/>
      <c r="LYU44" s="2"/>
      <c r="LYX44" s="52"/>
      <c r="LYY44" s="2"/>
      <c r="LZB44" s="52"/>
      <c r="LZC44" s="2"/>
      <c r="LZF44" s="52"/>
      <c r="LZG44" s="2"/>
      <c r="LZJ44" s="52"/>
      <c r="LZK44" s="2"/>
      <c r="LZN44" s="52"/>
      <c r="LZO44" s="2"/>
      <c r="LZR44" s="52"/>
      <c r="LZS44" s="2"/>
      <c r="LZV44" s="52"/>
      <c r="LZW44" s="2"/>
      <c r="LZZ44" s="52"/>
      <c r="MAA44" s="2"/>
      <c r="MAD44" s="52"/>
      <c r="MAE44" s="2"/>
      <c r="MAH44" s="52"/>
      <c r="MAI44" s="2"/>
      <c r="MAL44" s="52"/>
      <c r="MAM44" s="2"/>
      <c r="MAP44" s="52"/>
      <c r="MAQ44" s="2"/>
      <c r="MAT44" s="52"/>
      <c r="MAU44" s="2"/>
      <c r="MAX44" s="52"/>
      <c r="MAY44" s="2"/>
      <c r="MBB44" s="52"/>
      <c r="MBC44" s="2"/>
      <c r="MBF44" s="52"/>
      <c r="MBG44" s="2"/>
      <c r="MBJ44" s="52"/>
      <c r="MBK44" s="2"/>
      <c r="MBN44" s="52"/>
      <c r="MBO44" s="2"/>
      <c r="MBR44" s="52"/>
      <c r="MBS44" s="2"/>
      <c r="MBV44" s="52"/>
      <c r="MBW44" s="2"/>
      <c r="MBZ44" s="52"/>
      <c r="MCA44" s="2"/>
      <c r="MCD44" s="52"/>
      <c r="MCE44" s="2"/>
      <c r="MCH44" s="52"/>
      <c r="MCI44" s="2"/>
      <c r="MCL44" s="52"/>
      <c r="MCM44" s="2"/>
      <c r="MCP44" s="52"/>
      <c r="MCQ44" s="2"/>
      <c r="MCT44" s="52"/>
      <c r="MCU44" s="2"/>
      <c r="MCX44" s="52"/>
      <c r="MCY44" s="2"/>
      <c r="MDB44" s="52"/>
      <c r="MDC44" s="2"/>
      <c r="MDF44" s="52"/>
      <c r="MDG44" s="2"/>
      <c r="MDJ44" s="52"/>
      <c r="MDK44" s="2"/>
      <c r="MDN44" s="52"/>
      <c r="MDO44" s="2"/>
      <c r="MDR44" s="52"/>
      <c r="MDS44" s="2"/>
      <c r="MDV44" s="52"/>
      <c r="MDW44" s="2"/>
      <c r="MDZ44" s="52"/>
      <c r="MEA44" s="2"/>
      <c r="MED44" s="52"/>
      <c r="MEE44" s="2"/>
      <c r="MEH44" s="52"/>
      <c r="MEI44" s="2"/>
      <c r="MEL44" s="52"/>
      <c r="MEM44" s="2"/>
      <c r="MEP44" s="52"/>
      <c r="MEQ44" s="2"/>
      <c r="MET44" s="52"/>
      <c r="MEU44" s="2"/>
      <c r="MEX44" s="52"/>
      <c r="MEY44" s="2"/>
      <c r="MFB44" s="52"/>
      <c r="MFC44" s="2"/>
      <c r="MFF44" s="52"/>
      <c r="MFG44" s="2"/>
      <c r="MFJ44" s="52"/>
      <c r="MFK44" s="2"/>
      <c r="MFN44" s="52"/>
      <c r="MFO44" s="2"/>
      <c r="MFR44" s="52"/>
      <c r="MFS44" s="2"/>
      <c r="MFV44" s="52"/>
      <c r="MFW44" s="2"/>
      <c r="MFZ44" s="52"/>
      <c r="MGA44" s="2"/>
      <c r="MGD44" s="52"/>
      <c r="MGE44" s="2"/>
      <c r="MGH44" s="52"/>
      <c r="MGI44" s="2"/>
      <c r="MGL44" s="52"/>
      <c r="MGM44" s="2"/>
      <c r="MGP44" s="52"/>
      <c r="MGQ44" s="2"/>
      <c r="MGT44" s="52"/>
      <c r="MGU44" s="2"/>
      <c r="MGX44" s="52"/>
      <c r="MGY44" s="2"/>
      <c r="MHB44" s="52"/>
      <c r="MHC44" s="2"/>
      <c r="MHF44" s="52"/>
      <c r="MHG44" s="2"/>
      <c r="MHJ44" s="52"/>
      <c r="MHK44" s="2"/>
      <c r="MHN44" s="52"/>
      <c r="MHO44" s="2"/>
      <c r="MHR44" s="52"/>
      <c r="MHS44" s="2"/>
      <c r="MHV44" s="52"/>
      <c r="MHW44" s="2"/>
      <c r="MHZ44" s="52"/>
      <c r="MIA44" s="2"/>
      <c r="MID44" s="52"/>
      <c r="MIE44" s="2"/>
      <c r="MIH44" s="52"/>
      <c r="MII44" s="2"/>
      <c r="MIL44" s="52"/>
      <c r="MIM44" s="2"/>
      <c r="MIP44" s="52"/>
      <c r="MIQ44" s="2"/>
      <c r="MIT44" s="52"/>
      <c r="MIU44" s="2"/>
      <c r="MIX44" s="52"/>
      <c r="MIY44" s="2"/>
      <c r="MJB44" s="52"/>
      <c r="MJC44" s="2"/>
      <c r="MJF44" s="52"/>
      <c r="MJG44" s="2"/>
      <c r="MJJ44" s="52"/>
      <c r="MJK44" s="2"/>
      <c r="MJN44" s="52"/>
      <c r="MJO44" s="2"/>
      <c r="MJR44" s="52"/>
      <c r="MJS44" s="2"/>
      <c r="MJV44" s="52"/>
      <c r="MJW44" s="2"/>
      <c r="MJZ44" s="52"/>
      <c r="MKA44" s="2"/>
      <c r="MKD44" s="52"/>
      <c r="MKE44" s="2"/>
      <c r="MKH44" s="52"/>
      <c r="MKI44" s="2"/>
      <c r="MKL44" s="52"/>
      <c r="MKM44" s="2"/>
      <c r="MKP44" s="52"/>
      <c r="MKQ44" s="2"/>
      <c r="MKT44" s="52"/>
      <c r="MKU44" s="2"/>
      <c r="MKX44" s="52"/>
      <c r="MKY44" s="2"/>
      <c r="MLB44" s="52"/>
      <c r="MLC44" s="2"/>
      <c r="MLF44" s="52"/>
      <c r="MLG44" s="2"/>
      <c r="MLJ44" s="52"/>
      <c r="MLK44" s="2"/>
      <c r="MLN44" s="52"/>
      <c r="MLO44" s="2"/>
      <c r="MLR44" s="52"/>
      <c r="MLS44" s="2"/>
      <c r="MLV44" s="52"/>
      <c r="MLW44" s="2"/>
      <c r="MLZ44" s="52"/>
      <c r="MMA44" s="2"/>
      <c r="MMD44" s="52"/>
      <c r="MME44" s="2"/>
      <c r="MMH44" s="52"/>
      <c r="MMI44" s="2"/>
      <c r="MML44" s="52"/>
      <c r="MMM44" s="2"/>
      <c r="MMP44" s="52"/>
      <c r="MMQ44" s="2"/>
      <c r="MMT44" s="52"/>
      <c r="MMU44" s="2"/>
      <c r="MMX44" s="52"/>
      <c r="MMY44" s="2"/>
      <c r="MNB44" s="52"/>
      <c r="MNC44" s="2"/>
      <c r="MNF44" s="52"/>
      <c r="MNG44" s="2"/>
      <c r="MNJ44" s="52"/>
      <c r="MNK44" s="2"/>
      <c r="MNN44" s="52"/>
      <c r="MNO44" s="2"/>
      <c r="MNR44" s="52"/>
      <c r="MNS44" s="2"/>
      <c r="MNV44" s="52"/>
      <c r="MNW44" s="2"/>
      <c r="MNZ44" s="52"/>
      <c r="MOA44" s="2"/>
      <c r="MOD44" s="52"/>
      <c r="MOE44" s="2"/>
      <c r="MOH44" s="52"/>
      <c r="MOI44" s="2"/>
      <c r="MOL44" s="52"/>
      <c r="MOM44" s="2"/>
      <c r="MOP44" s="52"/>
      <c r="MOQ44" s="2"/>
      <c r="MOT44" s="52"/>
      <c r="MOU44" s="2"/>
      <c r="MOX44" s="52"/>
      <c r="MOY44" s="2"/>
      <c r="MPB44" s="52"/>
      <c r="MPC44" s="2"/>
      <c r="MPF44" s="52"/>
      <c r="MPG44" s="2"/>
      <c r="MPJ44" s="52"/>
      <c r="MPK44" s="2"/>
      <c r="MPN44" s="52"/>
      <c r="MPO44" s="2"/>
      <c r="MPR44" s="52"/>
      <c r="MPS44" s="2"/>
      <c r="MPV44" s="52"/>
      <c r="MPW44" s="2"/>
      <c r="MPZ44" s="52"/>
      <c r="MQA44" s="2"/>
      <c r="MQD44" s="52"/>
      <c r="MQE44" s="2"/>
      <c r="MQH44" s="52"/>
      <c r="MQI44" s="2"/>
      <c r="MQL44" s="52"/>
      <c r="MQM44" s="2"/>
      <c r="MQP44" s="52"/>
      <c r="MQQ44" s="2"/>
      <c r="MQT44" s="52"/>
      <c r="MQU44" s="2"/>
      <c r="MQX44" s="52"/>
      <c r="MQY44" s="2"/>
      <c r="MRB44" s="52"/>
      <c r="MRC44" s="2"/>
      <c r="MRF44" s="52"/>
      <c r="MRG44" s="2"/>
      <c r="MRJ44" s="52"/>
      <c r="MRK44" s="2"/>
      <c r="MRN44" s="52"/>
      <c r="MRO44" s="2"/>
      <c r="MRR44" s="52"/>
      <c r="MRS44" s="2"/>
      <c r="MRV44" s="52"/>
      <c r="MRW44" s="2"/>
      <c r="MRZ44" s="52"/>
      <c r="MSA44" s="2"/>
      <c r="MSD44" s="52"/>
      <c r="MSE44" s="2"/>
      <c r="MSH44" s="52"/>
      <c r="MSI44" s="2"/>
      <c r="MSL44" s="52"/>
      <c r="MSM44" s="2"/>
      <c r="MSP44" s="52"/>
      <c r="MSQ44" s="2"/>
      <c r="MST44" s="52"/>
      <c r="MSU44" s="2"/>
      <c r="MSX44" s="52"/>
      <c r="MSY44" s="2"/>
      <c r="MTB44" s="52"/>
      <c r="MTC44" s="2"/>
      <c r="MTF44" s="52"/>
      <c r="MTG44" s="2"/>
      <c r="MTJ44" s="52"/>
      <c r="MTK44" s="2"/>
      <c r="MTN44" s="52"/>
      <c r="MTO44" s="2"/>
      <c r="MTR44" s="52"/>
      <c r="MTS44" s="2"/>
      <c r="MTV44" s="52"/>
      <c r="MTW44" s="2"/>
      <c r="MTZ44" s="52"/>
      <c r="MUA44" s="2"/>
      <c r="MUD44" s="52"/>
      <c r="MUE44" s="2"/>
      <c r="MUH44" s="52"/>
      <c r="MUI44" s="2"/>
      <c r="MUL44" s="52"/>
      <c r="MUM44" s="2"/>
      <c r="MUP44" s="52"/>
      <c r="MUQ44" s="2"/>
      <c r="MUT44" s="52"/>
      <c r="MUU44" s="2"/>
      <c r="MUX44" s="52"/>
      <c r="MUY44" s="2"/>
      <c r="MVB44" s="52"/>
      <c r="MVC44" s="2"/>
      <c r="MVF44" s="52"/>
      <c r="MVG44" s="2"/>
      <c r="MVJ44" s="52"/>
      <c r="MVK44" s="2"/>
      <c r="MVN44" s="52"/>
      <c r="MVO44" s="2"/>
      <c r="MVR44" s="52"/>
      <c r="MVS44" s="2"/>
      <c r="MVV44" s="52"/>
      <c r="MVW44" s="2"/>
      <c r="MVZ44" s="52"/>
      <c r="MWA44" s="2"/>
      <c r="MWD44" s="52"/>
      <c r="MWE44" s="2"/>
      <c r="MWH44" s="52"/>
      <c r="MWI44" s="2"/>
      <c r="MWL44" s="52"/>
      <c r="MWM44" s="2"/>
      <c r="MWP44" s="52"/>
      <c r="MWQ44" s="2"/>
      <c r="MWT44" s="52"/>
      <c r="MWU44" s="2"/>
      <c r="MWX44" s="52"/>
      <c r="MWY44" s="2"/>
      <c r="MXB44" s="52"/>
      <c r="MXC44" s="2"/>
      <c r="MXF44" s="52"/>
      <c r="MXG44" s="2"/>
      <c r="MXJ44" s="52"/>
      <c r="MXK44" s="2"/>
      <c r="MXN44" s="52"/>
      <c r="MXO44" s="2"/>
      <c r="MXR44" s="52"/>
      <c r="MXS44" s="2"/>
      <c r="MXV44" s="52"/>
      <c r="MXW44" s="2"/>
      <c r="MXZ44" s="52"/>
      <c r="MYA44" s="2"/>
      <c r="MYD44" s="52"/>
      <c r="MYE44" s="2"/>
      <c r="MYH44" s="52"/>
      <c r="MYI44" s="2"/>
      <c r="MYL44" s="52"/>
      <c r="MYM44" s="2"/>
      <c r="MYP44" s="52"/>
      <c r="MYQ44" s="2"/>
      <c r="MYT44" s="52"/>
      <c r="MYU44" s="2"/>
      <c r="MYX44" s="52"/>
      <c r="MYY44" s="2"/>
      <c r="MZB44" s="52"/>
      <c r="MZC44" s="2"/>
      <c r="MZF44" s="52"/>
      <c r="MZG44" s="2"/>
      <c r="MZJ44" s="52"/>
      <c r="MZK44" s="2"/>
      <c r="MZN44" s="52"/>
      <c r="MZO44" s="2"/>
      <c r="MZR44" s="52"/>
      <c r="MZS44" s="2"/>
      <c r="MZV44" s="52"/>
      <c r="MZW44" s="2"/>
      <c r="MZZ44" s="52"/>
      <c r="NAA44" s="2"/>
      <c r="NAD44" s="52"/>
      <c r="NAE44" s="2"/>
      <c r="NAH44" s="52"/>
      <c r="NAI44" s="2"/>
      <c r="NAL44" s="52"/>
      <c r="NAM44" s="2"/>
      <c r="NAP44" s="52"/>
      <c r="NAQ44" s="2"/>
      <c r="NAT44" s="52"/>
      <c r="NAU44" s="2"/>
      <c r="NAX44" s="52"/>
      <c r="NAY44" s="2"/>
      <c r="NBB44" s="52"/>
      <c r="NBC44" s="2"/>
      <c r="NBF44" s="52"/>
      <c r="NBG44" s="2"/>
      <c r="NBJ44" s="52"/>
      <c r="NBK44" s="2"/>
      <c r="NBN44" s="52"/>
      <c r="NBO44" s="2"/>
      <c r="NBR44" s="52"/>
      <c r="NBS44" s="2"/>
      <c r="NBV44" s="52"/>
      <c r="NBW44" s="2"/>
      <c r="NBZ44" s="52"/>
      <c r="NCA44" s="2"/>
      <c r="NCD44" s="52"/>
      <c r="NCE44" s="2"/>
      <c r="NCH44" s="52"/>
      <c r="NCI44" s="2"/>
      <c r="NCL44" s="52"/>
      <c r="NCM44" s="2"/>
      <c r="NCP44" s="52"/>
      <c r="NCQ44" s="2"/>
      <c r="NCT44" s="52"/>
      <c r="NCU44" s="2"/>
      <c r="NCX44" s="52"/>
      <c r="NCY44" s="2"/>
      <c r="NDB44" s="52"/>
      <c r="NDC44" s="2"/>
      <c r="NDF44" s="52"/>
      <c r="NDG44" s="2"/>
      <c r="NDJ44" s="52"/>
      <c r="NDK44" s="2"/>
      <c r="NDN44" s="52"/>
      <c r="NDO44" s="2"/>
      <c r="NDR44" s="52"/>
      <c r="NDS44" s="2"/>
      <c r="NDV44" s="52"/>
      <c r="NDW44" s="2"/>
      <c r="NDZ44" s="52"/>
      <c r="NEA44" s="2"/>
      <c r="NED44" s="52"/>
      <c r="NEE44" s="2"/>
      <c r="NEH44" s="52"/>
      <c r="NEI44" s="2"/>
      <c r="NEL44" s="52"/>
      <c r="NEM44" s="2"/>
      <c r="NEP44" s="52"/>
      <c r="NEQ44" s="2"/>
      <c r="NET44" s="52"/>
      <c r="NEU44" s="2"/>
      <c r="NEX44" s="52"/>
      <c r="NEY44" s="2"/>
      <c r="NFB44" s="52"/>
      <c r="NFC44" s="2"/>
      <c r="NFF44" s="52"/>
      <c r="NFG44" s="2"/>
      <c r="NFJ44" s="52"/>
      <c r="NFK44" s="2"/>
      <c r="NFN44" s="52"/>
      <c r="NFO44" s="2"/>
      <c r="NFR44" s="52"/>
      <c r="NFS44" s="2"/>
      <c r="NFV44" s="52"/>
      <c r="NFW44" s="2"/>
      <c r="NFZ44" s="52"/>
      <c r="NGA44" s="2"/>
      <c r="NGD44" s="52"/>
      <c r="NGE44" s="2"/>
      <c r="NGH44" s="52"/>
      <c r="NGI44" s="2"/>
      <c r="NGL44" s="52"/>
      <c r="NGM44" s="2"/>
      <c r="NGP44" s="52"/>
      <c r="NGQ44" s="2"/>
      <c r="NGT44" s="52"/>
      <c r="NGU44" s="2"/>
      <c r="NGX44" s="52"/>
      <c r="NGY44" s="2"/>
      <c r="NHB44" s="52"/>
      <c r="NHC44" s="2"/>
      <c r="NHF44" s="52"/>
      <c r="NHG44" s="2"/>
      <c r="NHJ44" s="52"/>
      <c r="NHK44" s="2"/>
      <c r="NHN44" s="52"/>
      <c r="NHO44" s="2"/>
      <c r="NHR44" s="52"/>
      <c r="NHS44" s="2"/>
      <c r="NHV44" s="52"/>
      <c r="NHW44" s="2"/>
      <c r="NHZ44" s="52"/>
      <c r="NIA44" s="2"/>
      <c r="NID44" s="52"/>
      <c r="NIE44" s="2"/>
      <c r="NIH44" s="52"/>
      <c r="NII44" s="2"/>
      <c r="NIL44" s="52"/>
      <c r="NIM44" s="2"/>
      <c r="NIP44" s="52"/>
      <c r="NIQ44" s="2"/>
      <c r="NIT44" s="52"/>
      <c r="NIU44" s="2"/>
      <c r="NIX44" s="52"/>
      <c r="NIY44" s="2"/>
      <c r="NJB44" s="52"/>
      <c r="NJC44" s="2"/>
      <c r="NJF44" s="52"/>
      <c r="NJG44" s="2"/>
      <c r="NJJ44" s="52"/>
      <c r="NJK44" s="2"/>
      <c r="NJN44" s="52"/>
      <c r="NJO44" s="2"/>
      <c r="NJR44" s="52"/>
      <c r="NJS44" s="2"/>
      <c r="NJV44" s="52"/>
      <c r="NJW44" s="2"/>
      <c r="NJZ44" s="52"/>
      <c r="NKA44" s="2"/>
      <c r="NKD44" s="52"/>
      <c r="NKE44" s="2"/>
      <c r="NKH44" s="52"/>
      <c r="NKI44" s="2"/>
      <c r="NKL44" s="52"/>
      <c r="NKM44" s="2"/>
      <c r="NKP44" s="52"/>
      <c r="NKQ44" s="2"/>
      <c r="NKT44" s="52"/>
      <c r="NKU44" s="2"/>
      <c r="NKX44" s="52"/>
      <c r="NKY44" s="2"/>
      <c r="NLB44" s="52"/>
      <c r="NLC44" s="2"/>
      <c r="NLF44" s="52"/>
      <c r="NLG44" s="2"/>
      <c r="NLJ44" s="52"/>
      <c r="NLK44" s="2"/>
      <c r="NLN44" s="52"/>
      <c r="NLO44" s="2"/>
      <c r="NLR44" s="52"/>
      <c r="NLS44" s="2"/>
      <c r="NLV44" s="52"/>
      <c r="NLW44" s="2"/>
      <c r="NLZ44" s="52"/>
      <c r="NMA44" s="2"/>
      <c r="NMD44" s="52"/>
      <c r="NME44" s="2"/>
      <c r="NMH44" s="52"/>
      <c r="NMI44" s="2"/>
      <c r="NML44" s="52"/>
      <c r="NMM44" s="2"/>
      <c r="NMP44" s="52"/>
      <c r="NMQ44" s="2"/>
      <c r="NMT44" s="52"/>
      <c r="NMU44" s="2"/>
      <c r="NMX44" s="52"/>
      <c r="NMY44" s="2"/>
      <c r="NNB44" s="52"/>
      <c r="NNC44" s="2"/>
      <c r="NNF44" s="52"/>
      <c r="NNG44" s="2"/>
      <c r="NNJ44" s="52"/>
      <c r="NNK44" s="2"/>
      <c r="NNN44" s="52"/>
      <c r="NNO44" s="2"/>
      <c r="NNR44" s="52"/>
      <c r="NNS44" s="2"/>
      <c r="NNV44" s="52"/>
      <c r="NNW44" s="2"/>
      <c r="NNZ44" s="52"/>
      <c r="NOA44" s="2"/>
      <c r="NOD44" s="52"/>
      <c r="NOE44" s="2"/>
      <c r="NOH44" s="52"/>
      <c r="NOI44" s="2"/>
      <c r="NOL44" s="52"/>
      <c r="NOM44" s="2"/>
      <c r="NOP44" s="52"/>
      <c r="NOQ44" s="2"/>
      <c r="NOT44" s="52"/>
      <c r="NOU44" s="2"/>
      <c r="NOX44" s="52"/>
      <c r="NOY44" s="2"/>
      <c r="NPB44" s="52"/>
      <c r="NPC44" s="2"/>
      <c r="NPF44" s="52"/>
      <c r="NPG44" s="2"/>
      <c r="NPJ44" s="52"/>
      <c r="NPK44" s="2"/>
      <c r="NPN44" s="52"/>
      <c r="NPO44" s="2"/>
      <c r="NPR44" s="52"/>
      <c r="NPS44" s="2"/>
      <c r="NPV44" s="52"/>
      <c r="NPW44" s="2"/>
      <c r="NPZ44" s="52"/>
      <c r="NQA44" s="2"/>
      <c r="NQD44" s="52"/>
      <c r="NQE44" s="2"/>
      <c r="NQH44" s="52"/>
      <c r="NQI44" s="2"/>
      <c r="NQL44" s="52"/>
      <c r="NQM44" s="2"/>
      <c r="NQP44" s="52"/>
      <c r="NQQ44" s="2"/>
      <c r="NQT44" s="52"/>
      <c r="NQU44" s="2"/>
      <c r="NQX44" s="52"/>
      <c r="NQY44" s="2"/>
      <c r="NRB44" s="52"/>
      <c r="NRC44" s="2"/>
      <c r="NRF44" s="52"/>
      <c r="NRG44" s="2"/>
      <c r="NRJ44" s="52"/>
      <c r="NRK44" s="2"/>
      <c r="NRN44" s="52"/>
      <c r="NRO44" s="2"/>
      <c r="NRR44" s="52"/>
      <c r="NRS44" s="2"/>
      <c r="NRV44" s="52"/>
      <c r="NRW44" s="2"/>
      <c r="NRZ44" s="52"/>
      <c r="NSA44" s="2"/>
      <c r="NSD44" s="52"/>
      <c r="NSE44" s="2"/>
      <c r="NSH44" s="52"/>
      <c r="NSI44" s="2"/>
      <c r="NSL44" s="52"/>
      <c r="NSM44" s="2"/>
      <c r="NSP44" s="52"/>
      <c r="NSQ44" s="2"/>
      <c r="NST44" s="52"/>
      <c r="NSU44" s="2"/>
      <c r="NSX44" s="52"/>
      <c r="NSY44" s="2"/>
      <c r="NTB44" s="52"/>
      <c r="NTC44" s="2"/>
      <c r="NTF44" s="52"/>
      <c r="NTG44" s="2"/>
      <c r="NTJ44" s="52"/>
      <c r="NTK44" s="2"/>
      <c r="NTN44" s="52"/>
      <c r="NTO44" s="2"/>
      <c r="NTR44" s="52"/>
      <c r="NTS44" s="2"/>
      <c r="NTV44" s="52"/>
      <c r="NTW44" s="2"/>
      <c r="NTZ44" s="52"/>
      <c r="NUA44" s="2"/>
      <c r="NUD44" s="52"/>
      <c r="NUE44" s="2"/>
      <c r="NUH44" s="52"/>
      <c r="NUI44" s="2"/>
      <c r="NUL44" s="52"/>
      <c r="NUM44" s="2"/>
      <c r="NUP44" s="52"/>
      <c r="NUQ44" s="2"/>
      <c r="NUT44" s="52"/>
      <c r="NUU44" s="2"/>
      <c r="NUX44" s="52"/>
      <c r="NUY44" s="2"/>
      <c r="NVB44" s="52"/>
      <c r="NVC44" s="2"/>
      <c r="NVF44" s="52"/>
      <c r="NVG44" s="2"/>
      <c r="NVJ44" s="52"/>
      <c r="NVK44" s="2"/>
      <c r="NVN44" s="52"/>
      <c r="NVO44" s="2"/>
      <c r="NVR44" s="52"/>
      <c r="NVS44" s="2"/>
      <c r="NVV44" s="52"/>
      <c r="NVW44" s="2"/>
      <c r="NVZ44" s="52"/>
      <c r="NWA44" s="2"/>
      <c r="NWD44" s="52"/>
      <c r="NWE44" s="2"/>
      <c r="NWH44" s="52"/>
      <c r="NWI44" s="2"/>
      <c r="NWL44" s="52"/>
      <c r="NWM44" s="2"/>
      <c r="NWP44" s="52"/>
      <c r="NWQ44" s="2"/>
      <c r="NWT44" s="52"/>
      <c r="NWU44" s="2"/>
      <c r="NWX44" s="52"/>
      <c r="NWY44" s="2"/>
      <c r="NXB44" s="52"/>
      <c r="NXC44" s="2"/>
      <c r="NXF44" s="52"/>
      <c r="NXG44" s="2"/>
      <c r="NXJ44" s="52"/>
      <c r="NXK44" s="2"/>
      <c r="NXN44" s="52"/>
      <c r="NXO44" s="2"/>
      <c r="NXR44" s="52"/>
      <c r="NXS44" s="2"/>
      <c r="NXV44" s="52"/>
      <c r="NXW44" s="2"/>
      <c r="NXZ44" s="52"/>
      <c r="NYA44" s="2"/>
      <c r="NYD44" s="52"/>
      <c r="NYE44" s="2"/>
      <c r="NYH44" s="52"/>
      <c r="NYI44" s="2"/>
      <c r="NYL44" s="52"/>
      <c r="NYM44" s="2"/>
      <c r="NYP44" s="52"/>
      <c r="NYQ44" s="2"/>
      <c r="NYT44" s="52"/>
      <c r="NYU44" s="2"/>
      <c r="NYX44" s="52"/>
      <c r="NYY44" s="2"/>
      <c r="NZB44" s="52"/>
      <c r="NZC44" s="2"/>
      <c r="NZF44" s="52"/>
      <c r="NZG44" s="2"/>
      <c r="NZJ44" s="52"/>
      <c r="NZK44" s="2"/>
      <c r="NZN44" s="52"/>
      <c r="NZO44" s="2"/>
      <c r="NZR44" s="52"/>
      <c r="NZS44" s="2"/>
      <c r="NZV44" s="52"/>
      <c r="NZW44" s="2"/>
      <c r="NZZ44" s="52"/>
      <c r="OAA44" s="2"/>
      <c r="OAD44" s="52"/>
      <c r="OAE44" s="2"/>
      <c r="OAH44" s="52"/>
      <c r="OAI44" s="2"/>
      <c r="OAL44" s="52"/>
      <c r="OAM44" s="2"/>
      <c r="OAP44" s="52"/>
      <c r="OAQ44" s="2"/>
      <c r="OAT44" s="52"/>
      <c r="OAU44" s="2"/>
      <c r="OAX44" s="52"/>
      <c r="OAY44" s="2"/>
      <c r="OBB44" s="52"/>
      <c r="OBC44" s="2"/>
      <c r="OBF44" s="52"/>
      <c r="OBG44" s="2"/>
      <c r="OBJ44" s="52"/>
      <c r="OBK44" s="2"/>
      <c r="OBN44" s="52"/>
      <c r="OBO44" s="2"/>
      <c r="OBR44" s="52"/>
      <c r="OBS44" s="2"/>
      <c r="OBV44" s="52"/>
      <c r="OBW44" s="2"/>
      <c r="OBZ44" s="52"/>
      <c r="OCA44" s="2"/>
      <c r="OCD44" s="52"/>
      <c r="OCE44" s="2"/>
      <c r="OCH44" s="52"/>
      <c r="OCI44" s="2"/>
      <c r="OCL44" s="52"/>
      <c r="OCM44" s="2"/>
      <c r="OCP44" s="52"/>
      <c r="OCQ44" s="2"/>
      <c r="OCT44" s="52"/>
      <c r="OCU44" s="2"/>
      <c r="OCX44" s="52"/>
      <c r="OCY44" s="2"/>
      <c r="ODB44" s="52"/>
      <c r="ODC44" s="2"/>
      <c r="ODF44" s="52"/>
      <c r="ODG44" s="2"/>
      <c r="ODJ44" s="52"/>
      <c r="ODK44" s="2"/>
      <c r="ODN44" s="52"/>
      <c r="ODO44" s="2"/>
      <c r="ODR44" s="52"/>
      <c r="ODS44" s="2"/>
      <c r="ODV44" s="52"/>
      <c r="ODW44" s="2"/>
      <c r="ODZ44" s="52"/>
      <c r="OEA44" s="2"/>
      <c r="OED44" s="52"/>
      <c r="OEE44" s="2"/>
      <c r="OEH44" s="52"/>
      <c r="OEI44" s="2"/>
      <c r="OEL44" s="52"/>
      <c r="OEM44" s="2"/>
      <c r="OEP44" s="52"/>
      <c r="OEQ44" s="2"/>
      <c r="OET44" s="52"/>
      <c r="OEU44" s="2"/>
      <c r="OEX44" s="52"/>
      <c r="OEY44" s="2"/>
      <c r="OFB44" s="52"/>
      <c r="OFC44" s="2"/>
      <c r="OFF44" s="52"/>
      <c r="OFG44" s="2"/>
      <c r="OFJ44" s="52"/>
      <c r="OFK44" s="2"/>
      <c r="OFN44" s="52"/>
      <c r="OFO44" s="2"/>
      <c r="OFR44" s="52"/>
      <c r="OFS44" s="2"/>
      <c r="OFV44" s="52"/>
      <c r="OFW44" s="2"/>
      <c r="OFZ44" s="52"/>
      <c r="OGA44" s="2"/>
      <c r="OGD44" s="52"/>
      <c r="OGE44" s="2"/>
      <c r="OGH44" s="52"/>
      <c r="OGI44" s="2"/>
      <c r="OGL44" s="52"/>
      <c r="OGM44" s="2"/>
      <c r="OGP44" s="52"/>
      <c r="OGQ44" s="2"/>
      <c r="OGT44" s="52"/>
      <c r="OGU44" s="2"/>
      <c r="OGX44" s="52"/>
      <c r="OGY44" s="2"/>
      <c r="OHB44" s="52"/>
      <c r="OHC44" s="2"/>
      <c r="OHF44" s="52"/>
      <c r="OHG44" s="2"/>
      <c r="OHJ44" s="52"/>
      <c r="OHK44" s="2"/>
      <c r="OHN44" s="52"/>
      <c r="OHO44" s="2"/>
      <c r="OHR44" s="52"/>
      <c r="OHS44" s="2"/>
      <c r="OHV44" s="52"/>
      <c r="OHW44" s="2"/>
      <c r="OHZ44" s="52"/>
      <c r="OIA44" s="2"/>
      <c r="OID44" s="52"/>
      <c r="OIE44" s="2"/>
      <c r="OIH44" s="52"/>
      <c r="OII44" s="2"/>
      <c r="OIL44" s="52"/>
      <c r="OIM44" s="2"/>
      <c r="OIP44" s="52"/>
      <c r="OIQ44" s="2"/>
      <c r="OIT44" s="52"/>
      <c r="OIU44" s="2"/>
      <c r="OIX44" s="52"/>
      <c r="OIY44" s="2"/>
      <c r="OJB44" s="52"/>
      <c r="OJC44" s="2"/>
      <c r="OJF44" s="52"/>
      <c r="OJG44" s="2"/>
      <c r="OJJ44" s="52"/>
      <c r="OJK44" s="2"/>
      <c r="OJN44" s="52"/>
      <c r="OJO44" s="2"/>
      <c r="OJR44" s="52"/>
      <c r="OJS44" s="2"/>
      <c r="OJV44" s="52"/>
      <c r="OJW44" s="2"/>
      <c r="OJZ44" s="52"/>
      <c r="OKA44" s="2"/>
      <c r="OKD44" s="52"/>
      <c r="OKE44" s="2"/>
      <c r="OKH44" s="52"/>
      <c r="OKI44" s="2"/>
      <c r="OKL44" s="52"/>
      <c r="OKM44" s="2"/>
      <c r="OKP44" s="52"/>
      <c r="OKQ44" s="2"/>
      <c r="OKT44" s="52"/>
      <c r="OKU44" s="2"/>
      <c r="OKX44" s="52"/>
      <c r="OKY44" s="2"/>
      <c r="OLB44" s="52"/>
      <c r="OLC44" s="2"/>
      <c r="OLF44" s="52"/>
      <c r="OLG44" s="2"/>
      <c r="OLJ44" s="52"/>
      <c r="OLK44" s="2"/>
      <c r="OLN44" s="52"/>
      <c r="OLO44" s="2"/>
      <c r="OLR44" s="52"/>
      <c r="OLS44" s="2"/>
      <c r="OLV44" s="52"/>
      <c r="OLW44" s="2"/>
      <c r="OLZ44" s="52"/>
      <c r="OMA44" s="2"/>
      <c r="OMD44" s="52"/>
      <c r="OME44" s="2"/>
      <c r="OMH44" s="52"/>
      <c r="OMI44" s="2"/>
      <c r="OML44" s="52"/>
      <c r="OMM44" s="2"/>
      <c r="OMP44" s="52"/>
      <c r="OMQ44" s="2"/>
      <c r="OMT44" s="52"/>
      <c r="OMU44" s="2"/>
      <c r="OMX44" s="52"/>
      <c r="OMY44" s="2"/>
      <c r="ONB44" s="52"/>
      <c r="ONC44" s="2"/>
      <c r="ONF44" s="52"/>
      <c r="ONG44" s="2"/>
      <c r="ONJ44" s="52"/>
      <c r="ONK44" s="2"/>
      <c r="ONN44" s="52"/>
      <c r="ONO44" s="2"/>
      <c r="ONR44" s="52"/>
      <c r="ONS44" s="2"/>
      <c r="ONV44" s="52"/>
      <c r="ONW44" s="2"/>
      <c r="ONZ44" s="52"/>
      <c r="OOA44" s="2"/>
      <c r="OOD44" s="52"/>
      <c r="OOE44" s="2"/>
      <c r="OOH44" s="52"/>
      <c r="OOI44" s="2"/>
      <c r="OOL44" s="52"/>
      <c r="OOM44" s="2"/>
      <c r="OOP44" s="52"/>
      <c r="OOQ44" s="2"/>
      <c r="OOT44" s="52"/>
      <c r="OOU44" s="2"/>
      <c r="OOX44" s="52"/>
      <c r="OOY44" s="2"/>
      <c r="OPB44" s="52"/>
      <c r="OPC44" s="2"/>
      <c r="OPF44" s="52"/>
      <c r="OPG44" s="2"/>
      <c r="OPJ44" s="52"/>
      <c r="OPK44" s="2"/>
      <c r="OPN44" s="52"/>
      <c r="OPO44" s="2"/>
      <c r="OPR44" s="52"/>
      <c r="OPS44" s="2"/>
      <c r="OPV44" s="52"/>
      <c r="OPW44" s="2"/>
      <c r="OPZ44" s="52"/>
      <c r="OQA44" s="2"/>
      <c r="OQD44" s="52"/>
      <c r="OQE44" s="2"/>
      <c r="OQH44" s="52"/>
      <c r="OQI44" s="2"/>
      <c r="OQL44" s="52"/>
      <c r="OQM44" s="2"/>
      <c r="OQP44" s="52"/>
      <c r="OQQ44" s="2"/>
      <c r="OQT44" s="52"/>
      <c r="OQU44" s="2"/>
      <c r="OQX44" s="52"/>
      <c r="OQY44" s="2"/>
      <c r="ORB44" s="52"/>
      <c r="ORC44" s="2"/>
      <c r="ORF44" s="52"/>
      <c r="ORG44" s="2"/>
      <c r="ORJ44" s="52"/>
      <c r="ORK44" s="2"/>
      <c r="ORN44" s="52"/>
      <c r="ORO44" s="2"/>
      <c r="ORR44" s="52"/>
      <c r="ORS44" s="2"/>
      <c r="ORV44" s="52"/>
      <c r="ORW44" s="2"/>
      <c r="ORZ44" s="52"/>
      <c r="OSA44" s="2"/>
      <c r="OSD44" s="52"/>
      <c r="OSE44" s="2"/>
      <c r="OSH44" s="52"/>
      <c r="OSI44" s="2"/>
      <c r="OSL44" s="52"/>
      <c r="OSM44" s="2"/>
      <c r="OSP44" s="52"/>
      <c r="OSQ44" s="2"/>
      <c r="OST44" s="52"/>
      <c r="OSU44" s="2"/>
      <c r="OSX44" s="52"/>
      <c r="OSY44" s="2"/>
      <c r="OTB44" s="52"/>
      <c r="OTC44" s="2"/>
      <c r="OTF44" s="52"/>
      <c r="OTG44" s="2"/>
      <c r="OTJ44" s="52"/>
      <c r="OTK44" s="2"/>
      <c r="OTN44" s="52"/>
      <c r="OTO44" s="2"/>
      <c r="OTR44" s="52"/>
      <c r="OTS44" s="2"/>
      <c r="OTV44" s="52"/>
      <c r="OTW44" s="2"/>
      <c r="OTZ44" s="52"/>
      <c r="OUA44" s="2"/>
      <c r="OUD44" s="52"/>
      <c r="OUE44" s="2"/>
      <c r="OUH44" s="52"/>
      <c r="OUI44" s="2"/>
      <c r="OUL44" s="52"/>
      <c r="OUM44" s="2"/>
      <c r="OUP44" s="52"/>
      <c r="OUQ44" s="2"/>
      <c r="OUT44" s="52"/>
      <c r="OUU44" s="2"/>
      <c r="OUX44" s="52"/>
      <c r="OUY44" s="2"/>
      <c r="OVB44" s="52"/>
      <c r="OVC44" s="2"/>
      <c r="OVF44" s="52"/>
      <c r="OVG44" s="2"/>
      <c r="OVJ44" s="52"/>
      <c r="OVK44" s="2"/>
      <c r="OVN44" s="52"/>
      <c r="OVO44" s="2"/>
      <c r="OVR44" s="52"/>
      <c r="OVS44" s="2"/>
      <c r="OVV44" s="52"/>
      <c r="OVW44" s="2"/>
      <c r="OVZ44" s="52"/>
      <c r="OWA44" s="2"/>
      <c r="OWD44" s="52"/>
      <c r="OWE44" s="2"/>
      <c r="OWH44" s="52"/>
      <c r="OWI44" s="2"/>
      <c r="OWL44" s="52"/>
      <c r="OWM44" s="2"/>
      <c r="OWP44" s="52"/>
      <c r="OWQ44" s="2"/>
      <c r="OWT44" s="52"/>
      <c r="OWU44" s="2"/>
      <c r="OWX44" s="52"/>
      <c r="OWY44" s="2"/>
      <c r="OXB44" s="52"/>
      <c r="OXC44" s="2"/>
      <c r="OXF44" s="52"/>
      <c r="OXG44" s="2"/>
      <c r="OXJ44" s="52"/>
      <c r="OXK44" s="2"/>
      <c r="OXN44" s="52"/>
      <c r="OXO44" s="2"/>
      <c r="OXR44" s="52"/>
      <c r="OXS44" s="2"/>
      <c r="OXV44" s="52"/>
      <c r="OXW44" s="2"/>
      <c r="OXZ44" s="52"/>
      <c r="OYA44" s="2"/>
      <c r="OYD44" s="52"/>
      <c r="OYE44" s="2"/>
      <c r="OYH44" s="52"/>
      <c r="OYI44" s="2"/>
      <c r="OYL44" s="52"/>
      <c r="OYM44" s="2"/>
      <c r="OYP44" s="52"/>
      <c r="OYQ44" s="2"/>
      <c r="OYT44" s="52"/>
      <c r="OYU44" s="2"/>
      <c r="OYX44" s="52"/>
      <c r="OYY44" s="2"/>
      <c r="OZB44" s="52"/>
      <c r="OZC44" s="2"/>
      <c r="OZF44" s="52"/>
      <c r="OZG44" s="2"/>
      <c r="OZJ44" s="52"/>
      <c r="OZK44" s="2"/>
      <c r="OZN44" s="52"/>
      <c r="OZO44" s="2"/>
      <c r="OZR44" s="52"/>
      <c r="OZS44" s="2"/>
      <c r="OZV44" s="52"/>
      <c r="OZW44" s="2"/>
      <c r="OZZ44" s="52"/>
      <c r="PAA44" s="2"/>
      <c r="PAD44" s="52"/>
      <c r="PAE44" s="2"/>
      <c r="PAH44" s="52"/>
      <c r="PAI44" s="2"/>
      <c r="PAL44" s="52"/>
      <c r="PAM44" s="2"/>
      <c r="PAP44" s="52"/>
      <c r="PAQ44" s="2"/>
      <c r="PAT44" s="52"/>
      <c r="PAU44" s="2"/>
      <c r="PAX44" s="52"/>
      <c r="PAY44" s="2"/>
      <c r="PBB44" s="52"/>
      <c r="PBC44" s="2"/>
      <c r="PBF44" s="52"/>
      <c r="PBG44" s="2"/>
      <c r="PBJ44" s="52"/>
      <c r="PBK44" s="2"/>
      <c r="PBN44" s="52"/>
      <c r="PBO44" s="2"/>
      <c r="PBR44" s="52"/>
      <c r="PBS44" s="2"/>
      <c r="PBV44" s="52"/>
      <c r="PBW44" s="2"/>
      <c r="PBZ44" s="52"/>
      <c r="PCA44" s="2"/>
      <c r="PCD44" s="52"/>
      <c r="PCE44" s="2"/>
      <c r="PCH44" s="52"/>
      <c r="PCI44" s="2"/>
      <c r="PCL44" s="52"/>
      <c r="PCM44" s="2"/>
      <c r="PCP44" s="52"/>
      <c r="PCQ44" s="2"/>
      <c r="PCT44" s="52"/>
      <c r="PCU44" s="2"/>
      <c r="PCX44" s="52"/>
      <c r="PCY44" s="2"/>
      <c r="PDB44" s="52"/>
      <c r="PDC44" s="2"/>
      <c r="PDF44" s="52"/>
      <c r="PDG44" s="2"/>
      <c r="PDJ44" s="52"/>
      <c r="PDK44" s="2"/>
      <c r="PDN44" s="52"/>
      <c r="PDO44" s="2"/>
      <c r="PDR44" s="52"/>
      <c r="PDS44" s="2"/>
      <c r="PDV44" s="52"/>
      <c r="PDW44" s="2"/>
      <c r="PDZ44" s="52"/>
      <c r="PEA44" s="2"/>
      <c r="PED44" s="52"/>
      <c r="PEE44" s="2"/>
      <c r="PEH44" s="52"/>
      <c r="PEI44" s="2"/>
      <c r="PEL44" s="52"/>
      <c r="PEM44" s="2"/>
      <c r="PEP44" s="52"/>
      <c r="PEQ44" s="2"/>
      <c r="PET44" s="52"/>
      <c r="PEU44" s="2"/>
      <c r="PEX44" s="52"/>
      <c r="PEY44" s="2"/>
      <c r="PFB44" s="52"/>
      <c r="PFC44" s="2"/>
      <c r="PFF44" s="52"/>
      <c r="PFG44" s="2"/>
      <c r="PFJ44" s="52"/>
      <c r="PFK44" s="2"/>
      <c r="PFN44" s="52"/>
      <c r="PFO44" s="2"/>
      <c r="PFR44" s="52"/>
      <c r="PFS44" s="2"/>
      <c r="PFV44" s="52"/>
      <c r="PFW44" s="2"/>
      <c r="PFZ44" s="52"/>
      <c r="PGA44" s="2"/>
      <c r="PGD44" s="52"/>
      <c r="PGE44" s="2"/>
      <c r="PGH44" s="52"/>
      <c r="PGI44" s="2"/>
      <c r="PGL44" s="52"/>
      <c r="PGM44" s="2"/>
      <c r="PGP44" s="52"/>
      <c r="PGQ44" s="2"/>
      <c r="PGT44" s="52"/>
      <c r="PGU44" s="2"/>
      <c r="PGX44" s="52"/>
      <c r="PGY44" s="2"/>
      <c r="PHB44" s="52"/>
      <c r="PHC44" s="2"/>
      <c r="PHF44" s="52"/>
      <c r="PHG44" s="2"/>
      <c r="PHJ44" s="52"/>
      <c r="PHK44" s="2"/>
      <c r="PHN44" s="52"/>
      <c r="PHO44" s="2"/>
      <c r="PHR44" s="52"/>
      <c r="PHS44" s="2"/>
      <c r="PHV44" s="52"/>
      <c r="PHW44" s="2"/>
      <c r="PHZ44" s="52"/>
      <c r="PIA44" s="2"/>
      <c r="PID44" s="52"/>
      <c r="PIE44" s="2"/>
      <c r="PIH44" s="52"/>
      <c r="PII44" s="2"/>
      <c r="PIL44" s="52"/>
      <c r="PIM44" s="2"/>
      <c r="PIP44" s="52"/>
      <c r="PIQ44" s="2"/>
      <c r="PIT44" s="52"/>
      <c r="PIU44" s="2"/>
      <c r="PIX44" s="52"/>
      <c r="PIY44" s="2"/>
      <c r="PJB44" s="52"/>
      <c r="PJC44" s="2"/>
      <c r="PJF44" s="52"/>
      <c r="PJG44" s="2"/>
      <c r="PJJ44" s="52"/>
      <c r="PJK44" s="2"/>
      <c r="PJN44" s="52"/>
      <c r="PJO44" s="2"/>
      <c r="PJR44" s="52"/>
      <c r="PJS44" s="2"/>
      <c r="PJV44" s="52"/>
      <c r="PJW44" s="2"/>
      <c r="PJZ44" s="52"/>
      <c r="PKA44" s="2"/>
      <c r="PKD44" s="52"/>
      <c r="PKE44" s="2"/>
      <c r="PKH44" s="52"/>
      <c r="PKI44" s="2"/>
      <c r="PKL44" s="52"/>
      <c r="PKM44" s="2"/>
      <c r="PKP44" s="52"/>
      <c r="PKQ44" s="2"/>
      <c r="PKT44" s="52"/>
      <c r="PKU44" s="2"/>
      <c r="PKX44" s="52"/>
      <c r="PKY44" s="2"/>
      <c r="PLB44" s="52"/>
      <c r="PLC44" s="2"/>
      <c r="PLF44" s="52"/>
      <c r="PLG44" s="2"/>
      <c r="PLJ44" s="52"/>
      <c r="PLK44" s="2"/>
      <c r="PLN44" s="52"/>
      <c r="PLO44" s="2"/>
      <c r="PLR44" s="52"/>
      <c r="PLS44" s="2"/>
      <c r="PLV44" s="52"/>
      <c r="PLW44" s="2"/>
      <c r="PLZ44" s="52"/>
      <c r="PMA44" s="2"/>
      <c r="PMD44" s="52"/>
      <c r="PME44" s="2"/>
      <c r="PMH44" s="52"/>
      <c r="PMI44" s="2"/>
      <c r="PML44" s="52"/>
      <c r="PMM44" s="2"/>
      <c r="PMP44" s="52"/>
      <c r="PMQ44" s="2"/>
      <c r="PMT44" s="52"/>
      <c r="PMU44" s="2"/>
      <c r="PMX44" s="52"/>
      <c r="PMY44" s="2"/>
      <c r="PNB44" s="52"/>
      <c r="PNC44" s="2"/>
      <c r="PNF44" s="52"/>
      <c r="PNG44" s="2"/>
      <c r="PNJ44" s="52"/>
      <c r="PNK44" s="2"/>
      <c r="PNN44" s="52"/>
      <c r="PNO44" s="2"/>
      <c r="PNR44" s="52"/>
      <c r="PNS44" s="2"/>
      <c r="PNV44" s="52"/>
      <c r="PNW44" s="2"/>
      <c r="PNZ44" s="52"/>
      <c r="POA44" s="2"/>
      <c r="POD44" s="52"/>
      <c r="POE44" s="2"/>
      <c r="POH44" s="52"/>
      <c r="POI44" s="2"/>
      <c r="POL44" s="52"/>
      <c r="POM44" s="2"/>
      <c r="POP44" s="52"/>
      <c r="POQ44" s="2"/>
      <c r="POT44" s="52"/>
      <c r="POU44" s="2"/>
      <c r="POX44" s="52"/>
      <c r="POY44" s="2"/>
      <c r="PPB44" s="52"/>
      <c r="PPC44" s="2"/>
      <c r="PPF44" s="52"/>
      <c r="PPG44" s="2"/>
      <c r="PPJ44" s="52"/>
      <c r="PPK44" s="2"/>
      <c r="PPN44" s="52"/>
      <c r="PPO44" s="2"/>
      <c r="PPR44" s="52"/>
      <c r="PPS44" s="2"/>
      <c r="PPV44" s="52"/>
      <c r="PPW44" s="2"/>
      <c r="PPZ44" s="52"/>
      <c r="PQA44" s="2"/>
      <c r="PQD44" s="52"/>
      <c r="PQE44" s="2"/>
      <c r="PQH44" s="52"/>
      <c r="PQI44" s="2"/>
      <c r="PQL44" s="52"/>
      <c r="PQM44" s="2"/>
      <c r="PQP44" s="52"/>
      <c r="PQQ44" s="2"/>
      <c r="PQT44" s="52"/>
      <c r="PQU44" s="2"/>
      <c r="PQX44" s="52"/>
      <c r="PQY44" s="2"/>
      <c r="PRB44" s="52"/>
      <c r="PRC44" s="2"/>
      <c r="PRF44" s="52"/>
      <c r="PRG44" s="2"/>
      <c r="PRJ44" s="52"/>
      <c r="PRK44" s="2"/>
      <c r="PRN44" s="52"/>
      <c r="PRO44" s="2"/>
      <c r="PRR44" s="52"/>
      <c r="PRS44" s="2"/>
      <c r="PRV44" s="52"/>
      <c r="PRW44" s="2"/>
      <c r="PRZ44" s="52"/>
      <c r="PSA44" s="2"/>
      <c r="PSD44" s="52"/>
      <c r="PSE44" s="2"/>
      <c r="PSH44" s="52"/>
      <c r="PSI44" s="2"/>
      <c r="PSL44" s="52"/>
      <c r="PSM44" s="2"/>
      <c r="PSP44" s="52"/>
      <c r="PSQ44" s="2"/>
      <c r="PST44" s="52"/>
      <c r="PSU44" s="2"/>
      <c r="PSX44" s="52"/>
      <c r="PSY44" s="2"/>
      <c r="PTB44" s="52"/>
      <c r="PTC44" s="2"/>
      <c r="PTF44" s="52"/>
      <c r="PTG44" s="2"/>
      <c r="PTJ44" s="52"/>
      <c r="PTK44" s="2"/>
      <c r="PTN44" s="52"/>
      <c r="PTO44" s="2"/>
      <c r="PTR44" s="52"/>
      <c r="PTS44" s="2"/>
      <c r="PTV44" s="52"/>
      <c r="PTW44" s="2"/>
      <c r="PTZ44" s="52"/>
      <c r="PUA44" s="2"/>
      <c r="PUD44" s="52"/>
      <c r="PUE44" s="2"/>
      <c r="PUH44" s="52"/>
      <c r="PUI44" s="2"/>
      <c r="PUL44" s="52"/>
      <c r="PUM44" s="2"/>
      <c r="PUP44" s="52"/>
      <c r="PUQ44" s="2"/>
      <c r="PUT44" s="52"/>
      <c r="PUU44" s="2"/>
      <c r="PUX44" s="52"/>
      <c r="PUY44" s="2"/>
      <c r="PVB44" s="52"/>
      <c r="PVC44" s="2"/>
      <c r="PVF44" s="52"/>
      <c r="PVG44" s="2"/>
      <c r="PVJ44" s="52"/>
      <c r="PVK44" s="2"/>
      <c r="PVN44" s="52"/>
      <c r="PVO44" s="2"/>
      <c r="PVR44" s="52"/>
      <c r="PVS44" s="2"/>
      <c r="PVV44" s="52"/>
      <c r="PVW44" s="2"/>
      <c r="PVZ44" s="52"/>
      <c r="PWA44" s="2"/>
      <c r="PWD44" s="52"/>
      <c r="PWE44" s="2"/>
      <c r="PWH44" s="52"/>
      <c r="PWI44" s="2"/>
      <c r="PWL44" s="52"/>
      <c r="PWM44" s="2"/>
      <c r="PWP44" s="52"/>
      <c r="PWQ44" s="2"/>
      <c r="PWT44" s="52"/>
      <c r="PWU44" s="2"/>
      <c r="PWX44" s="52"/>
      <c r="PWY44" s="2"/>
      <c r="PXB44" s="52"/>
      <c r="PXC44" s="2"/>
      <c r="PXF44" s="52"/>
      <c r="PXG44" s="2"/>
      <c r="PXJ44" s="52"/>
      <c r="PXK44" s="2"/>
      <c r="PXN44" s="52"/>
      <c r="PXO44" s="2"/>
      <c r="PXR44" s="52"/>
      <c r="PXS44" s="2"/>
      <c r="PXV44" s="52"/>
      <c r="PXW44" s="2"/>
      <c r="PXZ44" s="52"/>
      <c r="PYA44" s="2"/>
      <c r="PYD44" s="52"/>
      <c r="PYE44" s="2"/>
      <c r="PYH44" s="52"/>
      <c r="PYI44" s="2"/>
      <c r="PYL44" s="52"/>
      <c r="PYM44" s="2"/>
      <c r="PYP44" s="52"/>
      <c r="PYQ44" s="2"/>
      <c r="PYT44" s="52"/>
      <c r="PYU44" s="2"/>
      <c r="PYX44" s="52"/>
      <c r="PYY44" s="2"/>
      <c r="PZB44" s="52"/>
      <c r="PZC44" s="2"/>
      <c r="PZF44" s="52"/>
      <c r="PZG44" s="2"/>
      <c r="PZJ44" s="52"/>
      <c r="PZK44" s="2"/>
      <c r="PZN44" s="52"/>
      <c r="PZO44" s="2"/>
      <c r="PZR44" s="52"/>
      <c r="PZS44" s="2"/>
      <c r="PZV44" s="52"/>
      <c r="PZW44" s="2"/>
      <c r="PZZ44" s="52"/>
      <c r="QAA44" s="2"/>
      <c r="QAD44" s="52"/>
      <c r="QAE44" s="2"/>
      <c r="QAH44" s="52"/>
      <c r="QAI44" s="2"/>
      <c r="QAL44" s="52"/>
      <c r="QAM44" s="2"/>
      <c r="QAP44" s="52"/>
      <c r="QAQ44" s="2"/>
      <c r="QAT44" s="52"/>
      <c r="QAU44" s="2"/>
      <c r="QAX44" s="52"/>
      <c r="QAY44" s="2"/>
      <c r="QBB44" s="52"/>
      <c r="QBC44" s="2"/>
      <c r="QBF44" s="52"/>
      <c r="QBG44" s="2"/>
      <c r="QBJ44" s="52"/>
      <c r="QBK44" s="2"/>
      <c r="QBN44" s="52"/>
      <c r="QBO44" s="2"/>
      <c r="QBR44" s="52"/>
      <c r="QBS44" s="2"/>
      <c r="QBV44" s="52"/>
      <c r="QBW44" s="2"/>
      <c r="QBZ44" s="52"/>
      <c r="QCA44" s="2"/>
      <c r="QCD44" s="52"/>
      <c r="QCE44" s="2"/>
      <c r="QCH44" s="52"/>
      <c r="QCI44" s="2"/>
      <c r="QCL44" s="52"/>
      <c r="QCM44" s="2"/>
      <c r="QCP44" s="52"/>
      <c r="QCQ44" s="2"/>
      <c r="QCT44" s="52"/>
      <c r="QCU44" s="2"/>
      <c r="QCX44" s="52"/>
      <c r="QCY44" s="2"/>
      <c r="QDB44" s="52"/>
      <c r="QDC44" s="2"/>
      <c r="QDF44" s="52"/>
      <c r="QDG44" s="2"/>
      <c r="QDJ44" s="52"/>
      <c r="QDK44" s="2"/>
      <c r="QDN44" s="52"/>
      <c r="QDO44" s="2"/>
      <c r="QDR44" s="52"/>
      <c r="QDS44" s="2"/>
      <c r="QDV44" s="52"/>
      <c r="QDW44" s="2"/>
      <c r="QDZ44" s="52"/>
      <c r="QEA44" s="2"/>
      <c r="QED44" s="52"/>
      <c r="QEE44" s="2"/>
      <c r="QEH44" s="52"/>
      <c r="QEI44" s="2"/>
      <c r="QEL44" s="52"/>
      <c r="QEM44" s="2"/>
      <c r="QEP44" s="52"/>
      <c r="QEQ44" s="2"/>
      <c r="QET44" s="52"/>
      <c r="QEU44" s="2"/>
      <c r="QEX44" s="52"/>
      <c r="QEY44" s="2"/>
      <c r="QFB44" s="52"/>
      <c r="QFC44" s="2"/>
      <c r="QFF44" s="52"/>
      <c r="QFG44" s="2"/>
      <c r="QFJ44" s="52"/>
      <c r="QFK44" s="2"/>
      <c r="QFN44" s="52"/>
      <c r="QFO44" s="2"/>
      <c r="QFR44" s="52"/>
      <c r="QFS44" s="2"/>
      <c r="QFV44" s="52"/>
      <c r="QFW44" s="2"/>
      <c r="QFZ44" s="52"/>
      <c r="QGA44" s="2"/>
      <c r="QGD44" s="52"/>
      <c r="QGE44" s="2"/>
      <c r="QGH44" s="52"/>
      <c r="QGI44" s="2"/>
      <c r="QGL44" s="52"/>
      <c r="QGM44" s="2"/>
      <c r="QGP44" s="52"/>
      <c r="QGQ44" s="2"/>
      <c r="QGT44" s="52"/>
      <c r="QGU44" s="2"/>
      <c r="QGX44" s="52"/>
      <c r="QGY44" s="2"/>
      <c r="QHB44" s="52"/>
      <c r="QHC44" s="2"/>
      <c r="QHF44" s="52"/>
      <c r="QHG44" s="2"/>
      <c r="QHJ44" s="52"/>
      <c r="QHK44" s="2"/>
      <c r="QHN44" s="52"/>
      <c r="QHO44" s="2"/>
      <c r="QHR44" s="52"/>
      <c r="QHS44" s="2"/>
      <c r="QHV44" s="52"/>
      <c r="QHW44" s="2"/>
      <c r="QHZ44" s="52"/>
      <c r="QIA44" s="2"/>
      <c r="QID44" s="52"/>
      <c r="QIE44" s="2"/>
      <c r="QIH44" s="52"/>
      <c r="QII44" s="2"/>
      <c r="QIL44" s="52"/>
      <c r="QIM44" s="2"/>
      <c r="QIP44" s="52"/>
      <c r="QIQ44" s="2"/>
      <c r="QIT44" s="52"/>
      <c r="QIU44" s="2"/>
      <c r="QIX44" s="52"/>
      <c r="QIY44" s="2"/>
      <c r="QJB44" s="52"/>
      <c r="QJC44" s="2"/>
      <c r="QJF44" s="52"/>
      <c r="QJG44" s="2"/>
      <c r="QJJ44" s="52"/>
      <c r="QJK44" s="2"/>
      <c r="QJN44" s="52"/>
      <c r="QJO44" s="2"/>
      <c r="QJR44" s="52"/>
      <c r="QJS44" s="2"/>
      <c r="QJV44" s="52"/>
      <c r="QJW44" s="2"/>
      <c r="QJZ44" s="52"/>
      <c r="QKA44" s="2"/>
      <c r="QKD44" s="52"/>
      <c r="QKE44" s="2"/>
      <c r="QKH44" s="52"/>
      <c r="QKI44" s="2"/>
      <c r="QKL44" s="52"/>
      <c r="QKM44" s="2"/>
      <c r="QKP44" s="52"/>
      <c r="QKQ44" s="2"/>
      <c r="QKT44" s="52"/>
      <c r="QKU44" s="2"/>
      <c r="QKX44" s="52"/>
      <c r="QKY44" s="2"/>
      <c r="QLB44" s="52"/>
      <c r="QLC44" s="2"/>
      <c r="QLF44" s="52"/>
      <c r="QLG44" s="2"/>
      <c r="QLJ44" s="52"/>
      <c r="QLK44" s="2"/>
      <c r="QLN44" s="52"/>
      <c r="QLO44" s="2"/>
      <c r="QLR44" s="52"/>
      <c r="QLS44" s="2"/>
      <c r="QLV44" s="52"/>
      <c r="QLW44" s="2"/>
      <c r="QLZ44" s="52"/>
      <c r="QMA44" s="2"/>
      <c r="QMD44" s="52"/>
      <c r="QME44" s="2"/>
      <c r="QMH44" s="52"/>
      <c r="QMI44" s="2"/>
      <c r="QML44" s="52"/>
      <c r="QMM44" s="2"/>
      <c r="QMP44" s="52"/>
      <c r="QMQ44" s="2"/>
      <c r="QMT44" s="52"/>
      <c r="QMU44" s="2"/>
      <c r="QMX44" s="52"/>
      <c r="QMY44" s="2"/>
      <c r="QNB44" s="52"/>
      <c r="QNC44" s="2"/>
      <c r="QNF44" s="52"/>
      <c r="QNG44" s="2"/>
      <c r="QNJ44" s="52"/>
      <c r="QNK44" s="2"/>
      <c r="QNN44" s="52"/>
      <c r="QNO44" s="2"/>
      <c r="QNR44" s="52"/>
      <c r="QNS44" s="2"/>
      <c r="QNV44" s="52"/>
      <c r="QNW44" s="2"/>
      <c r="QNZ44" s="52"/>
      <c r="QOA44" s="2"/>
      <c r="QOD44" s="52"/>
      <c r="QOE44" s="2"/>
      <c r="QOH44" s="52"/>
      <c r="QOI44" s="2"/>
      <c r="QOL44" s="52"/>
      <c r="QOM44" s="2"/>
      <c r="QOP44" s="52"/>
      <c r="QOQ44" s="2"/>
      <c r="QOT44" s="52"/>
      <c r="QOU44" s="2"/>
      <c r="QOX44" s="52"/>
      <c r="QOY44" s="2"/>
      <c r="QPB44" s="52"/>
      <c r="QPC44" s="2"/>
      <c r="QPF44" s="52"/>
      <c r="QPG44" s="2"/>
      <c r="QPJ44" s="52"/>
      <c r="QPK44" s="2"/>
      <c r="QPN44" s="52"/>
      <c r="QPO44" s="2"/>
      <c r="QPR44" s="52"/>
      <c r="QPS44" s="2"/>
      <c r="QPV44" s="52"/>
      <c r="QPW44" s="2"/>
      <c r="QPZ44" s="52"/>
      <c r="QQA44" s="2"/>
      <c r="QQD44" s="52"/>
      <c r="QQE44" s="2"/>
      <c r="QQH44" s="52"/>
      <c r="QQI44" s="2"/>
      <c r="QQL44" s="52"/>
      <c r="QQM44" s="2"/>
      <c r="QQP44" s="52"/>
      <c r="QQQ44" s="2"/>
      <c r="QQT44" s="52"/>
      <c r="QQU44" s="2"/>
      <c r="QQX44" s="52"/>
      <c r="QQY44" s="2"/>
      <c r="QRB44" s="52"/>
      <c r="QRC44" s="2"/>
      <c r="QRF44" s="52"/>
      <c r="QRG44" s="2"/>
      <c r="QRJ44" s="52"/>
      <c r="QRK44" s="2"/>
      <c r="QRN44" s="52"/>
      <c r="QRO44" s="2"/>
      <c r="QRR44" s="52"/>
      <c r="QRS44" s="2"/>
      <c r="QRV44" s="52"/>
      <c r="QRW44" s="2"/>
      <c r="QRZ44" s="52"/>
      <c r="QSA44" s="2"/>
      <c r="QSD44" s="52"/>
      <c r="QSE44" s="2"/>
      <c r="QSH44" s="52"/>
      <c r="QSI44" s="2"/>
      <c r="QSL44" s="52"/>
      <c r="QSM44" s="2"/>
      <c r="QSP44" s="52"/>
      <c r="QSQ44" s="2"/>
      <c r="QST44" s="52"/>
      <c r="QSU44" s="2"/>
      <c r="QSX44" s="52"/>
      <c r="QSY44" s="2"/>
      <c r="QTB44" s="52"/>
      <c r="QTC44" s="2"/>
      <c r="QTF44" s="52"/>
      <c r="QTG44" s="2"/>
      <c r="QTJ44" s="52"/>
      <c r="QTK44" s="2"/>
      <c r="QTN44" s="52"/>
      <c r="QTO44" s="2"/>
      <c r="QTR44" s="52"/>
      <c r="QTS44" s="2"/>
      <c r="QTV44" s="52"/>
      <c r="QTW44" s="2"/>
      <c r="QTZ44" s="52"/>
      <c r="QUA44" s="2"/>
      <c r="QUD44" s="52"/>
      <c r="QUE44" s="2"/>
      <c r="QUH44" s="52"/>
      <c r="QUI44" s="2"/>
      <c r="QUL44" s="52"/>
      <c r="QUM44" s="2"/>
      <c r="QUP44" s="52"/>
      <c r="QUQ44" s="2"/>
      <c r="QUT44" s="52"/>
      <c r="QUU44" s="2"/>
      <c r="QUX44" s="52"/>
      <c r="QUY44" s="2"/>
      <c r="QVB44" s="52"/>
      <c r="QVC44" s="2"/>
      <c r="QVF44" s="52"/>
      <c r="QVG44" s="2"/>
      <c r="QVJ44" s="52"/>
      <c r="QVK44" s="2"/>
      <c r="QVN44" s="52"/>
      <c r="QVO44" s="2"/>
      <c r="QVR44" s="52"/>
      <c r="QVS44" s="2"/>
      <c r="QVV44" s="52"/>
      <c r="QVW44" s="2"/>
      <c r="QVZ44" s="52"/>
      <c r="QWA44" s="2"/>
      <c r="QWD44" s="52"/>
      <c r="QWE44" s="2"/>
      <c r="QWH44" s="52"/>
      <c r="QWI44" s="2"/>
      <c r="QWL44" s="52"/>
      <c r="QWM44" s="2"/>
      <c r="QWP44" s="52"/>
      <c r="QWQ44" s="2"/>
      <c r="QWT44" s="52"/>
      <c r="QWU44" s="2"/>
      <c r="QWX44" s="52"/>
      <c r="QWY44" s="2"/>
      <c r="QXB44" s="52"/>
      <c r="QXC44" s="2"/>
      <c r="QXF44" s="52"/>
      <c r="QXG44" s="2"/>
      <c r="QXJ44" s="52"/>
      <c r="QXK44" s="2"/>
      <c r="QXN44" s="52"/>
      <c r="QXO44" s="2"/>
      <c r="QXR44" s="52"/>
      <c r="QXS44" s="2"/>
      <c r="QXV44" s="52"/>
      <c r="QXW44" s="2"/>
      <c r="QXZ44" s="52"/>
      <c r="QYA44" s="2"/>
      <c r="QYD44" s="52"/>
      <c r="QYE44" s="2"/>
      <c r="QYH44" s="52"/>
      <c r="QYI44" s="2"/>
      <c r="QYL44" s="52"/>
      <c r="QYM44" s="2"/>
      <c r="QYP44" s="52"/>
      <c r="QYQ44" s="2"/>
      <c r="QYT44" s="52"/>
      <c r="QYU44" s="2"/>
      <c r="QYX44" s="52"/>
      <c r="QYY44" s="2"/>
      <c r="QZB44" s="52"/>
      <c r="QZC44" s="2"/>
      <c r="QZF44" s="52"/>
      <c r="QZG44" s="2"/>
      <c r="QZJ44" s="52"/>
      <c r="QZK44" s="2"/>
      <c r="QZN44" s="52"/>
      <c r="QZO44" s="2"/>
      <c r="QZR44" s="52"/>
      <c r="QZS44" s="2"/>
      <c r="QZV44" s="52"/>
      <c r="QZW44" s="2"/>
      <c r="QZZ44" s="52"/>
      <c r="RAA44" s="2"/>
      <c r="RAD44" s="52"/>
      <c r="RAE44" s="2"/>
      <c r="RAH44" s="52"/>
      <c r="RAI44" s="2"/>
      <c r="RAL44" s="52"/>
      <c r="RAM44" s="2"/>
      <c r="RAP44" s="52"/>
      <c r="RAQ44" s="2"/>
      <c r="RAT44" s="52"/>
      <c r="RAU44" s="2"/>
      <c r="RAX44" s="52"/>
      <c r="RAY44" s="2"/>
      <c r="RBB44" s="52"/>
      <c r="RBC44" s="2"/>
      <c r="RBF44" s="52"/>
      <c r="RBG44" s="2"/>
      <c r="RBJ44" s="52"/>
      <c r="RBK44" s="2"/>
      <c r="RBN44" s="52"/>
      <c r="RBO44" s="2"/>
      <c r="RBR44" s="52"/>
      <c r="RBS44" s="2"/>
      <c r="RBV44" s="52"/>
      <c r="RBW44" s="2"/>
      <c r="RBZ44" s="52"/>
      <c r="RCA44" s="2"/>
      <c r="RCD44" s="52"/>
      <c r="RCE44" s="2"/>
      <c r="RCH44" s="52"/>
      <c r="RCI44" s="2"/>
      <c r="RCL44" s="52"/>
      <c r="RCM44" s="2"/>
      <c r="RCP44" s="52"/>
      <c r="RCQ44" s="2"/>
      <c r="RCT44" s="52"/>
      <c r="RCU44" s="2"/>
      <c r="RCX44" s="52"/>
      <c r="RCY44" s="2"/>
      <c r="RDB44" s="52"/>
      <c r="RDC44" s="2"/>
      <c r="RDF44" s="52"/>
      <c r="RDG44" s="2"/>
      <c r="RDJ44" s="52"/>
      <c r="RDK44" s="2"/>
      <c r="RDN44" s="52"/>
      <c r="RDO44" s="2"/>
      <c r="RDR44" s="52"/>
      <c r="RDS44" s="2"/>
      <c r="RDV44" s="52"/>
      <c r="RDW44" s="2"/>
      <c r="RDZ44" s="52"/>
      <c r="REA44" s="2"/>
      <c r="RED44" s="52"/>
      <c r="REE44" s="2"/>
      <c r="REH44" s="52"/>
      <c r="REI44" s="2"/>
      <c r="REL44" s="52"/>
      <c r="REM44" s="2"/>
      <c r="REP44" s="52"/>
      <c r="REQ44" s="2"/>
      <c r="RET44" s="52"/>
      <c r="REU44" s="2"/>
      <c r="REX44" s="52"/>
      <c r="REY44" s="2"/>
      <c r="RFB44" s="52"/>
      <c r="RFC44" s="2"/>
      <c r="RFF44" s="52"/>
      <c r="RFG44" s="2"/>
      <c r="RFJ44" s="52"/>
      <c r="RFK44" s="2"/>
      <c r="RFN44" s="52"/>
      <c r="RFO44" s="2"/>
      <c r="RFR44" s="52"/>
      <c r="RFS44" s="2"/>
      <c r="RFV44" s="52"/>
      <c r="RFW44" s="2"/>
      <c r="RFZ44" s="52"/>
      <c r="RGA44" s="2"/>
      <c r="RGD44" s="52"/>
      <c r="RGE44" s="2"/>
      <c r="RGH44" s="52"/>
      <c r="RGI44" s="2"/>
      <c r="RGL44" s="52"/>
      <c r="RGM44" s="2"/>
      <c r="RGP44" s="52"/>
      <c r="RGQ44" s="2"/>
      <c r="RGT44" s="52"/>
      <c r="RGU44" s="2"/>
      <c r="RGX44" s="52"/>
      <c r="RGY44" s="2"/>
      <c r="RHB44" s="52"/>
      <c r="RHC44" s="2"/>
      <c r="RHF44" s="52"/>
      <c r="RHG44" s="2"/>
      <c r="RHJ44" s="52"/>
      <c r="RHK44" s="2"/>
      <c r="RHN44" s="52"/>
      <c r="RHO44" s="2"/>
      <c r="RHR44" s="52"/>
      <c r="RHS44" s="2"/>
      <c r="RHV44" s="52"/>
      <c r="RHW44" s="2"/>
      <c r="RHZ44" s="52"/>
      <c r="RIA44" s="2"/>
      <c r="RID44" s="52"/>
      <c r="RIE44" s="2"/>
      <c r="RIH44" s="52"/>
      <c r="RII44" s="2"/>
      <c r="RIL44" s="52"/>
      <c r="RIM44" s="2"/>
      <c r="RIP44" s="52"/>
      <c r="RIQ44" s="2"/>
      <c r="RIT44" s="52"/>
      <c r="RIU44" s="2"/>
      <c r="RIX44" s="52"/>
      <c r="RIY44" s="2"/>
      <c r="RJB44" s="52"/>
      <c r="RJC44" s="2"/>
      <c r="RJF44" s="52"/>
      <c r="RJG44" s="2"/>
      <c r="RJJ44" s="52"/>
      <c r="RJK44" s="2"/>
      <c r="RJN44" s="52"/>
      <c r="RJO44" s="2"/>
      <c r="RJR44" s="52"/>
      <c r="RJS44" s="2"/>
      <c r="RJV44" s="52"/>
      <c r="RJW44" s="2"/>
      <c r="RJZ44" s="52"/>
      <c r="RKA44" s="2"/>
      <c r="RKD44" s="52"/>
      <c r="RKE44" s="2"/>
      <c r="RKH44" s="52"/>
      <c r="RKI44" s="2"/>
      <c r="RKL44" s="52"/>
      <c r="RKM44" s="2"/>
      <c r="RKP44" s="52"/>
      <c r="RKQ44" s="2"/>
      <c r="RKT44" s="52"/>
      <c r="RKU44" s="2"/>
      <c r="RKX44" s="52"/>
      <c r="RKY44" s="2"/>
      <c r="RLB44" s="52"/>
      <c r="RLC44" s="2"/>
      <c r="RLF44" s="52"/>
      <c r="RLG44" s="2"/>
      <c r="RLJ44" s="52"/>
      <c r="RLK44" s="2"/>
      <c r="RLN44" s="52"/>
      <c r="RLO44" s="2"/>
      <c r="RLR44" s="52"/>
      <c r="RLS44" s="2"/>
      <c r="RLV44" s="52"/>
      <c r="RLW44" s="2"/>
      <c r="RLZ44" s="52"/>
      <c r="RMA44" s="2"/>
      <c r="RMD44" s="52"/>
      <c r="RME44" s="2"/>
      <c r="RMH44" s="52"/>
      <c r="RMI44" s="2"/>
      <c r="RML44" s="52"/>
      <c r="RMM44" s="2"/>
      <c r="RMP44" s="52"/>
      <c r="RMQ44" s="2"/>
      <c r="RMT44" s="52"/>
      <c r="RMU44" s="2"/>
      <c r="RMX44" s="52"/>
      <c r="RMY44" s="2"/>
      <c r="RNB44" s="52"/>
      <c r="RNC44" s="2"/>
      <c r="RNF44" s="52"/>
      <c r="RNG44" s="2"/>
      <c r="RNJ44" s="52"/>
      <c r="RNK44" s="2"/>
      <c r="RNN44" s="52"/>
      <c r="RNO44" s="2"/>
      <c r="RNR44" s="52"/>
      <c r="RNS44" s="2"/>
      <c r="RNV44" s="52"/>
      <c r="RNW44" s="2"/>
      <c r="RNZ44" s="52"/>
      <c r="ROA44" s="2"/>
      <c r="ROD44" s="52"/>
      <c r="ROE44" s="2"/>
      <c r="ROH44" s="52"/>
      <c r="ROI44" s="2"/>
      <c r="ROL44" s="52"/>
      <c r="ROM44" s="2"/>
      <c r="ROP44" s="52"/>
      <c r="ROQ44" s="2"/>
      <c r="ROT44" s="52"/>
      <c r="ROU44" s="2"/>
      <c r="ROX44" s="52"/>
      <c r="ROY44" s="2"/>
      <c r="RPB44" s="52"/>
      <c r="RPC44" s="2"/>
      <c r="RPF44" s="52"/>
      <c r="RPG44" s="2"/>
      <c r="RPJ44" s="52"/>
      <c r="RPK44" s="2"/>
      <c r="RPN44" s="52"/>
      <c r="RPO44" s="2"/>
      <c r="RPR44" s="52"/>
      <c r="RPS44" s="2"/>
      <c r="RPV44" s="52"/>
      <c r="RPW44" s="2"/>
      <c r="RPZ44" s="52"/>
      <c r="RQA44" s="2"/>
      <c r="RQD44" s="52"/>
      <c r="RQE44" s="2"/>
      <c r="RQH44" s="52"/>
      <c r="RQI44" s="2"/>
      <c r="RQL44" s="52"/>
      <c r="RQM44" s="2"/>
      <c r="RQP44" s="52"/>
      <c r="RQQ44" s="2"/>
      <c r="RQT44" s="52"/>
      <c r="RQU44" s="2"/>
      <c r="RQX44" s="52"/>
      <c r="RQY44" s="2"/>
      <c r="RRB44" s="52"/>
      <c r="RRC44" s="2"/>
      <c r="RRF44" s="52"/>
      <c r="RRG44" s="2"/>
      <c r="RRJ44" s="52"/>
      <c r="RRK44" s="2"/>
      <c r="RRN44" s="52"/>
      <c r="RRO44" s="2"/>
      <c r="RRR44" s="52"/>
      <c r="RRS44" s="2"/>
      <c r="RRV44" s="52"/>
      <c r="RRW44" s="2"/>
      <c r="RRZ44" s="52"/>
      <c r="RSA44" s="2"/>
      <c r="RSD44" s="52"/>
      <c r="RSE44" s="2"/>
      <c r="RSH44" s="52"/>
      <c r="RSI44" s="2"/>
      <c r="RSL44" s="52"/>
      <c r="RSM44" s="2"/>
      <c r="RSP44" s="52"/>
      <c r="RSQ44" s="2"/>
      <c r="RST44" s="52"/>
      <c r="RSU44" s="2"/>
      <c r="RSX44" s="52"/>
      <c r="RSY44" s="2"/>
      <c r="RTB44" s="52"/>
      <c r="RTC44" s="2"/>
      <c r="RTF44" s="52"/>
      <c r="RTG44" s="2"/>
      <c r="RTJ44" s="52"/>
      <c r="RTK44" s="2"/>
      <c r="RTN44" s="52"/>
      <c r="RTO44" s="2"/>
      <c r="RTR44" s="52"/>
      <c r="RTS44" s="2"/>
      <c r="RTV44" s="52"/>
      <c r="RTW44" s="2"/>
      <c r="RTZ44" s="52"/>
      <c r="RUA44" s="2"/>
      <c r="RUD44" s="52"/>
      <c r="RUE44" s="2"/>
      <c r="RUH44" s="52"/>
      <c r="RUI44" s="2"/>
      <c r="RUL44" s="52"/>
      <c r="RUM44" s="2"/>
      <c r="RUP44" s="52"/>
      <c r="RUQ44" s="2"/>
      <c r="RUT44" s="52"/>
      <c r="RUU44" s="2"/>
      <c r="RUX44" s="52"/>
      <c r="RUY44" s="2"/>
      <c r="RVB44" s="52"/>
      <c r="RVC44" s="2"/>
      <c r="RVF44" s="52"/>
      <c r="RVG44" s="2"/>
      <c r="RVJ44" s="52"/>
      <c r="RVK44" s="2"/>
      <c r="RVN44" s="52"/>
      <c r="RVO44" s="2"/>
      <c r="RVR44" s="52"/>
      <c r="RVS44" s="2"/>
      <c r="RVV44" s="52"/>
      <c r="RVW44" s="2"/>
      <c r="RVZ44" s="52"/>
      <c r="RWA44" s="2"/>
      <c r="RWD44" s="52"/>
      <c r="RWE44" s="2"/>
      <c r="RWH44" s="52"/>
      <c r="RWI44" s="2"/>
      <c r="RWL44" s="52"/>
      <c r="RWM44" s="2"/>
      <c r="RWP44" s="52"/>
      <c r="RWQ44" s="2"/>
      <c r="RWT44" s="52"/>
      <c r="RWU44" s="2"/>
      <c r="RWX44" s="52"/>
      <c r="RWY44" s="2"/>
      <c r="RXB44" s="52"/>
      <c r="RXC44" s="2"/>
      <c r="RXF44" s="52"/>
      <c r="RXG44" s="2"/>
      <c r="RXJ44" s="52"/>
      <c r="RXK44" s="2"/>
      <c r="RXN44" s="52"/>
      <c r="RXO44" s="2"/>
      <c r="RXR44" s="52"/>
      <c r="RXS44" s="2"/>
      <c r="RXV44" s="52"/>
      <c r="RXW44" s="2"/>
      <c r="RXZ44" s="52"/>
      <c r="RYA44" s="2"/>
      <c r="RYD44" s="52"/>
      <c r="RYE44" s="2"/>
      <c r="RYH44" s="52"/>
      <c r="RYI44" s="2"/>
      <c r="RYL44" s="52"/>
      <c r="RYM44" s="2"/>
      <c r="RYP44" s="52"/>
      <c r="RYQ44" s="2"/>
      <c r="RYT44" s="52"/>
      <c r="RYU44" s="2"/>
      <c r="RYX44" s="52"/>
      <c r="RYY44" s="2"/>
      <c r="RZB44" s="52"/>
      <c r="RZC44" s="2"/>
      <c r="RZF44" s="52"/>
      <c r="RZG44" s="2"/>
      <c r="RZJ44" s="52"/>
      <c r="RZK44" s="2"/>
      <c r="RZN44" s="52"/>
      <c r="RZO44" s="2"/>
      <c r="RZR44" s="52"/>
      <c r="RZS44" s="2"/>
      <c r="RZV44" s="52"/>
      <c r="RZW44" s="2"/>
      <c r="RZZ44" s="52"/>
      <c r="SAA44" s="2"/>
      <c r="SAD44" s="52"/>
      <c r="SAE44" s="2"/>
      <c r="SAH44" s="52"/>
      <c r="SAI44" s="2"/>
      <c r="SAL44" s="52"/>
      <c r="SAM44" s="2"/>
      <c r="SAP44" s="52"/>
      <c r="SAQ44" s="2"/>
      <c r="SAT44" s="52"/>
      <c r="SAU44" s="2"/>
      <c r="SAX44" s="52"/>
      <c r="SAY44" s="2"/>
      <c r="SBB44" s="52"/>
      <c r="SBC44" s="2"/>
      <c r="SBF44" s="52"/>
      <c r="SBG44" s="2"/>
      <c r="SBJ44" s="52"/>
      <c r="SBK44" s="2"/>
      <c r="SBN44" s="52"/>
      <c r="SBO44" s="2"/>
      <c r="SBR44" s="52"/>
      <c r="SBS44" s="2"/>
      <c r="SBV44" s="52"/>
      <c r="SBW44" s="2"/>
      <c r="SBZ44" s="52"/>
      <c r="SCA44" s="2"/>
      <c r="SCD44" s="52"/>
      <c r="SCE44" s="2"/>
      <c r="SCH44" s="52"/>
      <c r="SCI44" s="2"/>
      <c r="SCL44" s="52"/>
      <c r="SCM44" s="2"/>
      <c r="SCP44" s="52"/>
      <c r="SCQ44" s="2"/>
      <c r="SCT44" s="52"/>
      <c r="SCU44" s="2"/>
      <c r="SCX44" s="52"/>
      <c r="SCY44" s="2"/>
      <c r="SDB44" s="52"/>
      <c r="SDC44" s="2"/>
      <c r="SDF44" s="52"/>
      <c r="SDG44" s="2"/>
      <c r="SDJ44" s="52"/>
      <c r="SDK44" s="2"/>
      <c r="SDN44" s="52"/>
      <c r="SDO44" s="2"/>
      <c r="SDR44" s="52"/>
      <c r="SDS44" s="2"/>
      <c r="SDV44" s="52"/>
      <c r="SDW44" s="2"/>
      <c r="SDZ44" s="52"/>
      <c r="SEA44" s="2"/>
      <c r="SED44" s="52"/>
      <c r="SEE44" s="2"/>
      <c r="SEH44" s="52"/>
      <c r="SEI44" s="2"/>
      <c r="SEL44" s="52"/>
      <c r="SEM44" s="2"/>
      <c r="SEP44" s="52"/>
      <c r="SEQ44" s="2"/>
      <c r="SET44" s="52"/>
      <c r="SEU44" s="2"/>
      <c r="SEX44" s="52"/>
      <c r="SEY44" s="2"/>
      <c r="SFB44" s="52"/>
      <c r="SFC44" s="2"/>
      <c r="SFF44" s="52"/>
      <c r="SFG44" s="2"/>
      <c r="SFJ44" s="52"/>
      <c r="SFK44" s="2"/>
      <c r="SFN44" s="52"/>
      <c r="SFO44" s="2"/>
      <c r="SFR44" s="52"/>
      <c r="SFS44" s="2"/>
      <c r="SFV44" s="52"/>
      <c r="SFW44" s="2"/>
      <c r="SFZ44" s="52"/>
      <c r="SGA44" s="2"/>
      <c r="SGD44" s="52"/>
      <c r="SGE44" s="2"/>
      <c r="SGH44" s="52"/>
      <c r="SGI44" s="2"/>
      <c r="SGL44" s="52"/>
      <c r="SGM44" s="2"/>
      <c r="SGP44" s="52"/>
      <c r="SGQ44" s="2"/>
      <c r="SGT44" s="52"/>
      <c r="SGU44" s="2"/>
      <c r="SGX44" s="52"/>
      <c r="SGY44" s="2"/>
      <c r="SHB44" s="52"/>
      <c r="SHC44" s="2"/>
      <c r="SHF44" s="52"/>
      <c r="SHG44" s="2"/>
      <c r="SHJ44" s="52"/>
      <c r="SHK44" s="2"/>
      <c r="SHN44" s="52"/>
      <c r="SHO44" s="2"/>
      <c r="SHR44" s="52"/>
      <c r="SHS44" s="2"/>
      <c r="SHV44" s="52"/>
      <c r="SHW44" s="2"/>
      <c r="SHZ44" s="52"/>
      <c r="SIA44" s="2"/>
      <c r="SID44" s="52"/>
      <c r="SIE44" s="2"/>
      <c r="SIH44" s="52"/>
      <c r="SII44" s="2"/>
      <c r="SIL44" s="52"/>
      <c r="SIM44" s="2"/>
      <c r="SIP44" s="52"/>
      <c r="SIQ44" s="2"/>
      <c r="SIT44" s="52"/>
      <c r="SIU44" s="2"/>
      <c r="SIX44" s="52"/>
      <c r="SIY44" s="2"/>
      <c r="SJB44" s="52"/>
      <c r="SJC44" s="2"/>
      <c r="SJF44" s="52"/>
      <c r="SJG44" s="2"/>
      <c r="SJJ44" s="52"/>
      <c r="SJK44" s="2"/>
      <c r="SJN44" s="52"/>
      <c r="SJO44" s="2"/>
      <c r="SJR44" s="52"/>
      <c r="SJS44" s="2"/>
      <c r="SJV44" s="52"/>
      <c r="SJW44" s="2"/>
      <c r="SJZ44" s="52"/>
      <c r="SKA44" s="2"/>
      <c r="SKD44" s="52"/>
      <c r="SKE44" s="2"/>
      <c r="SKH44" s="52"/>
      <c r="SKI44" s="2"/>
      <c r="SKL44" s="52"/>
      <c r="SKM44" s="2"/>
      <c r="SKP44" s="52"/>
      <c r="SKQ44" s="2"/>
      <c r="SKT44" s="52"/>
      <c r="SKU44" s="2"/>
      <c r="SKX44" s="52"/>
      <c r="SKY44" s="2"/>
      <c r="SLB44" s="52"/>
      <c r="SLC44" s="2"/>
      <c r="SLF44" s="52"/>
      <c r="SLG44" s="2"/>
      <c r="SLJ44" s="52"/>
      <c r="SLK44" s="2"/>
      <c r="SLN44" s="52"/>
      <c r="SLO44" s="2"/>
      <c r="SLR44" s="52"/>
      <c r="SLS44" s="2"/>
      <c r="SLV44" s="52"/>
      <c r="SLW44" s="2"/>
      <c r="SLZ44" s="52"/>
      <c r="SMA44" s="2"/>
      <c r="SMD44" s="52"/>
      <c r="SME44" s="2"/>
      <c r="SMH44" s="52"/>
      <c r="SMI44" s="2"/>
      <c r="SML44" s="52"/>
      <c r="SMM44" s="2"/>
      <c r="SMP44" s="52"/>
      <c r="SMQ44" s="2"/>
      <c r="SMT44" s="52"/>
      <c r="SMU44" s="2"/>
      <c r="SMX44" s="52"/>
      <c r="SMY44" s="2"/>
      <c r="SNB44" s="52"/>
      <c r="SNC44" s="2"/>
      <c r="SNF44" s="52"/>
      <c r="SNG44" s="2"/>
      <c r="SNJ44" s="52"/>
      <c r="SNK44" s="2"/>
      <c r="SNN44" s="52"/>
      <c r="SNO44" s="2"/>
      <c r="SNR44" s="52"/>
      <c r="SNS44" s="2"/>
      <c r="SNV44" s="52"/>
      <c r="SNW44" s="2"/>
      <c r="SNZ44" s="52"/>
      <c r="SOA44" s="2"/>
      <c r="SOD44" s="52"/>
      <c r="SOE44" s="2"/>
      <c r="SOH44" s="52"/>
      <c r="SOI44" s="2"/>
      <c r="SOL44" s="52"/>
      <c r="SOM44" s="2"/>
      <c r="SOP44" s="52"/>
      <c r="SOQ44" s="2"/>
      <c r="SOT44" s="52"/>
      <c r="SOU44" s="2"/>
      <c r="SOX44" s="52"/>
      <c r="SOY44" s="2"/>
      <c r="SPB44" s="52"/>
      <c r="SPC44" s="2"/>
      <c r="SPF44" s="52"/>
      <c r="SPG44" s="2"/>
      <c r="SPJ44" s="52"/>
      <c r="SPK44" s="2"/>
      <c r="SPN44" s="52"/>
      <c r="SPO44" s="2"/>
      <c r="SPR44" s="52"/>
      <c r="SPS44" s="2"/>
      <c r="SPV44" s="52"/>
      <c r="SPW44" s="2"/>
      <c r="SPZ44" s="52"/>
      <c r="SQA44" s="2"/>
      <c r="SQD44" s="52"/>
      <c r="SQE44" s="2"/>
      <c r="SQH44" s="52"/>
      <c r="SQI44" s="2"/>
      <c r="SQL44" s="52"/>
      <c r="SQM44" s="2"/>
      <c r="SQP44" s="52"/>
      <c r="SQQ44" s="2"/>
      <c r="SQT44" s="52"/>
      <c r="SQU44" s="2"/>
      <c r="SQX44" s="52"/>
      <c r="SQY44" s="2"/>
      <c r="SRB44" s="52"/>
      <c r="SRC44" s="2"/>
      <c r="SRF44" s="52"/>
      <c r="SRG44" s="2"/>
      <c r="SRJ44" s="52"/>
      <c r="SRK44" s="2"/>
      <c r="SRN44" s="52"/>
      <c r="SRO44" s="2"/>
      <c r="SRR44" s="52"/>
      <c r="SRS44" s="2"/>
      <c r="SRV44" s="52"/>
      <c r="SRW44" s="2"/>
      <c r="SRZ44" s="52"/>
      <c r="SSA44" s="2"/>
      <c r="SSD44" s="52"/>
      <c r="SSE44" s="2"/>
      <c r="SSH44" s="52"/>
      <c r="SSI44" s="2"/>
      <c r="SSL44" s="52"/>
      <c r="SSM44" s="2"/>
      <c r="SSP44" s="52"/>
      <c r="SSQ44" s="2"/>
      <c r="SST44" s="52"/>
      <c r="SSU44" s="2"/>
      <c r="SSX44" s="52"/>
      <c r="SSY44" s="2"/>
      <c r="STB44" s="52"/>
      <c r="STC44" s="2"/>
      <c r="STF44" s="52"/>
      <c r="STG44" s="2"/>
      <c r="STJ44" s="52"/>
      <c r="STK44" s="2"/>
      <c r="STN44" s="52"/>
      <c r="STO44" s="2"/>
      <c r="STR44" s="52"/>
      <c r="STS44" s="2"/>
      <c r="STV44" s="52"/>
      <c r="STW44" s="2"/>
      <c r="STZ44" s="52"/>
      <c r="SUA44" s="2"/>
      <c r="SUD44" s="52"/>
      <c r="SUE44" s="2"/>
      <c r="SUH44" s="52"/>
      <c r="SUI44" s="2"/>
      <c r="SUL44" s="52"/>
      <c r="SUM44" s="2"/>
      <c r="SUP44" s="52"/>
      <c r="SUQ44" s="2"/>
      <c r="SUT44" s="52"/>
      <c r="SUU44" s="2"/>
      <c r="SUX44" s="52"/>
      <c r="SUY44" s="2"/>
      <c r="SVB44" s="52"/>
      <c r="SVC44" s="2"/>
      <c r="SVF44" s="52"/>
      <c r="SVG44" s="2"/>
      <c r="SVJ44" s="52"/>
      <c r="SVK44" s="2"/>
      <c r="SVN44" s="52"/>
      <c r="SVO44" s="2"/>
      <c r="SVR44" s="52"/>
      <c r="SVS44" s="2"/>
      <c r="SVV44" s="52"/>
      <c r="SVW44" s="2"/>
      <c r="SVZ44" s="52"/>
      <c r="SWA44" s="2"/>
      <c r="SWD44" s="52"/>
      <c r="SWE44" s="2"/>
      <c r="SWH44" s="52"/>
      <c r="SWI44" s="2"/>
      <c r="SWL44" s="52"/>
      <c r="SWM44" s="2"/>
      <c r="SWP44" s="52"/>
      <c r="SWQ44" s="2"/>
      <c r="SWT44" s="52"/>
      <c r="SWU44" s="2"/>
      <c r="SWX44" s="52"/>
      <c r="SWY44" s="2"/>
      <c r="SXB44" s="52"/>
      <c r="SXC44" s="2"/>
      <c r="SXF44" s="52"/>
      <c r="SXG44" s="2"/>
      <c r="SXJ44" s="52"/>
      <c r="SXK44" s="2"/>
      <c r="SXN44" s="52"/>
      <c r="SXO44" s="2"/>
      <c r="SXR44" s="52"/>
      <c r="SXS44" s="2"/>
      <c r="SXV44" s="52"/>
      <c r="SXW44" s="2"/>
      <c r="SXZ44" s="52"/>
      <c r="SYA44" s="2"/>
      <c r="SYD44" s="52"/>
      <c r="SYE44" s="2"/>
      <c r="SYH44" s="52"/>
      <c r="SYI44" s="2"/>
      <c r="SYL44" s="52"/>
      <c r="SYM44" s="2"/>
      <c r="SYP44" s="52"/>
      <c r="SYQ44" s="2"/>
      <c r="SYT44" s="52"/>
      <c r="SYU44" s="2"/>
      <c r="SYX44" s="52"/>
      <c r="SYY44" s="2"/>
      <c r="SZB44" s="52"/>
      <c r="SZC44" s="2"/>
      <c r="SZF44" s="52"/>
      <c r="SZG44" s="2"/>
      <c r="SZJ44" s="52"/>
      <c r="SZK44" s="2"/>
      <c r="SZN44" s="52"/>
      <c r="SZO44" s="2"/>
      <c r="SZR44" s="52"/>
      <c r="SZS44" s="2"/>
      <c r="SZV44" s="52"/>
      <c r="SZW44" s="2"/>
      <c r="SZZ44" s="52"/>
      <c r="TAA44" s="2"/>
      <c r="TAD44" s="52"/>
      <c r="TAE44" s="2"/>
      <c r="TAH44" s="52"/>
      <c r="TAI44" s="2"/>
      <c r="TAL44" s="52"/>
      <c r="TAM44" s="2"/>
      <c r="TAP44" s="52"/>
      <c r="TAQ44" s="2"/>
      <c r="TAT44" s="52"/>
      <c r="TAU44" s="2"/>
      <c r="TAX44" s="52"/>
      <c r="TAY44" s="2"/>
      <c r="TBB44" s="52"/>
      <c r="TBC44" s="2"/>
      <c r="TBF44" s="52"/>
      <c r="TBG44" s="2"/>
      <c r="TBJ44" s="52"/>
      <c r="TBK44" s="2"/>
      <c r="TBN44" s="52"/>
      <c r="TBO44" s="2"/>
      <c r="TBR44" s="52"/>
      <c r="TBS44" s="2"/>
      <c r="TBV44" s="52"/>
      <c r="TBW44" s="2"/>
      <c r="TBZ44" s="52"/>
      <c r="TCA44" s="2"/>
      <c r="TCD44" s="52"/>
      <c r="TCE44" s="2"/>
      <c r="TCH44" s="52"/>
      <c r="TCI44" s="2"/>
      <c r="TCL44" s="52"/>
      <c r="TCM44" s="2"/>
      <c r="TCP44" s="52"/>
      <c r="TCQ44" s="2"/>
      <c r="TCT44" s="52"/>
      <c r="TCU44" s="2"/>
      <c r="TCX44" s="52"/>
      <c r="TCY44" s="2"/>
      <c r="TDB44" s="52"/>
      <c r="TDC44" s="2"/>
      <c r="TDF44" s="52"/>
      <c r="TDG44" s="2"/>
      <c r="TDJ44" s="52"/>
      <c r="TDK44" s="2"/>
      <c r="TDN44" s="52"/>
      <c r="TDO44" s="2"/>
      <c r="TDR44" s="52"/>
      <c r="TDS44" s="2"/>
      <c r="TDV44" s="52"/>
      <c r="TDW44" s="2"/>
      <c r="TDZ44" s="52"/>
      <c r="TEA44" s="2"/>
      <c r="TED44" s="52"/>
      <c r="TEE44" s="2"/>
      <c r="TEH44" s="52"/>
      <c r="TEI44" s="2"/>
      <c r="TEL44" s="52"/>
      <c r="TEM44" s="2"/>
      <c r="TEP44" s="52"/>
      <c r="TEQ44" s="2"/>
      <c r="TET44" s="52"/>
      <c r="TEU44" s="2"/>
      <c r="TEX44" s="52"/>
      <c r="TEY44" s="2"/>
      <c r="TFB44" s="52"/>
      <c r="TFC44" s="2"/>
      <c r="TFF44" s="52"/>
      <c r="TFG44" s="2"/>
      <c r="TFJ44" s="52"/>
      <c r="TFK44" s="2"/>
      <c r="TFN44" s="52"/>
      <c r="TFO44" s="2"/>
      <c r="TFR44" s="52"/>
      <c r="TFS44" s="2"/>
      <c r="TFV44" s="52"/>
      <c r="TFW44" s="2"/>
      <c r="TFZ44" s="52"/>
      <c r="TGA44" s="2"/>
      <c r="TGD44" s="52"/>
      <c r="TGE44" s="2"/>
      <c r="TGH44" s="52"/>
      <c r="TGI44" s="2"/>
      <c r="TGL44" s="52"/>
      <c r="TGM44" s="2"/>
      <c r="TGP44" s="52"/>
      <c r="TGQ44" s="2"/>
      <c r="TGT44" s="52"/>
      <c r="TGU44" s="2"/>
      <c r="TGX44" s="52"/>
      <c r="TGY44" s="2"/>
      <c r="THB44" s="52"/>
      <c r="THC44" s="2"/>
      <c r="THF44" s="52"/>
      <c r="THG44" s="2"/>
      <c r="THJ44" s="52"/>
      <c r="THK44" s="2"/>
      <c r="THN44" s="52"/>
      <c r="THO44" s="2"/>
      <c r="THR44" s="52"/>
      <c r="THS44" s="2"/>
      <c r="THV44" s="52"/>
      <c r="THW44" s="2"/>
      <c r="THZ44" s="52"/>
      <c r="TIA44" s="2"/>
      <c r="TID44" s="52"/>
      <c r="TIE44" s="2"/>
      <c r="TIH44" s="52"/>
      <c r="TII44" s="2"/>
      <c r="TIL44" s="52"/>
      <c r="TIM44" s="2"/>
      <c r="TIP44" s="52"/>
      <c r="TIQ44" s="2"/>
      <c r="TIT44" s="52"/>
      <c r="TIU44" s="2"/>
      <c r="TIX44" s="52"/>
      <c r="TIY44" s="2"/>
      <c r="TJB44" s="52"/>
      <c r="TJC44" s="2"/>
      <c r="TJF44" s="52"/>
      <c r="TJG44" s="2"/>
      <c r="TJJ44" s="52"/>
      <c r="TJK44" s="2"/>
      <c r="TJN44" s="52"/>
      <c r="TJO44" s="2"/>
      <c r="TJR44" s="52"/>
      <c r="TJS44" s="2"/>
      <c r="TJV44" s="52"/>
      <c r="TJW44" s="2"/>
      <c r="TJZ44" s="52"/>
      <c r="TKA44" s="2"/>
      <c r="TKD44" s="52"/>
      <c r="TKE44" s="2"/>
      <c r="TKH44" s="52"/>
      <c r="TKI44" s="2"/>
      <c r="TKL44" s="52"/>
      <c r="TKM44" s="2"/>
      <c r="TKP44" s="52"/>
      <c r="TKQ44" s="2"/>
      <c r="TKT44" s="52"/>
      <c r="TKU44" s="2"/>
      <c r="TKX44" s="52"/>
      <c r="TKY44" s="2"/>
      <c r="TLB44" s="52"/>
      <c r="TLC44" s="2"/>
      <c r="TLF44" s="52"/>
      <c r="TLG44" s="2"/>
      <c r="TLJ44" s="52"/>
      <c r="TLK44" s="2"/>
      <c r="TLN44" s="52"/>
      <c r="TLO44" s="2"/>
      <c r="TLR44" s="52"/>
      <c r="TLS44" s="2"/>
      <c r="TLV44" s="52"/>
      <c r="TLW44" s="2"/>
      <c r="TLZ44" s="52"/>
      <c r="TMA44" s="2"/>
      <c r="TMD44" s="52"/>
      <c r="TME44" s="2"/>
      <c r="TMH44" s="52"/>
      <c r="TMI44" s="2"/>
      <c r="TML44" s="52"/>
      <c r="TMM44" s="2"/>
      <c r="TMP44" s="52"/>
      <c r="TMQ44" s="2"/>
      <c r="TMT44" s="52"/>
      <c r="TMU44" s="2"/>
      <c r="TMX44" s="52"/>
      <c r="TMY44" s="2"/>
      <c r="TNB44" s="52"/>
      <c r="TNC44" s="2"/>
      <c r="TNF44" s="52"/>
      <c r="TNG44" s="2"/>
      <c r="TNJ44" s="52"/>
      <c r="TNK44" s="2"/>
      <c r="TNN44" s="52"/>
      <c r="TNO44" s="2"/>
      <c r="TNR44" s="52"/>
      <c r="TNS44" s="2"/>
      <c r="TNV44" s="52"/>
      <c r="TNW44" s="2"/>
      <c r="TNZ44" s="52"/>
      <c r="TOA44" s="2"/>
      <c r="TOD44" s="52"/>
      <c r="TOE44" s="2"/>
      <c r="TOH44" s="52"/>
      <c r="TOI44" s="2"/>
      <c r="TOL44" s="52"/>
      <c r="TOM44" s="2"/>
      <c r="TOP44" s="52"/>
      <c r="TOQ44" s="2"/>
      <c r="TOT44" s="52"/>
      <c r="TOU44" s="2"/>
      <c r="TOX44" s="52"/>
      <c r="TOY44" s="2"/>
      <c r="TPB44" s="52"/>
      <c r="TPC44" s="2"/>
      <c r="TPF44" s="52"/>
      <c r="TPG44" s="2"/>
      <c r="TPJ44" s="52"/>
      <c r="TPK44" s="2"/>
      <c r="TPN44" s="52"/>
      <c r="TPO44" s="2"/>
      <c r="TPR44" s="52"/>
      <c r="TPS44" s="2"/>
      <c r="TPV44" s="52"/>
      <c r="TPW44" s="2"/>
      <c r="TPZ44" s="52"/>
      <c r="TQA44" s="2"/>
      <c r="TQD44" s="52"/>
      <c r="TQE44" s="2"/>
      <c r="TQH44" s="52"/>
      <c r="TQI44" s="2"/>
      <c r="TQL44" s="52"/>
      <c r="TQM44" s="2"/>
      <c r="TQP44" s="52"/>
      <c r="TQQ44" s="2"/>
      <c r="TQT44" s="52"/>
      <c r="TQU44" s="2"/>
      <c r="TQX44" s="52"/>
      <c r="TQY44" s="2"/>
      <c r="TRB44" s="52"/>
      <c r="TRC44" s="2"/>
      <c r="TRF44" s="52"/>
      <c r="TRG44" s="2"/>
      <c r="TRJ44" s="52"/>
      <c r="TRK44" s="2"/>
      <c r="TRN44" s="52"/>
      <c r="TRO44" s="2"/>
      <c r="TRR44" s="52"/>
      <c r="TRS44" s="2"/>
      <c r="TRV44" s="52"/>
      <c r="TRW44" s="2"/>
      <c r="TRZ44" s="52"/>
      <c r="TSA44" s="2"/>
      <c r="TSD44" s="52"/>
      <c r="TSE44" s="2"/>
      <c r="TSH44" s="52"/>
      <c r="TSI44" s="2"/>
      <c r="TSL44" s="52"/>
      <c r="TSM44" s="2"/>
      <c r="TSP44" s="52"/>
      <c r="TSQ44" s="2"/>
      <c r="TST44" s="52"/>
      <c r="TSU44" s="2"/>
      <c r="TSX44" s="52"/>
      <c r="TSY44" s="2"/>
      <c r="TTB44" s="52"/>
      <c r="TTC44" s="2"/>
      <c r="TTF44" s="52"/>
      <c r="TTG44" s="2"/>
      <c r="TTJ44" s="52"/>
      <c r="TTK44" s="2"/>
      <c r="TTN44" s="52"/>
      <c r="TTO44" s="2"/>
      <c r="TTR44" s="52"/>
      <c r="TTS44" s="2"/>
      <c r="TTV44" s="52"/>
      <c r="TTW44" s="2"/>
      <c r="TTZ44" s="52"/>
      <c r="TUA44" s="2"/>
      <c r="TUD44" s="52"/>
      <c r="TUE44" s="2"/>
      <c r="TUH44" s="52"/>
      <c r="TUI44" s="2"/>
      <c r="TUL44" s="52"/>
      <c r="TUM44" s="2"/>
      <c r="TUP44" s="52"/>
      <c r="TUQ44" s="2"/>
      <c r="TUT44" s="52"/>
      <c r="TUU44" s="2"/>
      <c r="TUX44" s="52"/>
      <c r="TUY44" s="2"/>
      <c r="TVB44" s="52"/>
      <c r="TVC44" s="2"/>
      <c r="TVF44" s="52"/>
      <c r="TVG44" s="2"/>
      <c r="TVJ44" s="52"/>
      <c r="TVK44" s="2"/>
      <c r="TVN44" s="52"/>
      <c r="TVO44" s="2"/>
      <c r="TVR44" s="52"/>
      <c r="TVS44" s="2"/>
      <c r="TVV44" s="52"/>
      <c r="TVW44" s="2"/>
      <c r="TVZ44" s="52"/>
      <c r="TWA44" s="2"/>
      <c r="TWD44" s="52"/>
      <c r="TWE44" s="2"/>
      <c r="TWH44" s="52"/>
      <c r="TWI44" s="2"/>
      <c r="TWL44" s="52"/>
      <c r="TWM44" s="2"/>
      <c r="TWP44" s="52"/>
      <c r="TWQ44" s="2"/>
      <c r="TWT44" s="52"/>
      <c r="TWU44" s="2"/>
      <c r="TWX44" s="52"/>
      <c r="TWY44" s="2"/>
      <c r="TXB44" s="52"/>
      <c r="TXC44" s="2"/>
      <c r="TXF44" s="52"/>
      <c r="TXG44" s="2"/>
      <c r="TXJ44" s="52"/>
      <c r="TXK44" s="2"/>
      <c r="TXN44" s="52"/>
      <c r="TXO44" s="2"/>
      <c r="TXR44" s="52"/>
      <c r="TXS44" s="2"/>
      <c r="TXV44" s="52"/>
      <c r="TXW44" s="2"/>
      <c r="TXZ44" s="52"/>
      <c r="TYA44" s="2"/>
      <c r="TYD44" s="52"/>
      <c r="TYE44" s="2"/>
      <c r="TYH44" s="52"/>
      <c r="TYI44" s="2"/>
      <c r="TYL44" s="52"/>
      <c r="TYM44" s="2"/>
      <c r="TYP44" s="52"/>
      <c r="TYQ44" s="2"/>
      <c r="TYT44" s="52"/>
      <c r="TYU44" s="2"/>
      <c r="TYX44" s="52"/>
      <c r="TYY44" s="2"/>
      <c r="TZB44" s="52"/>
      <c r="TZC44" s="2"/>
      <c r="TZF44" s="52"/>
      <c r="TZG44" s="2"/>
      <c r="TZJ44" s="52"/>
      <c r="TZK44" s="2"/>
      <c r="TZN44" s="52"/>
      <c r="TZO44" s="2"/>
      <c r="TZR44" s="52"/>
      <c r="TZS44" s="2"/>
      <c r="TZV44" s="52"/>
      <c r="TZW44" s="2"/>
      <c r="TZZ44" s="52"/>
      <c r="UAA44" s="2"/>
      <c r="UAD44" s="52"/>
      <c r="UAE44" s="2"/>
      <c r="UAH44" s="52"/>
      <c r="UAI44" s="2"/>
      <c r="UAL44" s="52"/>
      <c r="UAM44" s="2"/>
      <c r="UAP44" s="52"/>
      <c r="UAQ44" s="2"/>
      <c r="UAT44" s="52"/>
      <c r="UAU44" s="2"/>
      <c r="UAX44" s="52"/>
      <c r="UAY44" s="2"/>
      <c r="UBB44" s="52"/>
      <c r="UBC44" s="2"/>
      <c r="UBF44" s="52"/>
      <c r="UBG44" s="2"/>
      <c r="UBJ44" s="52"/>
      <c r="UBK44" s="2"/>
      <c r="UBN44" s="52"/>
      <c r="UBO44" s="2"/>
      <c r="UBR44" s="52"/>
      <c r="UBS44" s="2"/>
      <c r="UBV44" s="52"/>
      <c r="UBW44" s="2"/>
      <c r="UBZ44" s="52"/>
      <c r="UCA44" s="2"/>
      <c r="UCD44" s="52"/>
      <c r="UCE44" s="2"/>
      <c r="UCH44" s="52"/>
      <c r="UCI44" s="2"/>
      <c r="UCL44" s="52"/>
      <c r="UCM44" s="2"/>
      <c r="UCP44" s="52"/>
      <c r="UCQ44" s="2"/>
      <c r="UCT44" s="52"/>
      <c r="UCU44" s="2"/>
      <c r="UCX44" s="52"/>
      <c r="UCY44" s="2"/>
      <c r="UDB44" s="52"/>
      <c r="UDC44" s="2"/>
      <c r="UDF44" s="52"/>
      <c r="UDG44" s="2"/>
      <c r="UDJ44" s="52"/>
      <c r="UDK44" s="2"/>
      <c r="UDN44" s="52"/>
      <c r="UDO44" s="2"/>
      <c r="UDR44" s="52"/>
      <c r="UDS44" s="2"/>
      <c r="UDV44" s="52"/>
      <c r="UDW44" s="2"/>
      <c r="UDZ44" s="52"/>
      <c r="UEA44" s="2"/>
      <c r="UED44" s="52"/>
      <c r="UEE44" s="2"/>
      <c r="UEH44" s="52"/>
      <c r="UEI44" s="2"/>
      <c r="UEL44" s="52"/>
      <c r="UEM44" s="2"/>
      <c r="UEP44" s="52"/>
      <c r="UEQ44" s="2"/>
      <c r="UET44" s="52"/>
      <c r="UEU44" s="2"/>
      <c r="UEX44" s="52"/>
      <c r="UEY44" s="2"/>
      <c r="UFB44" s="52"/>
      <c r="UFC44" s="2"/>
      <c r="UFF44" s="52"/>
      <c r="UFG44" s="2"/>
      <c r="UFJ44" s="52"/>
      <c r="UFK44" s="2"/>
      <c r="UFN44" s="52"/>
      <c r="UFO44" s="2"/>
      <c r="UFR44" s="52"/>
      <c r="UFS44" s="2"/>
      <c r="UFV44" s="52"/>
      <c r="UFW44" s="2"/>
      <c r="UFZ44" s="52"/>
      <c r="UGA44" s="2"/>
      <c r="UGD44" s="52"/>
      <c r="UGE44" s="2"/>
      <c r="UGH44" s="52"/>
      <c r="UGI44" s="2"/>
      <c r="UGL44" s="52"/>
      <c r="UGM44" s="2"/>
      <c r="UGP44" s="52"/>
      <c r="UGQ44" s="2"/>
      <c r="UGT44" s="52"/>
      <c r="UGU44" s="2"/>
      <c r="UGX44" s="52"/>
      <c r="UGY44" s="2"/>
      <c r="UHB44" s="52"/>
      <c r="UHC44" s="2"/>
      <c r="UHF44" s="52"/>
      <c r="UHG44" s="2"/>
      <c r="UHJ44" s="52"/>
      <c r="UHK44" s="2"/>
      <c r="UHN44" s="52"/>
      <c r="UHO44" s="2"/>
      <c r="UHR44" s="52"/>
      <c r="UHS44" s="2"/>
      <c r="UHV44" s="52"/>
      <c r="UHW44" s="2"/>
      <c r="UHZ44" s="52"/>
      <c r="UIA44" s="2"/>
      <c r="UID44" s="52"/>
      <c r="UIE44" s="2"/>
      <c r="UIH44" s="52"/>
      <c r="UII44" s="2"/>
      <c r="UIL44" s="52"/>
      <c r="UIM44" s="2"/>
      <c r="UIP44" s="52"/>
      <c r="UIQ44" s="2"/>
      <c r="UIT44" s="52"/>
      <c r="UIU44" s="2"/>
      <c r="UIX44" s="52"/>
      <c r="UIY44" s="2"/>
      <c r="UJB44" s="52"/>
      <c r="UJC44" s="2"/>
      <c r="UJF44" s="52"/>
      <c r="UJG44" s="2"/>
      <c r="UJJ44" s="52"/>
      <c r="UJK44" s="2"/>
      <c r="UJN44" s="52"/>
      <c r="UJO44" s="2"/>
      <c r="UJR44" s="52"/>
      <c r="UJS44" s="2"/>
      <c r="UJV44" s="52"/>
      <c r="UJW44" s="2"/>
      <c r="UJZ44" s="52"/>
      <c r="UKA44" s="2"/>
      <c r="UKD44" s="52"/>
      <c r="UKE44" s="2"/>
      <c r="UKH44" s="52"/>
      <c r="UKI44" s="2"/>
      <c r="UKL44" s="52"/>
      <c r="UKM44" s="2"/>
      <c r="UKP44" s="52"/>
      <c r="UKQ44" s="2"/>
      <c r="UKT44" s="52"/>
      <c r="UKU44" s="2"/>
      <c r="UKX44" s="52"/>
      <c r="UKY44" s="2"/>
      <c r="ULB44" s="52"/>
      <c r="ULC44" s="2"/>
      <c r="ULF44" s="52"/>
      <c r="ULG44" s="2"/>
      <c r="ULJ44" s="52"/>
      <c r="ULK44" s="2"/>
      <c r="ULN44" s="52"/>
      <c r="ULO44" s="2"/>
      <c r="ULR44" s="52"/>
      <c r="ULS44" s="2"/>
      <c r="ULV44" s="52"/>
      <c r="ULW44" s="2"/>
      <c r="ULZ44" s="52"/>
      <c r="UMA44" s="2"/>
      <c r="UMD44" s="52"/>
      <c r="UME44" s="2"/>
      <c r="UMH44" s="52"/>
      <c r="UMI44" s="2"/>
      <c r="UML44" s="52"/>
      <c r="UMM44" s="2"/>
      <c r="UMP44" s="52"/>
      <c r="UMQ44" s="2"/>
      <c r="UMT44" s="52"/>
      <c r="UMU44" s="2"/>
      <c r="UMX44" s="52"/>
      <c r="UMY44" s="2"/>
      <c r="UNB44" s="52"/>
      <c r="UNC44" s="2"/>
      <c r="UNF44" s="52"/>
      <c r="UNG44" s="2"/>
      <c r="UNJ44" s="52"/>
      <c r="UNK44" s="2"/>
      <c r="UNN44" s="52"/>
      <c r="UNO44" s="2"/>
      <c r="UNR44" s="52"/>
      <c r="UNS44" s="2"/>
      <c r="UNV44" s="52"/>
      <c r="UNW44" s="2"/>
      <c r="UNZ44" s="52"/>
      <c r="UOA44" s="2"/>
      <c r="UOD44" s="52"/>
      <c r="UOE44" s="2"/>
      <c r="UOH44" s="52"/>
      <c r="UOI44" s="2"/>
      <c r="UOL44" s="52"/>
      <c r="UOM44" s="2"/>
      <c r="UOP44" s="52"/>
      <c r="UOQ44" s="2"/>
      <c r="UOT44" s="52"/>
      <c r="UOU44" s="2"/>
      <c r="UOX44" s="52"/>
      <c r="UOY44" s="2"/>
      <c r="UPB44" s="52"/>
      <c r="UPC44" s="2"/>
      <c r="UPF44" s="52"/>
      <c r="UPG44" s="2"/>
      <c r="UPJ44" s="52"/>
      <c r="UPK44" s="2"/>
      <c r="UPN44" s="52"/>
      <c r="UPO44" s="2"/>
      <c r="UPR44" s="52"/>
      <c r="UPS44" s="2"/>
      <c r="UPV44" s="52"/>
      <c r="UPW44" s="2"/>
      <c r="UPZ44" s="52"/>
      <c r="UQA44" s="2"/>
      <c r="UQD44" s="52"/>
      <c r="UQE44" s="2"/>
      <c r="UQH44" s="52"/>
      <c r="UQI44" s="2"/>
      <c r="UQL44" s="52"/>
      <c r="UQM44" s="2"/>
      <c r="UQP44" s="52"/>
      <c r="UQQ44" s="2"/>
      <c r="UQT44" s="52"/>
      <c r="UQU44" s="2"/>
      <c r="UQX44" s="52"/>
      <c r="UQY44" s="2"/>
      <c r="URB44" s="52"/>
      <c r="URC44" s="2"/>
      <c r="URF44" s="52"/>
      <c r="URG44" s="2"/>
      <c r="URJ44" s="52"/>
      <c r="URK44" s="2"/>
      <c r="URN44" s="52"/>
      <c r="URO44" s="2"/>
      <c r="URR44" s="52"/>
      <c r="URS44" s="2"/>
      <c r="URV44" s="52"/>
      <c r="URW44" s="2"/>
      <c r="URZ44" s="52"/>
      <c r="USA44" s="2"/>
      <c r="USD44" s="52"/>
      <c r="USE44" s="2"/>
      <c r="USH44" s="52"/>
      <c r="USI44" s="2"/>
      <c r="USL44" s="52"/>
      <c r="USM44" s="2"/>
      <c r="USP44" s="52"/>
      <c r="USQ44" s="2"/>
      <c r="UST44" s="52"/>
      <c r="USU44" s="2"/>
      <c r="USX44" s="52"/>
      <c r="USY44" s="2"/>
      <c r="UTB44" s="52"/>
      <c r="UTC44" s="2"/>
      <c r="UTF44" s="52"/>
      <c r="UTG44" s="2"/>
      <c r="UTJ44" s="52"/>
      <c r="UTK44" s="2"/>
      <c r="UTN44" s="52"/>
      <c r="UTO44" s="2"/>
      <c r="UTR44" s="52"/>
      <c r="UTS44" s="2"/>
      <c r="UTV44" s="52"/>
      <c r="UTW44" s="2"/>
      <c r="UTZ44" s="52"/>
      <c r="UUA44" s="2"/>
      <c r="UUD44" s="52"/>
      <c r="UUE44" s="2"/>
      <c r="UUH44" s="52"/>
      <c r="UUI44" s="2"/>
      <c r="UUL44" s="52"/>
      <c r="UUM44" s="2"/>
      <c r="UUP44" s="52"/>
      <c r="UUQ44" s="2"/>
      <c r="UUT44" s="52"/>
      <c r="UUU44" s="2"/>
      <c r="UUX44" s="52"/>
      <c r="UUY44" s="2"/>
      <c r="UVB44" s="52"/>
      <c r="UVC44" s="2"/>
      <c r="UVF44" s="52"/>
      <c r="UVG44" s="2"/>
      <c r="UVJ44" s="52"/>
      <c r="UVK44" s="2"/>
      <c r="UVN44" s="52"/>
      <c r="UVO44" s="2"/>
      <c r="UVR44" s="52"/>
      <c r="UVS44" s="2"/>
      <c r="UVV44" s="52"/>
      <c r="UVW44" s="2"/>
      <c r="UVZ44" s="52"/>
      <c r="UWA44" s="2"/>
      <c r="UWD44" s="52"/>
      <c r="UWE44" s="2"/>
      <c r="UWH44" s="52"/>
      <c r="UWI44" s="2"/>
      <c r="UWL44" s="52"/>
      <c r="UWM44" s="2"/>
      <c r="UWP44" s="52"/>
      <c r="UWQ44" s="2"/>
      <c r="UWT44" s="52"/>
      <c r="UWU44" s="2"/>
      <c r="UWX44" s="52"/>
      <c r="UWY44" s="2"/>
      <c r="UXB44" s="52"/>
      <c r="UXC44" s="2"/>
      <c r="UXF44" s="52"/>
      <c r="UXG44" s="2"/>
      <c r="UXJ44" s="52"/>
      <c r="UXK44" s="2"/>
      <c r="UXN44" s="52"/>
      <c r="UXO44" s="2"/>
      <c r="UXR44" s="52"/>
      <c r="UXS44" s="2"/>
      <c r="UXV44" s="52"/>
      <c r="UXW44" s="2"/>
      <c r="UXZ44" s="52"/>
      <c r="UYA44" s="2"/>
      <c r="UYD44" s="52"/>
      <c r="UYE44" s="2"/>
      <c r="UYH44" s="52"/>
      <c r="UYI44" s="2"/>
      <c r="UYL44" s="52"/>
      <c r="UYM44" s="2"/>
      <c r="UYP44" s="52"/>
      <c r="UYQ44" s="2"/>
      <c r="UYT44" s="52"/>
      <c r="UYU44" s="2"/>
      <c r="UYX44" s="52"/>
      <c r="UYY44" s="2"/>
      <c r="UZB44" s="52"/>
      <c r="UZC44" s="2"/>
      <c r="UZF44" s="52"/>
      <c r="UZG44" s="2"/>
      <c r="UZJ44" s="52"/>
      <c r="UZK44" s="2"/>
      <c r="UZN44" s="52"/>
      <c r="UZO44" s="2"/>
      <c r="UZR44" s="52"/>
      <c r="UZS44" s="2"/>
      <c r="UZV44" s="52"/>
      <c r="UZW44" s="2"/>
      <c r="UZZ44" s="52"/>
      <c r="VAA44" s="2"/>
      <c r="VAD44" s="52"/>
      <c r="VAE44" s="2"/>
      <c r="VAH44" s="52"/>
      <c r="VAI44" s="2"/>
      <c r="VAL44" s="52"/>
      <c r="VAM44" s="2"/>
      <c r="VAP44" s="52"/>
      <c r="VAQ44" s="2"/>
      <c r="VAT44" s="52"/>
      <c r="VAU44" s="2"/>
      <c r="VAX44" s="52"/>
      <c r="VAY44" s="2"/>
      <c r="VBB44" s="52"/>
      <c r="VBC44" s="2"/>
      <c r="VBF44" s="52"/>
      <c r="VBG44" s="2"/>
      <c r="VBJ44" s="52"/>
      <c r="VBK44" s="2"/>
      <c r="VBN44" s="52"/>
      <c r="VBO44" s="2"/>
      <c r="VBR44" s="52"/>
      <c r="VBS44" s="2"/>
      <c r="VBV44" s="52"/>
      <c r="VBW44" s="2"/>
      <c r="VBZ44" s="52"/>
      <c r="VCA44" s="2"/>
      <c r="VCD44" s="52"/>
      <c r="VCE44" s="2"/>
      <c r="VCH44" s="52"/>
      <c r="VCI44" s="2"/>
      <c r="VCL44" s="52"/>
      <c r="VCM44" s="2"/>
      <c r="VCP44" s="52"/>
      <c r="VCQ44" s="2"/>
      <c r="VCT44" s="52"/>
      <c r="VCU44" s="2"/>
      <c r="VCX44" s="52"/>
      <c r="VCY44" s="2"/>
      <c r="VDB44" s="52"/>
      <c r="VDC44" s="2"/>
      <c r="VDF44" s="52"/>
      <c r="VDG44" s="2"/>
      <c r="VDJ44" s="52"/>
      <c r="VDK44" s="2"/>
      <c r="VDN44" s="52"/>
      <c r="VDO44" s="2"/>
      <c r="VDR44" s="52"/>
      <c r="VDS44" s="2"/>
      <c r="VDV44" s="52"/>
      <c r="VDW44" s="2"/>
      <c r="VDZ44" s="52"/>
      <c r="VEA44" s="2"/>
      <c r="VED44" s="52"/>
      <c r="VEE44" s="2"/>
      <c r="VEH44" s="52"/>
      <c r="VEI44" s="2"/>
      <c r="VEL44" s="52"/>
      <c r="VEM44" s="2"/>
      <c r="VEP44" s="52"/>
      <c r="VEQ44" s="2"/>
      <c r="VET44" s="52"/>
      <c r="VEU44" s="2"/>
      <c r="VEX44" s="52"/>
      <c r="VEY44" s="2"/>
      <c r="VFB44" s="52"/>
      <c r="VFC44" s="2"/>
      <c r="VFF44" s="52"/>
      <c r="VFG44" s="2"/>
      <c r="VFJ44" s="52"/>
      <c r="VFK44" s="2"/>
      <c r="VFN44" s="52"/>
      <c r="VFO44" s="2"/>
      <c r="VFR44" s="52"/>
      <c r="VFS44" s="2"/>
      <c r="VFV44" s="52"/>
      <c r="VFW44" s="2"/>
      <c r="VFZ44" s="52"/>
      <c r="VGA44" s="2"/>
      <c r="VGD44" s="52"/>
      <c r="VGE44" s="2"/>
      <c r="VGH44" s="52"/>
      <c r="VGI44" s="2"/>
      <c r="VGL44" s="52"/>
      <c r="VGM44" s="2"/>
      <c r="VGP44" s="52"/>
      <c r="VGQ44" s="2"/>
      <c r="VGT44" s="52"/>
      <c r="VGU44" s="2"/>
      <c r="VGX44" s="52"/>
      <c r="VGY44" s="2"/>
      <c r="VHB44" s="52"/>
      <c r="VHC44" s="2"/>
      <c r="VHF44" s="52"/>
      <c r="VHG44" s="2"/>
      <c r="VHJ44" s="52"/>
      <c r="VHK44" s="2"/>
      <c r="VHN44" s="52"/>
      <c r="VHO44" s="2"/>
      <c r="VHR44" s="52"/>
      <c r="VHS44" s="2"/>
      <c r="VHV44" s="52"/>
      <c r="VHW44" s="2"/>
      <c r="VHZ44" s="52"/>
      <c r="VIA44" s="2"/>
      <c r="VID44" s="52"/>
      <c r="VIE44" s="2"/>
      <c r="VIH44" s="52"/>
      <c r="VII44" s="2"/>
      <c r="VIL44" s="52"/>
      <c r="VIM44" s="2"/>
      <c r="VIP44" s="52"/>
      <c r="VIQ44" s="2"/>
      <c r="VIT44" s="52"/>
      <c r="VIU44" s="2"/>
      <c r="VIX44" s="52"/>
      <c r="VIY44" s="2"/>
      <c r="VJB44" s="52"/>
      <c r="VJC44" s="2"/>
      <c r="VJF44" s="52"/>
      <c r="VJG44" s="2"/>
      <c r="VJJ44" s="52"/>
      <c r="VJK44" s="2"/>
      <c r="VJN44" s="52"/>
      <c r="VJO44" s="2"/>
      <c r="VJR44" s="52"/>
      <c r="VJS44" s="2"/>
      <c r="VJV44" s="52"/>
      <c r="VJW44" s="2"/>
      <c r="VJZ44" s="52"/>
      <c r="VKA44" s="2"/>
      <c r="VKD44" s="52"/>
      <c r="VKE44" s="2"/>
      <c r="VKH44" s="52"/>
      <c r="VKI44" s="2"/>
      <c r="VKL44" s="52"/>
      <c r="VKM44" s="2"/>
      <c r="VKP44" s="52"/>
      <c r="VKQ44" s="2"/>
      <c r="VKT44" s="52"/>
      <c r="VKU44" s="2"/>
      <c r="VKX44" s="52"/>
      <c r="VKY44" s="2"/>
      <c r="VLB44" s="52"/>
      <c r="VLC44" s="2"/>
      <c r="VLF44" s="52"/>
      <c r="VLG44" s="2"/>
      <c r="VLJ44" s="52"/>
      <c r="VLK44" s="2"/>
      <c r="VLN44" s="52"/>
      <c r="VLO44" s="2"/>
      <c r="VLR44" s="52"/>
      <c r="VLS44" s="2"/>
      <c r="VLV44" s="52"/>
      <c r="VLW44" s="2"/>
      <c r="VLZ44" s="52"/>
      <c r="VMA44" s="2"/>
      <c r="VMD44" s="52"/>
      <c r="VME44" s="2"/>
      <c r="VMH44" s="52"/>
      <c r="VMI44" s="2"/>
      <c r="VML44" s="52"/>
      <c r="VMM44" s="2"/>
      <c r="VMP44" s="52"/>
      <c r="VMQ44" s="2"/>
      <c r="VMT44" s="52"/>
      <c r="VMU44" s="2"/>
      <c r="VMX44" s="52"/>
      <c r="VMY44" s="2"/>
      <c r="VNB44" s="52"/>
      <c r="VNC44" s="2"/>
      <c r="VNF44" s="52"/>
      <c r="VNG44" s="2"/>
      <c r="VNJ44" s="52"/>
      <c r="VNK44" s="2"/>
      <c r="VNN44" s="52"/>
      <c r="VNO44" s="2"/>
      <c r="VNR44" s="52"/>
      <c r="VNS44" s="2"/>
      <c r="VNV44" s="52"/>
      <c r="VNW44" s="2"/>
      <c r="VNZ44" s="52"/>
      <c r="VOA44" s="2"/>
      <c r="VOD44" s="52"/>
      <c r="VOE44" s="2"/>
      <c r="VOH44" s="52"/>
      <c r="VOI44" s="2"/>
      <c r="VOL44" s="52"/>
      <c r="VOM44" s="2"/>
      <c r="VOP44" s="52"/>
      <c r="VOQ44" s="2"/>
      <c r="VOT44" s="52"/>
      <c r="VOU44" s="2"/>
      <c r="VOX44" s="52"/>
      <c r="VOY44" s="2"/>
      <c r="VPB44" s="52"/>
      <c r="VPC44" s="2"/>
      <c r="VPF44" s="52"/>
      <c r="VPG44" s="2"/>
      <c r="VPJ44" s="52"/>
      <c r="VPK44" s="2"/>
      <c r="VPN44" s="52"/>
      <c r="VPO44" s="2"/>
      <c r="VPR44" s="52"/>
      <c r="VPS44" s="2"/>
      <c r="VPV44" s="52"/>
      <c r="VPW44" s="2"/>
      <c r="VPZ44" s="52"/>
      <c r="VQA44" s="2"/>
      <c r="VQD44" s="52"/>
      <c r="VQE44" s="2"/>
      <c r="VQH44" s="52"/>
      <c r="VQI44" s="2"/>
      <c r="VQL44" s="52"/>
      <c r="VQM44" s="2"/>
      <c r="VQP44" s="52"/>
      <c r="VQQ44" s="2"/>
      <c r="VQT44" s="52"/>
      <c r="VQU44" s="2"/>
      <c r="VQX44" s="52"/>
      <c r="VQY44" s="2"/>
      <c r="VRB44" s="52"/>
      <c r="VRC44" s="2"/>
      <c r="VRF44" s="52"/>
      <c r="VRG44" s="2"/>
      <c r="VRJ44" s="52"/>
      <c r="VRK44" s="2"/>
      <c r="VRN44" s="52"/>
      <c r="VRO44" s="2"/>
      <c r="VRR44" s="52"/>
      <c r="VRS44" s="2"/>
      <c r="VRV44" s="52"/>
      <c r="VRW44" s="2"/>
      <c r="VRZ44" s="52"/>
      <c r="VSA44" s="2"/>
      <c r="VSD44" s="52"/>
      <c r="VSE44" s="2"/>
      <c r="VSH44" s="52"/>
      <c r="VSI44" s="2"/>
      <c r="VSL44" s="52"/>
      <c r="VSM44" s="2"/>
      <c r="VSP44" s="52"/>
      <c r="VSQ44" s="2"/>
      <c r="VST44" s="52"/>
      <c r="VSU44" s="2"/>
      <c r="VSX44" s="52"/>
      <c r="VSY44" s="2"/>
      <c r="VTB44" s="52"/>
      <c r="VTC44" s="2"/>
      <c r="VTF44" s="52"/>
      <c r="VTG44" s="2"/>
      <c r="VTJ44" s="52"/>
      <c r="VTK44" s="2"/>
      <c r="VTN44" s="52"/>
      <c r="VTO44" s="2"/>
      <c r="VTR44" s="52"/>
      <c r="VTS44" s="2"/>
      <c r="VTV44" s="52"/>
      <c r="VTW44" s="2"/>
      <c r="VTZ44" s="52"/>
      <c r="VUA44" s="2"/>
      <c r="VUD44" s="52"/>
      <c r="VUE44" s="2"/>
      <c r="VUH44" s="52"/>
      <c r="VUI44" s="2"/>
      <c r="VUL44" s="52"/>
      <c r="VUM44" s="2"/>
      <c r="VUP44" s="52"/>
      <c r="VUQ44" s="2"/>
      <c r="VUT44" s="52"/>
      <c r="VUU44" s="2"/>
      <c r="VUX44" s="52"/>
      <c r="VUY44" s="2"/>
      <c r="VVB44" s="52"/>
      <c r="VVC44" s="2"/>
      <c r="VVF44" s="52"/>
      <c r="VVG44" s="2"/>
      <c r="VVJ44" s="52"/>
      <c r="VVK44" s="2"/>
      <c r="VVN44" s="52"/>
      <c r="VVO44" s="2"/>
      <c r="VVR44" s="52"/>
      <c r="VVS44" s="2"/>
      <c r="VVV44" s="52"/>
      <c r="VVW44" s="2"/>
      <c r="VVZ44" s="52"/>
      <c r="VWA44" s="2"/>
      <c r="VWD44" s="52"/>
      <c r="VWE44" s="2"/>
      <c r="VWH44" s="52"/>
      <c r="VWI44" s="2"/>
      <c r="VWL44" s="52"/>
      <c r="VWM44" s="2"/>
      <c r="VWP44" s="52"/>
      <c r="VWQ44" s="2"/>
      <c r="VWT44" s="52"/>
      <c r="VWU44" s="2"/>
      <c r="VWX44" s="52"/>
      <c r="VWY44" s="2"/>
      <c r="VXB44" s="52"/>
      <c r="VXC44" s="2"/>
      <c r="VXF44" s="52"/>
      <c r="VXG44" s="2"/>
      <c r="VXJ44" s="52"/>
      <c r="VXK44" s="2"/>
      <c r="VXN44" s="52"/>
      <c r="VXO44" s="2"/>
      <c r="VXR44" s="52"/>
      <c r="VXS44" s="2"/>
      <c r="VXV44" s="52"/>
      <c r="VXW44" s="2"/>
      <c r="VXZ44" s="52"/>
      <c r="VYA44" s="2"/>
      <c r="VYD44" s="52"/>
      <c r="VYE44" s="2"/>
      <c r="VYH44" s="52"/>
      <c r="VYI44" s="2"/>
      <c r="VYL44" s="52"/>
      <c r="VYM44" s="2"/>
      <c r="VYP44" s="52"/>
      <c r="VYQ44" s="2"/>
      <c r="VYT44" s="52"/>
      <c r="VYU44" s="2"/>
      <c r="VYX44" s="52"/>
      <c r="VYY44" s="2"/>
      <c r="VZB44" s="52"/>
      <c r="VZC44" s="2"/>
      <c r="VZF44" s="52"/>
      <c r="VZG44" s="2"/>
      <c r="VZJ44" s="52"/>
      <c r="VZK44" s="2"/>
      <c r="VZN44" s="52"/>
      <c r="VZO44" s="2"/>
      <c r="VZR44" s="52"/>
      <c r="VZS44" s="2"/>
      <c r="VZV44" s="52"/>
      <c r="VZW44" s="2"/>
      <c r="VZZ44" s="52"/>
      <c r="WAA44" s="2"/>
      <c r="WAD44" s="52"/>
      <c r="WAE44" s="2"/>
      <c r="WAH44" s="52"/>
      <c r="WAI44" s="2"/>
      <c r="WAL44" s="52"/>
      <c r="WAM44" s="2"/>
      <c r="WAP44" s="52"/>
      <c r="WAQ44" s="2"/>
      <c r="WAT44" s="52"/>
      <c r="WAU44" s="2"/>
      <c r="WAX44" s="52"/>
      <c r="WAY44" s="2"/>
      <c r="WBB44" s="52"/>
      <c r="WBC44" s="2"/>
      <c r="WBF44" s="52"/>
      <c r="WBG44" s="2"/>
      <c r="WBJ44" s="52"/>
      <c r="WBK44" s="2"/>
      <c r="WBN44" s="52"/>
      <c r="WBO44" s="2"/>
      <c r="WBR44" s="52"/>
      <c r="WBS44" s="2"/>
      <c r="WBV44" s="52"/>
      <c r="WBW44" s="2"/>
      <c r="WBZ44" s="52"/>
      <c r="WCA44" s="2"/>
      <c r="WCD44" s="52"/>
      <c r="WCE44" s="2"/>
      <c r="WCH44" s="52"/>
      <c r="WCI44" s="2"/>
      <c r="WCL44" s="52"/>
      <c r="WCM44" s="2"/>
      <c r="WCP44" s="52"/>
      <c r="WCQ44" s="2"/>
      <c r="WCT44" s="52"/>
      <c r="WCU44" s="2"/>
      <c r="WCX44" s="52"/>
      <c r="WCY44" s="2"/>
      <c r="WDB44" s="52"/>
      <c r="WDC44" s="2"/>
      <c r="WDF44" s="52"/>
      <c r="WDG44" s="2"/>
      <c r="WDJ44" s="52"/>
      <c r="WDK44" s="2"/>
      <c r="WDN44" s="52"/>
      <c r="WDO44" s="2"/>
      <c r="WDR44" s="52"/>
      <c r="WDS44" s="2"/>
      <c r="WDV44" s="52"/>
      <c r="WDW44" s="2"/>
      <c r="WDZ44" s="52"/>
      <c r="WEA44" s="2"/>
      <c r="WED44" s="52"/>
      <c r="WEE44" s="2"/>
      <c r="WEH44" s="52"/>
      <c r="WEI44" s="2"/>
      <c r="WEL44" s="52"/>
      <c r="WEM44" s="2"/>
      <c r="WEP44" s="52"/>
      <c r="WEQ44" s="2"/>
      <c r="WET44" s="52"/>
      <c r="WEU44" s="2"/>
      <c r="WEX44" s="52"/>
      <c r="WEY44" s="2"/>
      <c r="WFB44" s="52"/>
      <c r="WFC44" s="2"/>
      <c r="WFF44" s="52"/>
      <c r="WFG44" s="2"/>
      <c r="WFJ44" s="52"/>
      <c r="WFK44" s="2"/>
      <c r="WFN44" s="52"/>
      <c r="WFO44" s="2"/>
      <c r="WFR44" s="52"/>
      <c r="WFS44" s="2"/>
      <c r="WFV44" s="52"/>
      <c r="WFW44" s="2"/>
      <c r="WFZ44" s="52"/>
      <c r="WGA44" s="2"/>
      <c r="WGD44" s="52"/>
      <c r="WGE44" s="2"/>
      <c r="WGH44" s="52"/>
      <c r="WGI44" s="2"/>
      <c r="WGL44" s="52"/>
      <c r="WGM44" s="2"/>
      <c r="WGP44" s="52"/>
      <c r="WGQ44" s="2"/>
      <c r="WGT44" s="52"/>
      <c r="WGU44" s="2"/>
      <c r="WGX44" s="52"/>
      <c r="WGY44" s="2"/>
      <c r="WHB44" s="52"/>
      <c r="WHC44" s="2"/>
      <c r="WHF44" s="52"/>
      <c r="WHG44" s="2"/>
      <c r="WHJ44" s="52"/>
      <c r="WHK44" s="2"/>
      <c r="WHN44" s="52"/>
      <c r="WHO44" s="2"/>
      <c r="WHR44" s="52"/>
      <c r="WHS44" s="2"/>
      <c r="WHV44" s="52"/>
      <c r="WHW44" s="2"/>
      <c r="WHZ44" s="52"/>
      <c r="WIA44" s="2"/>
      <c r="WID44" s="52"/>
      <c r="WIE44" s="2"/>
      <c r="WIH44" s="52"/>
      <c r="WII44" s="2"/>
      <c r="WIL44" s="52"/>
      <c r="WIM44" s="2"/>
      <c r="WIP44" s="52"/>
      <c r="WIQ44" s="2"/>
      <c r="WIT44" s="52"/>
      <c r="WIU44" s="2"/>
      <c r="WIX44" s="52"/>
      <c r="WIY44" s="2"/>
      <c r="WJB44" s="52"/>
      <c r="WJC44" s="2"/>
      <c r="WJF44" s="52"/>
      <c r="WJG44" s="2"/>
      <c r="WJJ44" s="52"/>
      <c r="WJK44" s="2"/>
      <c r="WJN44" s="52"/>
      <c r="WJO44" s="2"/>
      <c r="WJR44" s="52"/>
      <c r="WJS44" s="2"/>
      <c r="WJV44" s="52"/>
      <c r="WJW44" s="2"/>
      <c r="WJZ44" s="52"/>
      <c r="WKA44" s="2"/>
      <c r="WKD44" s="52"/>
      <c r="WKE44" s="2"/>
      <c r="WKH44" s="52"/>
      <c r="WKI44" s="2"/>
      <c r="WKL44" s="52"/>
      <c r="WKM44" s="2"/>
      <c r="WKP44" s="52"/>
      <c r="WKQ44" s="2"/>
      <c r="WKT44" s="52"/>
      <c r="WKU44" s="2"/>
      <c r="WKX44" s="52"/>
      <c r="WKY44" s="2"/>
      <c r="WLB44" s="52"/>
      <c r="WLC44" s="2"/>
      <c r="WLF44" s="52"/>
      <c r="WLG44" s="2"/>
      <c r="WLJ44" s="52"/>
      <c r="WLK44" s="2"/>
      <c r="WLN44" s="52"/>
      <c r="WLO44" s="2"/>
      <c r="WLR44" s="52"/>
      <c r="WLS44" s="2"/>
      <c r="WLV44" s="52"/>
      <c r="WLW44" s="2"/>
      <c r="WLZ44" s="52"/>
      <c r="WMA44" s="2"/>
      <c r="WMD44" s="52"/>
      <c r="WME44" s="2"/>
      <c r="WMH44" s="52"/>
      <c r="WMI44" s="2"/>
      <c r="WML44" s="52"/>
      <c r="WMM44" s="2"/>
      <c r="WMP44" s="52"/>
      <c r="WMQ44" s="2"/>
      <c r="WMT44" s="52"/>
      <c r="WMU44" s="2"/>
      <c r="WMX44" s="52"/>
      <c r="WMY44" s="2"/>
      <c r="WNB44" s="52"/>
      <c r="WNC44" s="2"/>
      <c r="WNF44" s="52"/>
      <c r="WNG44" s="2"/>
      <c r="WNJ44" s="52"/>
      <c r="WNK44" s="2"/>
      <c r="WNN44" s="52"/>
      <c r="WNO44" s="2"/>
      <c r="WNR44" s="52"/>
      <c r="WNS44" s="2"/>
      <c r="WNV44" s="52"/>
      <c r="WNW44" s="2"/>
      <c r="WNZ44" s="52"/>
      <c r="WOA44" s="2"/>
      <c r="WOD44" s="52"/>
      <c r="WOE44" s="2"/>
      <c r="WOH44" s="52"/>
      <c r="WOI44" s="2"/>
      <c r="WOL44" s="52"/>
      <c r="WOM44" s="2"/>
      <c r="WOP44" s="52"/>
      <c r="WOQ44" s="2"/>
      <c r="WOT44" s="52"/>
      <c r="WOU44" s="2"/>
      <c r="WOX44" s="52"/>
      <c r="WOY44" s="2"/>
      <c r="WPB44" s="52"/>
      <c r="WPC44" s="2"/>
      <c r="WPF44" s="52"/>
      <c r="WPG44" s="2"/>
      <c r="WPJ44" s="52"/>
      <c r="WPK44" s="2"/>
      <c r="WPN44" s="52"/>
      <c r="WPO44" s="2"/>
      <c r="WPR44" s="52"/>
      <c r="WPS44" s="2"/>
      <c r="WPV44" s="52"/>
      <c r="WPW44" s="2"/>
      <c r="WPZ44" s="52"/>
      <c r="WQA44" s="2"/>
      <c r="WQD44" s="52"/>
      <c r="WQE44" s="2"/>
      <c r="WQH44" s="52"/>
      <c r="WQI44" s="2"/>
      <c r="WQL44" s="52"/>
      <c r="WQM44" s="2"/>
      <c r="WQP44" s="52"/>
      <c r="WQQ44" s="2"/>
      <c r="WQT44" s="52"/>
      <c r="WQU44" s="2"/>
      <c r="WQX44" s="52"/>
      <c r="WQY44" s="2"/>
      <c r="WRB44" s="52"/>
      <c r="WRC44" s="2"/>
      <c r="WRF44" s="52"/>
      <c r="WRG44" s="2"/>
      <c r="WRJ44" s="52"/>
      <c r="WRK44" s="2"/>
      <c r="WRN44" s="52"/>
      <c r="WRO44" s="2"/>
      <c r="WRR44" s="52"/>
      <c r="WRS44" s="2"/>
      <c r="WRV44" s="52"/>
      <c r="WRW44" s="2"/>
      <c r="WRZ44" s="52"/>
      <c r="WSA44" s="2"/>
      <c r="WSD44" s="52"/>
      <c r="WSE44" s="2"/>
      <c r="WSH44" s="52"/>
      <c r="WSI44" s="2"/>
      <c r="WSL44" s="52"/>
      <c r="WSM44" s="2"/>
      <c r="WSP44" s="52"/>
      <c r="WSQ44" s="2"/>
      <c r="WST44" s="52"/>
      <c r="WSU44" s="2"/>
      <c r="WSX44" s="52"/>
      <c r="WSY44" s="2"/>
      <c r="WTB44" s="52"/>
      <c r="WTC44" s="2"/>
      <c r="WTF44" s="52"/>
      <c r="WTG44" s="2"/>
      <c r="WTJ44" s="52"/>
      <c r="WTK44" s="2"/>
      <c r="WTN44" s="52"/>
      <c r="WTO44" s="2"/>
      <c r="WTR44" s="52"/>
      <c r="WTS44" s="2"/>
      <c r="WTV44" s="52"/>
      <c r="WTW44" s="2"/>
      <c r="WTZ44" s="52"/>
      <c r="WUA44" s="2"/>
      <c r="WUD44" s="52"/>
      <c r="WUE44" s="2"/>
      <c r="WUH44" s="52"/>
      <c r="WUI44" s="2"/>
      <c r="WUL44" s="52"/>
      <c r="WUM44" s="2"/>
      <c r="WUP44" s="52"/>
      <c r="WUQ44" s="2"/>
      <c r="WUT44" s="52"/>
      <c r="WUU44" s="2"/>
      <c r="WUX44" s="52"/>
      <c r="WUY44" s="2"/>
      <c r="WVB44" s="52"/>
      <c r="WVC44" s="2"/>
      <c r="WVF44" s="52"/>
      <c r="WVG44" s="2"/>
      <c r="WVJ44" s="52"/>
      <c r="WVK44" s="2"/>
      <c r="WVN44" s="52"/>
      <c r="WVO44" s="2"/>
      <c r="WVR44" s="52"/>
      <c r="WVS44" s="2"/>
      <c r="WVV44" s="52"/>
      <c r="WVW44" s="2"/>
      <c r="WVZ44" s="52"/>
      <c r="WWA44" s="2"/>
      <c r="WWD44" s="52"/>
      <c r="WWE44" s="2"/>
      <c r="WWH44" s="52"/>
      <c r="WWI44" s="2"/>
      <c r="WWL44" s="52"/>
      <c r="WWM44" s="2"/>
      <c r="WWP44" s="52"/>
      <c r="WWQ44" s="2"/>
      <c r="WWT44" s="52"/>
      <c r="WWU44" s="2"/>
      <c r="WWX44" s="52"/>
      <c r="WWY44" s="2"/>
      <c r="WXB44" s="52"/>
      <c r="WXC44" s="2"/>
      <c r="WXF44" s="52"/>
      <c r="WXG44" s="2"/>
      <c r="WXJ44" s="52"/>
      <c r="WXK44" s="2"/>
      <c r="WXN44" s="52"/>
      <c r="WXO44" s="2"/>
      <c r="WXR44" s="52"/>
      <c r="WXS44" s="2"/>
      <c r="WXV44" s="52"/>
      <c r="WXW44" s="2"/>
      <c r="WXZ44" s="52"/>
      <c r="WYA44" s="2"/>
      <c r="WYD44" s="52"/>
      <c r="WYE44" s="2"/>
      <c r="WYH44" s="52"/>
      <c r="WYI44" s="2"/>
      <c r="WYL44" s="52"/>
      <c r="WYM44" s="2"/>
      <c r="WYP44" s="52"/>
      <c r="WYQ44" s="2"/>
      <c r="WYT44" s="52"/>
      <c r="WYU44" s="2"/>
      <c r="WYX44" s="52"/>
      <c r="WYY44" s="2"/>
      <c r="WZB44" s="52"/>
      <c r="WZC44" s="2"/>
      <c r="WZF44" s="52"/>
      <c r="WZG44" s="2"/>
      <c r="WZJ44" s="52"/>
      <c r="WZK44" s="2"/>
      <c r="WZN44" s="52"/>
      <c r="WZO44" s="2"/>
      <c r="WZR44" s="52"/>
      <c r="WZS44" s="2"/>
      <c r="WZV44" s="52"/>
      <c r="WZW44" s="2"/>
      <c r="WZZ44" s="52"/>
      <c r="XAA44" s="2"/>
      <c r="XAD44" s="52"/>
      <c r="XAE44" s="2"/>
      <c r="XAH44" s="52"/>
      <c r="XAI44" s="2"/>
      <c r="XAL44" s="52"/>
      <c r="XAM44" s="2"/>
      <c r="XAP44" s="52"/>
      <c r="XAQ44" s="2"/>
      <c r="XAT44" s="52"/>
      <c r="XAU44" s="2"/>
      <c r="XAX44" s="52"/>
      <c r="XAY44" s="2"/>
      <c r="XBB44" s="52"/>
      <c r="XBC44" s="2"/>
      <c r="XBF44" s="52"/>
      <c r="XBG44" s="2"/>
      <c r="XBJ44" s="52"/>
      <c r="XBK44" s="2"/>
      <c r="XBN44" s="52"/>
      <c r="XBO44" s="2"/>
      <c r="XBR44" s="52"/>
      <c r="XBS44" s="2"/>
      <c r="XBV44" s="52"/>
      <c r="XBW44" s="2"/>
      <c r="XBZ44" s="52"/>
      <c r="XCA44" s="2"/>
      <c r="XCD44" s="52"/>
      <c r="XCE44" s="2"/>
      <c r="XCH44" s="52"/>
      <c r="XCI44" s="2"/>
      <c r="XCL44" s="52"/>
      <c r="XCM44" s="2"/>
      <c r="XCP44" s="52"/>
      <c r="XCQ44" s="2"/>
      <c r="XCT44" s="52"/>
      <c r="XCU44" s="2"/>
      <c r="XCX44" s="52"/>
      <c r="XCY44" s="2"/>
      <c r="XDB44" s="52"/>
      <c r="XDC44" s="2"/>
      <c r="XDF44" s="52"/>
      <c r="XDG44" s="2"/>
      <c r="XDJ44" s="52"/>
      <c r="XDK44" s="2"/>
      <c r="XDN44" s="52"/>
      <c r="XDO44" s="2"/>
      <c r="XDR44" s="52"/>
      <c r="XDS44" s="2"/>
      <c r="XDV44" s="52"/>
      <c r="XDW44" s="2"/>
      <c r="XDZ44" s="52"/>
      <c r="XEA44" s="2"/>
      <c r="XED44" s="52"/>
      <c r="XEE44" s="2"/>
      <c r="XEH44" s="52"/>
      <c r="XEI44" s="2"/>
      <c r="XEL44" s="52"/>
      <c r="XEM44" s="2"/>
      <c r="XEP44" s="52"/>
      <c r="XEQ44" s="2"/>
      <c r="XET44" s="52"/>
      <c r="XEU44" s="2"/>
      <c r="XEX44" s="52"/>
      <c r="XEY44" s="2"/>
      <c r="XFB44" s="52"/>
      <c r="XFC44" s="2"/>
    </row>
    <row r="45" spans="1:1023 1026:2047 2050:3071 3074:4095 4098:5119 5122:6143 6146:7167 7170:8191 8194:9215 9218:10239 10242:11263 11266:12287 12290:13311 13314:14335 14338:15359 15362:16383" ht="25.05" customHeight="1" x14ac:dyDescent="0.3">
      <c r="F45" s="53">
        <f>SUM(F41:F44)</f>
        <v>1444.2475481419997</v>
      </c>
      <c r="G45" s="2"/>
      <c r="H45" s="8">
        <f>F45*10.764</f>
        <v>15545.880608200483</v>
      </c>
      <c r="J45" s="52"/>
      <c r="K45" s="2"/>
      <c r="N45" s="52"/>
      <c r="O45" s="2"/>
      <c r="R45" s="52"/>
      <c r="S45" s="2"/>
      <c r="V45" s="52"/>
      <c r="W45" s="2"/>
      <c r="Z45" s="52"/>
      <c r="AA45" s="2"/>
      <c r="AD45" s="52"/>
      <c r="AE45" s="2"/>
      <c r="AH45" s="52"/>
      <c r="AI45" s="2"/>
      <c r="AL45" s="52"/>
      <c r="AM45" s="2"/>
      <c r="AP45" s="52"/>
      <c r="AQ45" s="2"/>
      <c r="AT45" s="52"/>
      <c r="AU45" s="2"/>
      <c r="AX45" s="52"/>
      <c r="AY45" s="2"/>
      <c r="BB45" s="52"/>
      <c r="BC45" s="2"/>
      <c r="BF45" s="52"/>
      <c r="BG45" s="2"/>
      <c r="BJ45" s="52"/>
      <c r="BK45" s="2"/>
      <c r="BN45" s="52"/>
      <c r="BO45" s="2"/>
      <c r="BR45" s="52"/>
      <c r="BS45" s="2"/>
      <c r="BV45" s="52"/>
      <c r="BW45" s="2"/>
      <c r="BZ45" s="52"/>
      <c r="CA45" s="2"/>
      <c r="CD45" s="52"/>
      <c r="CE45" s="2"/>
      <c r="CH45" s="52"/>
      <c r="CI45" s="2"/>
      <c r="CL45" s="52"/>
      <c r="CM45" s="2"/>
      <c r="CP45" s="52"/>
      <c r="CQ45" s="2"/>
      <c r="CT45" s="52"/>
      <c r="CU45" s="2"/>
      <c r="CX45" s="52"/>
      <c r="CY45" s="2"/>
      <c r="DB45" s="52"/>
      <c r="DC45" s="2"/>
      <c r="DF45" s="52"/>
      <c r="DG45" s="2"/>
      <c r="DJ45" s="52"/>
      <c r="DK45" s="2"/>
      <c r="DN45" s="52"/>
      <c r="DO45" s="2"/>
      <c r="DR45" s="52"/>
      <c r="DS45" s="2"/>
      <c r="DV45" s="52"/>
      <c r="DW45" s="2"/>
      <c r="DZ45" s="52"/>
      <c r="EA45" s="2"/>
      <c r="ED45" s="52"/>
      <c r="EE45" s="2"/>
      <c r="EH45" s="52"/>
      <c r="EI45" s="2"/>
      <c r="EL45" s="52"/>
      <c r="EM45" s="2"/>
      <c r="EP45" s="52"/>
      <c r="EQ45" s="2"/>
      <c r="ET45" s="52"/>
      <c r="EU45" s="2"/>
      <c r="EX45" s="52"/>
      <c r="EY45" s="2"/>
      <c r="FB45" s="52"/>
      <c r="FC45" s="2"/>
      <c r="FF45" s="52"/>
      <c r="FG45" s="2"/>
      <c r="FJ45" s="52"/>
      <c r="FK45" s="2"/>
      <c r="FN45" s="52"/>
      <c r="FO45" s="2"/>
      <c r="FR45" s="52"/>
      <c r="FS45" s="2"/>
      <c r="FV45" s="52"/>
      <c r="FW45" s="2"/>
      <c r="FZ45" s="52"/>
      <c r="GA45" s="2"/>
      <c r="GD45" s="52"/>
      <c r="GE45" s="2"/>
      <c r="GH45" s="52"/>
      <c r="GI45" s="2"/>
      <c r="GL45" s="52"/>
      <c r="GM45" s="2"/>
      <c r="GP45" s="52"/>
      <c r="GQ45" s="2"/>
      <c r="GT45" s="52"/>
      <c r="GU45" s="2"/>
      <c r="GX45" s="52"/>
      <c r="GY45" s="2"/>
      <c r="HB45" s="52"/>
      <c r="HC45" s="2"/>
      <c r="HF45" s="52"/>
      <c r="HG45" s="2"/>
      <c r="HJ45" s="52"/>
      <c r="HK45" s="2"/>
      <c r="HN45" s="52"/>
      <c r="HO45" s="2"/>
      <c r="HR45" s="52"/>
      <c r="HS45" s="2"/>
      <c r="HV45" s="52"/>
      <c r="HW45" s="2"/>
      <c r="HZ45" s="52"/>
      <c r="IA45" s="2"/>
      <c r="ID45" s="52"/>
      <c r="IE45" s="2"/>
      <c r="IH45" s="52"/>
      <c r="II45" s="2"/>
      <c r="IL45" s="52"/>
      <c r="IM45" s="2"/>
      <c r="IP45" s="52"/>
      <c r="IQ45" s="2"/>
      <c r="IT45" s="52"/>
      <c r="IU45" s="2"/>
      <c r="IX45" s="52"/>
      <c r="IY45" s="2"/>
      <c r="JB45" s="52"/>
      <c r="JC45" s="2"/>
      <c r="JF45" s="52"/>
      <c r="JG45" s="2"/>
      <c r="JJ45" s="52"/>
      <c r="JK45" s="2"/>
      <c r="JN45" s="52"/>
      <c r="JO45" s="2"/>
      <c r="JR45" s="52"/>
      <c r="JS45" s="2"/>
      <c r="JV45" s="52"/>
      <c r="JW45" s="2"/>
      <c r="JZ45" s="52"/>
      <c r="KA45" s="2"/>
      <c r="KD45" s="52"/>
      <c r="KE45" s="2"/>
      <c r="KH45" s="52"/>
      <c r="KI45" s="2"/>
      <c r="KL45" s="52"/>
      <c r="KM45" s="2"/>
      <c r="KP45" s="52"/>
      <c r="KQ45" s="2"/>
      <c r="KT45" s="52"/>
      <c r="KU45" s="2"/>
      <c r="KX45" s="52"/>
      <c r="KY45" s="2"/>
      <c r="LB45" s="52"/>
      <c r="LC45" s="2"/>
      <c r="LF45" s="52"/>
      <c r="LG45" s="2"/>
      <c r="LJ45" s="52"/>
      <c r="LK45" s="2"/>
      <c r="LN45" s="52"/>
      <c r="LO45" s="2"/>
      <c r="LR45" s="52"/>
      <c r="LS45" s="2"/>
      <c r="LV45" s="52"/>
      <c r="LW45" s="2"/>
      <c r="LZ45" s="52"/>
      <c r="MA45" s="2"/>
      <c r="MD45" s="52"/>
      <c r="ME45" s="2"/>
      <c r="MH45" s="52"/>
      <c r="MI45" s="2"/>
      <c r="ML45" s="52"/>
      <c r="MM45" s="2"/>
      <c r="MP45" s="52"/>
      <c r="MQ45" s="2"/>
      <c r="MT45" s="52"/>
      <c r="MU45" s="2"/>
      <c r="MX45" s="52"/>
      <c r="MY45" s="2"/>
      <c r="NB45" s="52"/>
      <c r="NC45" s="2"/>
      <c r="NF45" s="52"/>
      <c r="NG45" s="2"/>
      <c r="NJ45" s="52"/>
      <c r="NK45" s="2"/>
      <c r="NN45" s="52"/>
      <c r="NO45" s="2"/>
      <c r="NR45" s="52"/>
      <c r="NS45" s="2"/>
      <c r="NV45" s="52"/>
      <c r="NW45" s="2"/>
      <c r="NZ45" s="52"/>
      <c r="OA45" s="2"/>
      <c r="OD45" s="52"/>
      <c r="OE45" s="2"/>
      <c r="OH45" s="52"/>
      <c r="OI45" s="2"/>
      <c r="OL45" s="52"/>
      <c r="OM45" s="2"/>
      <c r="OP45" s="52"/>
      <c r="OQ45" s="2"/>
      <c r="OT45" s="52"/>
      <c r="OU45" s="2"/>
      <c r="OX45" s="52"/>
      <c r="OY45" s="2"/>
      <c r="PB45" s="52"/>
      <c r="PC45" s="2"/>
      <c r="PF45" s="52"/>
      <c r="PG45" s="2"/>
      <c r="PJ45" s="52"/>
      <c r="PK45" s="2"/>
      <c r="PN45" s="52"/>
      <c r="PO45" s="2"/>
      <c r="PR45" s="52"/>
      <c r="PS45" s="2"/>
      <c r="PV45" s="52"/>
      <c r="PW45" s="2"/>
      <c r="PZ45" s="52"/>
      <c r="QA45" s="2"/>
      <c r="QD45" s="52"/>
      <c r="QE45" s="2"/>
      <c r="QH45" s="52"/>
      <c r="QI45" s="2"/>
      <c r="QL45" s="52"/>
      <c r="QM45" s="2"/>
      <c r="QP45" s="52"/>
      <c r="QQ45" s="2"/>
      <c r="QT45" s="52"/>
      <c r="QU45" s="2"/>
      <c r="QX45" s="52"/>
      <c r="QY45" s="2"/>
      <c r="RB45" s="52"/>
      <c r="RC45" s="2"/>
      <c r="RF45" s="52"/>
      <c r="RG45" s="2"/>
      <c r="RJ45" s="52"/>
      <c r="RK45" s="2"/>
      <c r="RN45" s="52"/>
      <c r="RO45" s="2"/>
      <c r="RR45" s="52"/>
      <c r="RS45" s="2"/>
      <c r="RV45" s="52"/>
      <c r="RW45" s="2"/>
      <c r="RZ45" s="52"/>
      <c r="SA45" s="2"/>
      <c r="SD45" s="52"/>
      <c r="SE45" s="2"/>
      <c r="SH45" s="52"/>
      <c r="SI45" s="2"/>
      <c r="SL45" s="52"/>
      <c r="SM45" s="2"/>
      <c r="SP45" s="52"/>
      <c r="SQ45" s="2"/>
      <c r="ST45" s="52"/>
      <c r="SU45" s="2"/>
      <c r="SX45" s="52"/>
      <c r="SY45" s="2"/>
      <c r="TB45" s="52"/>
      <c r="TC45" s="2"/>
      <c r="TF45" s="52"/>
      <c r="TG45" s="2"/>
      <c r="TJ45" s="52"/>
      <c r="TK45" s="2"/>
      <c r="TN45" s="52"/>
      <c r="TO45" s="2"/>
      <c r="TR45" s="52"/>
      <c r="TS45" s="2"/>
      <c r="TV45" s="52"/>
      <c r="TW45" s="2"/>
      <c r="TZ45" s="52"/>
      <c r="UA45" s="2"/>
      <c r="UD45" s="52"/>
      <c r="UE45" s="2"/>
      <c r="UH45" s="52"/>
      <c r="UI45" s="2"/>
      <c r="UL45" s="52"/>
      <c r="UM45" s="2"/>
      <c r="UP45" s="52"/>
      <c r="UQ45" s="2"/>
      <c r="UT45" s="52"/>
      <c r="UU45" s="2"/>
      <c r="UX45" s="52"/>
      <c r="UY45" s="2"/>
      <c r="VB45" s="52"/>
      <c r="VC45" s="2"/>
      <c r="VF45" s="52"/>
      <c r="VG45" s="2"/>
      <c r="VJ45" s="52"/>
      <c r="VK45" s="2"/>
      <c r="VN45" s="52"/>
      <c r="VO45" s="2"/>
      <c r="VR45" s="52"/>
      <c r="VS45" s="2"/>
      <c r="VV45" s="52"/>
      <c r="VW45" s="2"/>
      <c r="VZ45" s="52"/>
      <c r="WA45" s="2"/>
      <c r="WD45" s="52"/>
      <c r="WE45" s="2"/>
      <c r="WH45" s="52"/>
      <c r="WI45" s="2"/>
      <c r="WL45" s="52"/>
      <c r="WM45" s="2"/>
      <c r="WP45" s="52"/>
      <c r="WQ45" s="2"/>
      <c r="WT45" s="52"/>
      <c r="WU45" s="2"/>
      <c r="WX45" s="52"/>
      <c r="WY45" s="2"/>
      <c r="XB45" s="52"/>
      <c r="XC45" s="2"/>
      <c r="XF45" s="52"/>
      <c r="XG45" s="2"/>
      <c r="XJ45" s="52"/>
      <c r="XK45" s="2"/>
      <c r="XN45" s="52"/>
      <c r="XO45" s="2"/>
      <c r="XR45" s="52"/>
      <c r="XS45" s="2"/>
      <c r="XV45" s="52"/>
      <c r="XW45" s="2"/>
      <c r="XZ45" s="52"/>
      <c r="YA45" s="2"/>
      <c r="YD45" s="52"/>
      <c r="YE45" s="2"/>
      <c r="YH45" s="52"/>
      <c r="YI45" s="2"/>
      <c r="YL45" s="52"/>
      <c r="YM45" s="2"/>
      <c r="YP45" s="52"/>
      <c r="YQ45" s="2"/>
      <c r="YT45" s="52"/>
      <c r="YU45" s="2"/>
      <c r="YX45" s="52"/>
      <c r="YY45" s="2"/>
      <c r="ZB45" s="52"/>
      <c r="ZC45" s="2"/>
      <c r="ZF45" s="52"/>
      <c r="ZG45" s="2"/>
      <c r="ZJ45" s="52"/>
      <c r="ZK45" s="2"/>
      <c r="ZN45" s="52"/>
      <c r="ZO45" s="2"/>
      <c r="ZR45" s="52"/>
      <c r="ZS45" s="2"/>
      <c r="ZV45" s="52"/>
      <c r="ZW45" s="2"/>
      <c r="ZZ45" s="52"/>
      <c r="AAA45" s="2"/>
      <c r="AAD45" s="52"/>
      <c r="AAE45" s="2"/>
      <c r="AAH45" s="52"/>
      <c r="AAI45" s="2"/>
      <c r="AAL45" s="52"/>
      <c r="AAM45" s="2"/>
      <c r="AAP45" s="52"/>
      <c r="AAQ45" s="2"/>
      <c r="AAT45" s="52"/>
      <c r="AAU45" s="2"/>
      <c r="AAX45" s="52"/>
      <c r="AAY45" s="2"/>
      <c r="ABB45" s="52"/>
      <c r="ABC45" s="2"/>
      <c r="ABF45" s="52"/>
      <c r="ABG45" s="2"/>
      <c r="ABJ45" s="52"/>
      <c r="ABK45" s="2"/>
      <c r="ABN45" s="52"/>
      <c r="ABO45" s="2"/>
      <c r="ABR45" s="52"/>
      <c r="ABS45" s="2"/>
      <c r="ABV45" s="52"/>
      <c r="ABW45" s="2"/>
      <c r="ABZ45" s="52"/>
      <c r="ACA45" s="2"/>
      <c r="ACD45" s="52"/>
      <c r="ACE45" s="2"/>
      <c r="ACH45" s="52"/>
      <c r="ACI45" s="2"/>
      <c r="ACL45" s="52"/>
      <c r="ACM45" s="2"/>
      <c r="ACP45" s="52"/>
      <c r="ACQ45" s="2"/>
      <c r="ACT45" s="52"/>
      <c r="ACU45" s="2"/>
      <c r="ACX45" s="52"/>
      <c r="ACY45" s="2"/>
      <c r="ADB45" s="52"/>
      <c r="ADC45" s="2"/>
      <c r="ADF45" s="52"/>
      <c r="ADG45" s="2"/>
      <c r="ADJ45" s="52"/>
      <c r="ADK45" s="2"/>
      <c r="ADN45" s="52"/>
      <c r="ADO45" s="2"/>
      <c r="ADR45" s="52"/>
      <c r="ADS45" s="2"/>
      <c r="ADV45" s="52"/>
      <c r="ADW45" s="2"/>
      <c r="ADZ45" s="52"/>
      <c r="AEA45" s="2"/>
      <c r="AED45" s="52"/>
      <c r="AEE45" s="2"/>
      <c r="AEH45" s="52"/>
      <c r="AEI45" s="2"/>
      <c r="AEL45" s="52"/>
      <c r="AEM45" s="2"/>
      <c r="AEP45" s="52"/>
      <c r="AEQ45" s="2"/>
      <c r="AET45" s="52"/>
      <c r="AEU45" s="2"/>
      <c r="AEX45" s="52"/>
      <c r="AEY45" s="2"/>
      <c r="AFB45" s="52"/>
      <c r="AFC45" s="2"/>
      <c r="AFF45" s="52"/>
      <c r="AFG45" s="2"/>
      <c r="AFJ45" s="52"/>
      <c r="AFK45" s="2"/>
      <c r="AFN45" s="52"/>
      <c r="AFO45" s="2"/>
      <c r="AFR45" s="52"/>
      <c r="AFS45" s="2"/>
      <c r="AFV45" s="52"/>
      <c r="AFW45" s="2"/>
      <c r="AFZ45" s="52"/>
      <c r="AGA45" s="2"/>
      <c r="AGD45" s="52"/>
      <c r="AGE45" s="2"/>
      <c r="AGH45" s="52"/>
      <c r="AGI45" s="2"/>
      <c r="AGL45" s="52"/>
      <c r="AGM45" s="2"/>
      <c r="AGP45" s="52"/>
      <c r="AGQ45" s="2"/>
      <c r="AGT45" s="52"/>
      <c r="AGU45" s="2"/>
      <c r="AGX45" s="52"/>
      <c r="AGY45" s="2"/>
      <c r="AHB45" s="52"/>
      <c r="AHC45" s="2"/>
      <c r="AHF45" s="52"/>
      <c r="AHG45" s="2"/>
      <c r="AHJ45" s="52"/>
      <c r="AHK45" s="2"/>
      <c r="AHN45" s="52"/>
      <c r="AHO45" s="2"/>
      <c r="AHR45" s="52"/>
      <c r="AHS45" s="2"/>
      <c r="AHV45" s="52"/>
      <c r="AHW45" s="2"/>
      <c r="AHZ45" s="52"/>
      <c r="AIA45" s="2"/>
      <c r="AID45" s="52"/>
      <c r="AIE45" s="2"/>
      <c r="AIH45" s="52"/>
      <c r="AII45" s="2"/>
      <c r="AIL45" s="52"/>
      <c r="AIM45" s="2"/>
      <c r="AIP45" s="52"/>
      <c r="AIQ45" s="2"/>
      <c r="AIT45" s="52"/>
      <c r="AIU45" s="2"/>
      <c r="AIX45" s="52"/>
      <c r="AIY45" s="2"/>
      <c r="AJB45" s="52"/>
      <c r="AJC45" s="2"/>
      <c r="AJF45" s="52"/>
      <c r="AJG45" s="2"/>
      <c r="AJJ45" s="52"/>
      <c r="AJK45" s="2"/>
      <c r="AJN45" s="52"/>
      <c r="AJO45" s="2"/>
      <c r="AJR45" s="52"/>
      <c r="AJS45" s="2"/>
      <c r="AJV45" s="52"/>
      <c r="AJW45" s="2"/>
      <c r="AJZ45" s="52"/>
      <c r="AKA45" s="2"/>
      <c r="AKD45" s="52"/>
      <c r="AKE45" s="2"/>
      <c r="AKH45" s="52"/>
      <c r="AKI45" s="2"/>
      <c r="AKL45" s="52"/>
      <c r="AKM45" s="2"/>
      <c r="AKP45" s="52"/>
      <c r="AKQ45" s="2"/>
      <c r="AKT45" s="52"/>
      <c r="AKU45" s="2"/>
      <c r="AKX45" s="52"/>
      <c r="AKY45" s="2"/>
      <c r="ALB45" s="52"/>
      <c r="ALC45" s="2"/>
      <c r="ALF45" s="52"/>
      <c r="ALG45" s="2"/>
      <c r="ALJ45" s="52"/>
      <c r="ALK45" s="2"/>
      <c r="ALN45" s="52"/>
      <c r="ALO45" s="2"/>
      <c r="ALR45" s="52"/>
      <c r="ALS45" s="2"/>
      <c r="ALV45" s="52"/>
      <c r="ALW45" s="2"/>
      <c r="ALZ45" s="52"/>
      <c r="AMA45" s="2"/>
      <c r="AMD45" s="52"/>
      <c r="AME45" s="2"/>
      <c r="AMH45" s="52"/>
      <c r="AMI45" s="2"/>
      <c r="AML45" s="52"/>
      <c r="AMM45" s="2"/>
      <c r="AMP45" s="52"/>
      <c r="AMQ45" s="2"/>
      <c r="AMT45" s="52"/>
      <c r="AMU45" s="2"/>
      <c r="AMX45" s="52"/>
      <c r="AMY45" s="2"/>
      <c r="ANB45" s="52"/>
      <c r="ANC45" s="2"/>
      <c r="ANF45" s="52"/>
      <c r="ANG45" s="2"/>
      <c r="ANJ45" s="52"/>
      <c r="ANK45" s="2"/>
      <c r="ANN45" s="52"/>
      <c r="ANO45" s="2"/>
      <c r="ANR45" s="52"/>
      <c r="ANS45" s="2"/>
      <c r="ANV45" s="52"/>
      <c r="ANW45" s="2"/>
      <c r="ANZ45" s="52"/>
      <c r="AOA45" s="2"/>
      <c r="AOD45" s="52"/>
      <c r="AOE45" s="2"/>
      <c r="AOH45" s="52"/>
      <c r="AOI45" s="2"/>
      <c r="AOL45" s="52"/>
      <c r="AOM45" s="2"/>
      <c r="AOP45" s="52"/>
      <c r="AOQ45" s="2"/>
      <c r="AOT45" s="52"/>
      <c r="AOU45" s="2"/>
      <c r="AOX45" s="52"/>
      <c r="AOY45" s="2"/>
      <c r="APB45" s="52"/>
      <c r="APC45" s="2"/>
      <c r="APF45" s="52"/>
      <c r="APG45" s="2"/>
      <c r="APJ45" s="52"/>
      <c r="APK45" s="2"/>
      <c r="APN45" s="52"/>
      <c r="APO45" s="2"/>
      <c r="APR45" s="52"/>
      <c r="APS45" s="2"/>
      <c r="APV45" s="52"/>
      <c r="APW45" s="2"/>
      <c r="APZ45" s="52"/>
      <c r="AQA45" s="2"/>
      <c r="AQD45" s="52"/>
      <c r="AQE45" s="2"/>
      <c r="AQH45" s="52"/>
      <c r="AQI45" s="2"/>
      <c r="AQL45" s="52"/>
      <c r="AQM45" s="2"/>
      <c r="AQP45" s="52"/>
      <c r="AQQ45" s="2"/>
      <c r="AQT45" s="52"/>
      <c r="AQU45" s="2"/>
      <c r="AQX45" s="52"/>
      <c r="AQY45" s="2"/>
      <c r="ARB45" s="52"/>
      <c r="ARC45" s="2"/>
      <c r="ARF45" s="52"/>
      <c r="ARG45" s="2"/>
      <c r="ARJ45" s="52"/>
      <c r="ARK45" s="2"/>
      <c r="ARN45" s="52"/>
      <c r="ARO45" s="2"/>
      <c r="ARR45" s="52"/>
      <c r="ARS45" s="2"/>
      <c r="ARV45" s="52"/>
      <c r="ARW45" s="2"/>
      <c r="ARZ45" s="52"/>
      <c r="ASA45" s="2"/>
      <c r="ASD45" s="52"/>
      <c r="ASE45" s="2"/>
      <c r="ASH45" s="52"/>
      <c r="ASI45" s="2"/>
      <c r="ASL45" s="52"/>
      <c r="ASM45" s="2"/>
      <c r="ASP45" s="52"/>
      <c r="ASQ45" s="2"/>
      <c r="AST45" s="52"/>
      <c r="ASU45" s="2"/>
      <c r="ASX45" s="52"/>
      <c r="ASY45" s="2"/>
      <c r="ATB45" s="52"/>
      <c r="ATC45" s="2"/>
      <c r="ATF45" s="52"/>
      <c r="ATG45" s="2"/>
      <c r="ATJ45" s="52"/>
      <c r="ATK45" s="2"/>
      <c r="ATN45" s="52"/>
      <c r="ATO45" s="2"/>
      <c r="ATR45" s="52"/>
      <c r="ATS45" s="2"/>
      <c r="ATV45" s="52"/>
      <c r="ATW45" s="2"/>
      <c r="ATZ45" s="52"/>
      <c r="AUA45" s="2"/>
      <c r="AUD45" s="52"/>
      <c r="AUE45" s="2"/>
      <c r="AUH45" s="52"/>
      <c r="AUI45" s="2"/>
      <c r="AUL45" s="52"/>
      <c r="AUM45" s="2"/>
      <c r="AUP45" s="52"/>
      <c r="AUQ45" s="2"/>
      <c r="AUT45" s="52"/>
      <c r="AUU45" s="2"/>
      <c r="AUX45" s="52"/>
      <c r="AUY45" s="2"/>
      <c r="AVB45" s="52"/>
      <c r="AVC45" s="2"/>
      <c r="AVF45" s="52"/>
      <c r="AVG45" s="2"/>
      <c r="AVJ45" s="52"/>
      <c r="AVK45" s="2"/>
      <c r="AVN45" s="52"/>
      <c r="AVO45" s="2"/>
      <c r="AVR45" s="52"/>
      <c r="AVS45" s="2"/>
      <c r="AVV45" s="52"/>
      <c r="AVW45" s="2"/>
      <c r="AVZ45" s="52"/>
      <c r="AWA45" s="2"/>
      <c r="AWD45" s="52"/>
      <c r="AWE45" s="2"/>
      <c r="AWH45" s="52"/>
      <c r="AWI45" s="2"/>
      <c r="AWL45" s="52"/>
      <c r="AWM45" s="2"/>
      <c r="AWP45" s="52"/>
      <c r="AWQ45" s="2"/>
      <c r="AWT45" s="52"/>
      <c r="AWU45" s="2"/>
      <c r="AWX45" s="52"/>
      <c r="AWY45" s="2"/>
      <c r="AXB45" s="52"/>
      <c r="AXC45" s="2"/>
      <c r="AXF45" s="52"/>
      <c r="AXG45" s="2"/>
      <c r="AXJ45" s="52"/>
      <c r="AXK45" s="2"/>
      <c r="AXN45" s="52"/>
      <c r="AXO45" s="2"/>
      <c r="AXR45" s="52"/>
      <c r="AXS45" s="2"/>
      <c r="AXV45" s="52"/>
      <c r="AXW45" s="2"/>
      <c r="AXZ45" s="52"/>
      <c r="AYA45" s="2"/>
      <c r="AYD45" s="52"/>
      <c r="AYE45" s="2"/>
      <c r="AYH45" s="52"/>
      <c r="AYI45" s="2"/>
      <c r="AYL45" s="52"/>
      <c r="AYM45" s="2"/>
      <c r="AYP45" s="52"/>
      <c r="AYQ45" s="2"/>
      <c r="AYT45" s="52"/>
      <c r="AYU45" s="2"/>
      <c r="AYX45" s="52"/>
      <c r="AYY45" s="2"/>
      <c r="AZB45" s="52"/>
      <c r="AZC45" s="2"/>
      <c r="AZF45" s="52"/>
      <c r="AZG45" s="2"/>
      <c r="AZJ45" s="52"/>
      <c r="AZK45" s="2"/>
      <c r="AZN45" s="52"/>
      <c r="AZO45" s="2"/>
      <c r="AZR45" s="52"/>
      <c r="AZS45" s="2"/>
      <c r="AZV45" s="52"/>
      <c r="AZW45" s="2"/>
      <c r="AZZ45" s="52"/>
      <c r="BAA45" s="2"/>
      <c r="BAD45" s="52"/>
      <c r="BAE45" s="2"/>
      <c r="BAH45" s="52"/>
      <c r="BAI45" s="2"/>
      <c r="BAL45" s="52"/>
      <c r="BAM45" s="2"/>
      <c r="BAP45" s="52"/>
      <c r="BAQ45" s="2"/>
      <c r="BAT45" s="52"/>
      <c r="BAU45" s="2"/>
      <c r="BAX45" s="52"/>
      <c r="BAY45" s="2"/>
      <c r="BBB45" s="52"/>
      <c r="BBC45" s="2"/>
      <c r="BBF45" s="52"/>
      <c r="BBG45" s="2"/>
      <c r="BBJ45" s="52"/>
      <c r="BBK45" s="2"/>
      <c r="BBN45" s="52"/>
      <c r="BBO45" s="2"/>
      <c r="BBR45" s="52"/>
      <c r="BBS45" s="2"/>
      <c r="BBV45" s="52"/>
      <c r="BBW45" s="2"/>
      <c r="BBZ45" s="52"/>
      <c r="BCA45" s="2"/>
      <c r="BCD45" s="52"/>
      <c r="BCE45" s="2"/>
      <c r="BCH45" s="52"/>
      <c r="BCI45" s="2"/>
      <c r="BCL45" s="52"/>
      <c r="BCM45" s="2"/>
      <c r="BCP45" s="52"/>
      <c r="BCQ45" s="2"/>
      <c r="BCT45" s="52"/>
      <c r="BCU45" s="2"/>
      <c r="BCX45" s="52"/>
      <c r="BCY45" s="2"/>
      <c r="BDB45" s="52"/>
      <c r="BDC45" s="2"/>
      <c r="BDF45" s="52"/>
      <c r="BDG45" s="2"/>
      <c r="BDJ45" s="52"/>
      <c r="BDK45" s="2"/>
      <c r="BDN45" s="52"/>
      <c r="BDO45" s="2"/>
      <c r="BDR45" s="52"/>
      <c r="BDS45" s="2"/>
      <c r="BDV45" s="52"/>
      <c r="BDW45" s="2"/>
      <c r="BDZ45" s="52"/>
      <c r="BEA45" s="2"/>
      <c r="BED45" s="52"/>
      <c r="BEE45" s="2"/>
      <c r="BEH45" s="52"/>
      <c r="BEI45" s="2"/>
      <c r="BEL45" s="52"/>
      <c r="BEM45" s="2"/>
      <c r="BEP45" s="52"/>
      <c r="BEQ45" s="2"/>
      <c r="BET45" s="52"/>
      <c r="BEU45" s="2"/>
      <c r="BEX45" s="52"/>
      <c r="BEY45" s="2"/>
      <c r="BFB45" s="52"/>
      <c r="BFC45" s="2"/>
      <c r="BFF45" s="52"/>
      <c r="BFG45" s="2"/>
      <c r="BFJ45" s="52"/>
      <c r="BFK45" s="2"/>
      <c r="BFN45" s="52"/>
      <c r="BFO45" s="2"/>
      <c r="BFR45" s="52"/>
      <c r="BFS45" s="2"/>
      <c r="BFV45" s="52"/>
      <c r="BFW45" s="2"/>
      <c r="BFZ45" s="52"/>
      <c r="BGA45" s="2"/>
      <c r="BGD45" s="52"/>
      <c r="BGE45" s="2"/>
      <c r="BGH45" s="52"/>
      <c r="BGI45" s="2"/>
      <c r="BGL45" s="52"/>
      <c r="BGM45" s="2"/>
      <c r="BGP45" s="52"/>
      <c r="BGQ45" s="2"/>
      <c r="BGT45" s="52"/>
      <c r="BGU45" s="2"/>
      <c r="BGX45" s="52"/>
      <c r="BGY45" s="2"/>
      <c r="BHB45" s="52"/>
      <c r="BHC45" s="2"/>
      <c r="BHF45" s="52"/>
      <c r="BHG45" s="2"/>
      <c r="BHJ45" s="52"/>
      <c r="BHK45" s="2"/>
      <c r="BHN45" s="52"/>
      <c r="BHO45" s="2"/>
      <c r="BHR45" s="52"/>
      <c r="BHS45" s="2"/>
      <c r="BHV45" s="52"/>
      <c r="BHW45" s="2"/>
      <c r="BHZ45" s="52"/>
      <c r="BIA45" s="2"/>
      <c r="BID45" s="52"/>
      <c r="BIE45" s="2"/>
      <c r="BIH45" s="52"/>
      <c r="BII45" s="2"/>
      <c r="BIL45" s="52"/>
      <c r="BIM45" s="2"/>
      <c r="BIP45" s="52"/>
      <c r="BIQ45" s="2"/>
      <c r="BIT45" s="52"/>
      <c r="BIU45" s="2"/>
      <c r="BIX45" s="52"/>
      <c r="BIY45" s="2"/>
      <c r="BJB45" s="52"/>
      <c r="BJC45" s="2"/>
      <c r="BJF45" s="52"/>
      <c r="BJG45" s="2"/>
      <c r="BJJ45" s="52"/>
      <c r="BJK45" s="2"/>
      <c r="BJN45" s="52"/>
      <c r="BJO45" s="2"/>
      <c r="BJR45" s="52"/>
      <c r="BJS45" s="2"/>
      <c r="BJV45" s="52"/>
      <c r="BJW45" s="2"/>
      <c r="BJZ45" s="52"/>
      <c r="BKA45" s="2"/>
      <c r="BKD45" s="52"/>
      <c r="BKE45" s="2"/>
      <c r="BKH45" s="52"/>
      <c r="BKI45" s="2"/>
      <c r="BKL45" s="52"/>
      <c r="BKM45" s="2"/>
      <c r="BKP45" s="52"/>
      <c r="BKQ45" s="2"/>
      <c r="BKT45" s="52"/>
      <c r="BKU45" s="2"/>
      <c r="BKX45" s="52"/>
      <c r="BKY45" s="2"/>
      <c r="BLB45" s="52"/>
      <c r="BLC45" s="2"/>
      <c r="BLF45" s="52"/>
      <c r="BLG45" s="2"/>
      <c r="BLJ45" s="52"/>
      <c r="BLK45" s="2"/>
      <c r="BLN45" s="52"/>
      <c r="BLO45" s="2"/>
      <c r="BLR45" s="52"/>
      <c r="BLS45" s="2"/>
      <c r="BLV45" s="52"/>
      <c r="BLW45" s="2"/>
      <c r="BLZ45" s="52"/>
      <c r="BMA45" s="2"/>
      <c r="BMD45" s="52"/>
      <c r="BME45" s="2"/>
      <c r="BMH45" s="52"/>
      <c r="BMI45" s="2"/>
      <c r="BML45" s="52"/>
      <c r="BMM45" s="2"/>
      <c r="BMP45" s="52"/>
      <c r="BMQ45" s="2"/>
      <c r="BMT45" s="52"/>
      <c r="BMU45" s="2"/>
      <c r="BMX45" s="52"/>
      <c r="BMY45" s="2"/>
      <c r="BNB45" s="52"/>
      <c r="BNC45" s="2"/>
      <c r="BNF45" s="52"/>
      <c r="BNG45" s="2"/>
      <c r="BNJ45" s="52"/>
      <c r="BNK45" s="2"/>
      <c r="BNN45" s="52"/>
      <c r="BNO45" s="2"/>
      <c r="BNR45" s="52"/>
      <c r="BNS45" s="2"/>
      <c r="BNV45" s="52"/>
      <c r="BNW45" s="2"/>
      <c r="BNZ45" s="52"/>
      <c r="BOA45" s="2"/>
      <c r="BOD45" s="52"/>
      <c r="BOE45" s="2"/>
      <c r="BOH45" s="52"/>
      <c r="BOI45" s="2"/>
      <c r="BOL45" s="52"/>
      <c r="BOM45" s="2"/>
      <c r="BOP45" s="52"/>
      <c r="BOQ45" s="2"/>
      <c r="BOT45" s="52"/>
      <c r="BOU45" s="2"/>
      <c r="BOX45" s="52"/>
      <c r="BOY45" s="2"/>
      <c r="BPB45" s="52"/>
      <c r="BPC45" s="2"/>
      <c r="BPF45" s="52"/>
      <c r="BPG45" s="2"/>
      <c r="BPJ45" s="52"/>
      <c r="BPK45" s="2"/>
      <c r="BPN45" s="52"/>
      <c r="BPO45" s="2"/>
      <c r="BPR45" s="52"/>
      <c r="BPS45" s="2"/>
      <c r="BPV45" s="52"/>
      <c r="BPW45" s="2"/>
      <c r="BPZ45" s="52"/>
      <c r="BQA45" s="2"/>
      <c r="BQD45" s="52"/>
      <c r="BQE45" s="2"/>
      <c r="BQH45" s="52"/>
      <c r="BQI45" s="2"/>
      <c r="BQL45" s="52"/>
      <c r="BQM45" s="2"/>
      <c r="BQP45" s="52"/>
      <c r="BQQ45" s="2"/>
      <c r="BQT45" s="52"/>
      <c r="BQU45" s="2"/>
      <c r="BQX45" s="52"/>
      <c r="BQY45" s="2"/>
      <c r="BRB45" s="52"/>
      <c r="BRC45" s="2"/>
      <c r="BRF45" s="52"/>
      <c r="BRG45" s="2"/>
      <c r="BRJ45" s="52"/>
      <c r="BRK45" s="2"/>
      <c r="BRN45" s="52"/>
      <c r="BRO45" s="2"/>
      <c r="BRR45" s="52"/>
      <c r="BRS45" s="2"/>
      <c r="BRV45" s="52"/>
      <c r="BRW45" s="2"/>
      <c r="BRZ45" s="52"/>
      <c r="BSA45" s="2"/>
      <c r="BSD45" s="52"/>
      <c r="BSE45" s="2"/>
      <c r="BSH45" s="52"/>
      <c r="BSI45" s="2"/>
      <c r="BSL45" s="52"/>
      <c r="BSM45" s="2"/>
      <c r="BSP45" s="52"/>
      <c r="BSQ45" s="2"/>
      <c r="BST45" s="52"/>
      <c r="BSU45" s="2"/>
      <c r="BSX45" s="52"/>
      <c r="BSY45" s="2"/>
      <c r="BTB45" s="52"/>
      <c r="BTC45" s="2"/>
      <c r="BTF45" s="52"/>
      <c r="BTG45" s="2"/>
      <c r="BTJ45" s="52"/>
      <c r="BTK45" s="2"/>
      <c r="BTN45" s="52"/>
      <c r="BTO45" s="2"/>
      <c r="BTR45" s="52"/>
      <c r="BTS45" s="2"/>
      <c r="BTV45" s="52"/>
      <c r="BTW45" s="2"/>
      <c r="BTZ45" s="52"/>
      <c r="BUA45" s="2"/>
      <c r="BUD45" s="52"/>
      <c r="BUE45" s="2"/>
      <c r="BUH45" s="52"/>
      <c r="BUI45" s="2"/>
      <c r="BUL45" s="52"/>
      <c r="BUM45" s="2"/>
      <c r="BUP45" s="52"/>
      <c r="BUQ45" s="2"/>
      <c r="BUT45" s="52"/>
      <c r="BUU45" s="2"/>
      <c r="BUX45" s="52"/>
      <c r="BUY45" s="2"/>
      <c r="BVB45" s="52"/>
      <c r="BVC45" s="2"/>
      <c r="BVF45" s="52"/>
      <c r="BVG45" s="2"/>
      <c r="BVJ45" s="52"/>
      <c r="BVK45" s="2"/>
      <c r="BVN45" s="52"/>
      <c r="BVO45" s="2"/>
      <c r="BVR45" s="52"/>
      <c r="BVS45" s="2"/>
      <c r="BVV45" s="52"/>
      <c r="BVW45" s="2"/>
      <c r="BVZ45" s="52"/>
      <c r="BWA45" s="2"/>
      <c r="BWD45" s="52"/>
      <c r="BWE45" s="2"/>
      <c r="BWH45" s="52"/>
      <c r="BWI45" s="2"/>
      <c r="BWL45" s="52"/>
      <c r="BWM45" s="2"/>
      <c r="BWP45" s="52"/>
      <c r="BWQ45" s="2"/>
      <c r="BWT45" s="52"/>
      <c r="BWU45" s="2"/>
      <c r="BWX45" s="52"/>
      <c r="BWY45" s="2"/>
      <c r="BXB45" s="52"/>
      <c r="BXC45" s="2"/>
      <c r="BXF45" s="52"/>
      <c r="BXG45" s="2"/>
      <c r="BXJ45" s="52"/>
      <c r="BXK45" s="2"/>
      <c r="BXN45" s="52"/>
      <c r="BXO45" s="2"/>
      <c r="BXR45" s="52"/>
      <c r="BXS45" s="2"/>
      <c r="BXV45" s="52"/>
      <c r="BXW45" s="2"/>
      <c r="BXZ45" s="52"/>
      <c r="BYA45" s="2"/>
      <c r="BYD45" s="52"/>
      <c r="BYE45" s="2"/>
      <c r="BYH45" s="52"/>
      <c r="BYI45" s="2"/>
      <c r="BYL45" s="52"/>
      <c r="BYM45" s="2"/>
      <c r="BYP45" s="52"/>
      <c r="BYQ45" s="2"/>
      <c r="BYT45" s="52"/>
      <c r="BYU45" s="2"/>
      <c r="BYX45" s="52"/>
      <c r="BYY45" s="2"/>
      <c r="BZB45" s="52"/>
      <c r="BZC45" s="2"/>
      <c r="BZF45" s="52"/>
      <c r="BZG45" s="2"/>
      <c r="BZJ45" s="52"/>
      <c r="BZK45" s="2"/>
      <c r="BZN45" s="52"/>
      <c r="BZO45" s="2"/>
      <c r="BZR45" s="52"/>
      <c r="BZS45" s="2"/>
      <c r="BZV45" s="52"/>
      <c r="BZW45" s="2"/>
      <c r="BZZ45" s="52"/>
      <c r="CAA45" s="2"/>
      <c r="CAD45" s="52"/>
      <c r="CAE45" s="2"/>
      <c r="CAH45" s="52"/>
      <c r="CAI45" s="2"/>
      <c r="CAL45" s="52"/>
      <c r="CAM45" s="2"/>
      <c r="CAP45" s="52"/>
      <c r="CAQ45" s="2"/>
      <c r="CAT45" s="52"/>
      <c r="CAU45" s="2"/>
      <c r="CAX45" s="52"/>
      <c r="CAY45" s="2"/>
      <c r="CBB45" s="52"/>
      <c r="CBC45" s="2"/>
      <c r="CBF45" s="52"/>
      <c r="CBG45" s="2"/>
      <c r="CBJ45" s="52"/>
      <c r="CBK45" s="2"/>
      <c r="CBN45" s="52"/>
      <c r="CBO45" s="2"/>
      <c r="CBR45" s="52"/>
      <c r="CBS45" s="2"/>
      <c r="CBV45" s="52"/>
      <c r="CBW45" s="2"/>
      <c r="CBZ45" s="52"/>
      <c r="CCA45" s="2"/>
      <c r="CCD45" s="52"/>
      <c r="CCE45" s="2"/>
      <c r="CCH45" s="52"/>
      <c r="CCI45" s="2"/>
      <c r="CCL45" s="52"/>
      <c r="CCM45" s="2"/>
      <c r="CCP45" s="52"/>
      <c r="CCQ45" s="2"/>
      <c r="CCT45" s="52"/>
      <c r="CCU45" s="2"/>
      <c r="CCX45" s="52"/>
      <c r="CCY45" s="2"/>
      <c r="CDB45" s="52"/>
      <c r="CDC45" s="2"/>
      <c r="CDF45" s="52"/>
      <c r="CDG45" s="2"/>
      <c r="CDJ45" s="52"/>
      <c r="CDK45" s="2"/>
      <c r="CDN45" s="52"/>
      <c r="CDO45" s="2"/>
      <c r="CDR45" s="52"/>
      <c r="CDS45" s="2"/>
      <c r="CDV45" s="52"/>
      <c r="CDW45" s="2"/>
      <c r="CDZ45" s="52"/>
      <c r="CEA45" s="2"/>
      <c r="CED45" s="52"/>
      <c r="CEE45" s="2"/>
      <c r="CEH45" s="52"/>
      <c r="CEI45" s="2"/>
      <c r="CEL45" s="52"/>
      <c r="CEM45" s="2"/>
      <c r="CEP45" s="52"/>
      <c r="CEQ45" s="2"/>
      <c r="CET45" s="52"/>
      <c r="CEU45" s="2"/>
      <c r="CEX45" s="52"/>
      <c r="CEY45" s="2"/>
      <c r="CFB45" s="52"/>
      <c r="CFC45" s="2"/>
      <c r="CFF45" s="52"/>
      <c r="CFG45" s="2"/>
      <c r="CFJ45" s="52"/>
      <c r="CFK45" s="2"/>
      <c r="CFN45" s="52"/>
      <c r="CFO45" s="2"/>
      <c r="CFR45" s="52"/>
      <c r="CFS45" s="2"/>
      <c r="CFV45" s="52"/>
      <c r="CFW45" s="2"/>
      <c r="CFZ45" s="52"/>
      <c r="CGA45" s="2"/>
      <c r="CGD45" s="52"/>
      <c r="CGE45" s="2"/>
      <c r="CGH45" s="52"/>
      <c r="CGI45" s="2"/>
      <c r="CGL45" s="52"/>
      <c r="CGM45" s="2"/>
      <c r="CGP45" s="52"/>
      <c r="CGQ45" s="2"/>
      <c r="CGT45" s="52"/>
      <c r="CGU45" s="2"/>
      <c r="CGX45" s="52"/>
      <c r="CGY45" s="2"/>
      <c r="CHB45" s="52"/>
      <c r="CHC45" s="2"/>
      <c r="CHF45" s="52"/>
      <c r="CHG45" s="2"/>
      <c r="CHJ45" s="52"/>
      <c r="CHK45" s="2"/>
      <c r="CHN45" s="52"/>
      <c r="CHO45" s="2"/>
      <c r="CHR45" s="52"/>
      <c r="CHS45" s="2"/>
      <c r="CHV45" s="52"/>
      <c r="CHW45" s="2"/>
      <c r="CHZ45" s="52"/>
      <c r="CIA45" s="2"/>
      <c r="CID45" s="52"/>
      <c r="CIE45" s="2"/>
      <c r="CIH45" s="52"/>
      <c r="CII45" s="2"/>
      <c r="CIL45" s="52"/>
      <c r="CIM45" s="2"/>
      <c r="CIP45" s="52"/>
      <c r="CIQ45" s="2"/>
      <c r="CIT45" s="52"/>
      <c r="CIU45" s="2"/>
      <c r="CIX45" s="52"/>
      <c r="CIY45" s="2"/>
      <c r="CJB45" s="52"/>
      <c r="CJC45" s="2"/>
      <c r="CJF45" s="52"/>
      <c r="CJG45" s="2"/>
      <c r="CJJ45" s="52"/>
      <c r="CJK45" s="2"/>
      <c r="CJN45" s="52"/>
      <c r="CJO45" s="2"/>
      <c r="CJR45" s="52"/>
      <c r="CJS45" s="2"/>
      <c r="CJV45" s="52"/>
      <c r="CJW45" s="2"/>
      <c r="CJZ45" s="52"/>
      <c r="CKA45" s="2"/>
      <c r="CKD45" s="52"/>
      <c r="CKE45" s="2"/>
      <c r="CKH45" s="52"/>
      <c r="CKI45" s="2"/>
      <c r="CKL45" s="52"/>
      <c r="CKM45" s="2"/>
      <c r="CKP45" s="52"/>
      <c r="CKQ45" s="2"/>
      <c r="CKT45" s="52"/>
      <c r="CKU45" s="2"/>
      <c r="CKX45" s="52"/>
      <c r="CKY45" s="2"/>
      <c r="CLB45" s="52"/>
      <c r="CLC45" s="2"/>
      <c r="CLF45" s="52"/>
      <c r="CLG45" s="2"/>
      <c r="CLJ45" s="52"/>
      <c r="CLK45" s="2"/>
      <c r="CLN45" s="52"/>
      <c r="CLO45" s="2"/>
      <c r="CLR45" s="52"/>
      <c r="CLS45" s="2"/>
      <c r="CLV45" s="52"/>
      <c r="CLW45" s="2"/>
      <c r="CLZ45" s="52"/>
      <c r="CMA45" s="2"/>
      <c r="CMD45" s="52"/>
      <c r="CME45" s="2"/>
      <c r="CMH45" s="52"/>
      <c r="CMI45" s="2"/>
      <c r="CML45" s="52"/>
      <c r="CMM45" s="2"/>
      <c r="CMP45" s="52"/>
      <c r="CMQ45" s="2"/>
      <c r="CMT45" s="52"/>
      <c r="CMU45" s="2"/>
      <c r="CMX45" s="52"/>
      <c r="CMY45" s="2"/>
      <c r="CNB45" s="52"/>
      <c r="CNC45" s="2"/>
      <c r="CNF45" s="52"/>
      <c r="CNG45" s="2"/>
      <c r="CNJ45" s="52"/>
      <c r="CNK45" s="2"/>
      <c r="CNN45" s="52"/>
      <c r="CNO45" s="2"/>
      <c r="CNR45" s="52"/>
      <c r="CNS45" s="2"/>
      <c r="CNV45" s="52"/>
      <c r="CNW45" s="2"/>
      <c r="CNZ45" s="52"/>
      <c r="COA45" s="2"/>
      <c r="COD45" s="52"/>
      <c r="COE45" s="2"/>
      <c r="COH45" s="52"/>
      <c r="COI45" s="2"/>
      <c r="COL45" s="52"/>
      <c r="COM45" s="2"/>
      <c r="COP45" s="52"/>
      <c r="COQ45" s="2"/>
      <c r="COT45" s="52"/>
      <c r="COU45" s="2"/>
      <c r="COX45" s="52"/>
      <c r="COY45" s="2"/>
      <c r="CPB45" s="52"/>
      <c r="CPC45" s="2"/>
      <c r="CPF45" s="52"/>
      <c r="CPG45" s="2"/>
      <c r="CPJ45" s="52"/>
      <c r="CPK45" s="2"/>
      <c r="CPN45" s="52"/>
      <c r="CPO45" s="2"/>
      <c r="CPR45" s="52"/>
      <c r="CPS45" s="2"/>
      <c r="CPV45" s="52"/>
      <c r="CPW45" s="2"/>
      <c r="CPZ45" s="52"/>
      <c r="CQA45" s="2"/>
      <c r="CQD45" s="52"/>
      <c r="CQE45" s="2"/>
      <c r="CQH45" s="52"/>
      <c r="CQI45" s="2"/>
      <c r="CQL45" s="52"/>
      <c r="CQM45" s="2"/>
      <c r="CQP45" s="52"/>
      <c r="CQQ45" s="2"/>
      <c r="CQT45" s="52"/>
      <c r="CQU45" s="2"/>
      <c r="CQX45" s="52"/>
      <c r="CQY45" s="2"/>
      <c r="CRB45" s="52"/>
      <c r="CRC45" s="2"/>
      <c r="CRF45" s="52"/>
      <c r="CRG45" s="2"/>
      <c r="CRJ45" s="52"/>
      <c r="CRK45" s="2"/>
      <c r="CRN45" s="52"/>
      <c r="CRO45" s="2"/>
      <c r="CRR45" s="52"/>
      <c r="CRS45" s="2"/>
      <c r="CRV45" s="52"/>
      <c r="CRW45" s="2"/>
      <c r="CRZ45" s="52"/>
      <c r="CSA45" s="2"/>
      <c r="CSD45" s="52"/>
      <c r="CSE45" s="2"/>
      <c r="CSH45" s="52"/>
      <c r="CSI45" s="2"/>
      <c r="CSL45" s="52"/>
      <c r="CSM45" s="2"/>
      <c r="CSP45" s="52"/>
      <c r="CSQ45" s="2"/>
      <c r="CST45" s="52"/>
      <c r="CSU45" s="2"/>
      <c r="CSX45" s="52"/>
      <c r="CSY45" s="2"/>
      <c r="CTB45" s="52"/>
      <c r="CTC45" s="2"/>
      <c r="CTF45" s="52"/>
      <c r="CTG45" s="2"/>
      <c r="CTJ45" s="52"/>
      <c r="CTK45" s="2"/>
      <c r="CTN45" s="52"/>
      <c r="CTO45" s="2"/>
      <c r="CTR45" s="52"/>
      <c r="CTS45" s="2"/>
      <c r="CTV45" s="52"/>
      <c r="CTW45" s="2"/>
      <c r="CTZ45" s="52"/>
      <c r="CUA45" s="2"/>
      <c r="CUD45" s="52"/>
      <c r="CUE45" s="2"/>
      <c r="CUH45" s="52"/>
      <c r="CUI45" s="2"/>
      <c r="CUL45" s="52"/>
      <c r="CUM45" s="2"/>
      <c r="CUP45" s="52"/>
      <c r="CUQ45" s="2"/>
      <c r="CUT45" s="52"/>
      <c r="CUU45" s="2"/>
      <c r="CUX45" s="52"/>
      <c r="CUY45" s="2"/>
      <c r="CVB45" s="52"/>
      <c r="CVC45" s="2"/>
      <c r="CVF45" s="52"/>
      <c r="CVG45" s="2"/>
      <c r="CVJ45" s="52"/>
      <c r="CVK45" s="2"/>
      <c r="CVN45" s="52"/>
      <c r="CVO45" s="2"/>
      <c r="CVR45" s="52"/>
      <c r="CVS45" s="2"/>
      <c r="CVV45" s="52"/>
      <c r="CVW45" s="2"/>
      <c r="CVZ45" s="52"/>
      <c r="CWA45" s="2"/>
      <c r="CWD45" s="52"/>
      <c r="CWE45" s="2"/>
      <c r="CWH45" s="52"/>
      <c r="CWI45" s="2"/>
      <c r="CWL45" s="52"/>
      <c r="CWM45" s="2"/>
      <c r="CWP45" s="52"/>
      <c r="CWQ45" s="2"/>
      <c r="CWT45" s="52"/>
      <c r="CWU45" s="2"/>
      <c r="CWX45" s="52"/>
      <c r="CWY45" s="2"/>
      <c r="CXB45" s="52"/>
      <c r="CXC45" s="2"/>
      <c r="CXF45" s="52"/>
      <c r="CXG45" s="2"/>
      <c r="CXJ45" s="52"/>
      <c r="CXK45" s="2"/>
      <c r="CXN45" s="52"/>
      <c r="CXO45" s="2"/>
      <c r="CXR45" s="52"/>
      <c r="CXS45" s="2"/>
      <c r="CXV45" s="52"/>
      <c r="CXW45" s="2"/>
      <c r="CXZ45" s="52"/>
      <c r="CYA45" s="2"/>
      <c r="CYD45" s="52"/>
      <c r="CYE45" s="2"/>
      <c r="CYH45" s="52"/>
      <c r="CYI45" s="2"/>
      <c r="CYL45" s="52"/>
      <c r="CYM45" s="2"/>
      <c r="CYP45" s="52"/>
      <c r="CYQ45" s="2"/>
      <c r="CYT45" s="52"/>
      <c r="CYU45" s="2"/>
      <c r="CYX45" s="52"/>
      <c r="CYY45" s="2"/>
      <c r="CZB45" s="52"/>
      <c r="CZC45" s="2"/>
      <c r="CZF45" s="52"/>
      <c r="CZG45" s="2"/>
      <c r="CZJ45" s="52"/>
      <c r="CZK45" s="2"/>
      <c r="CZN45" s="52"/>
      <c r="CZO45" s="2"/>
      <c r="CZR45" s="52"/>
      <c r="CZS45" s="2"/>
      <c r="CZV45" s="52"/>
      <c r="CZW45" s="2"/>
      <c r="CZZ45" s="52"/>
      <c r="DAA45" s="2"/>
      <c r="DAD45" s="52"/>
      <c r="DAE45" s="2"/>
      <c r="DAH45" s="52"/>
      <c r="DAI45" s="2"/>
      <c r="DAL45" s="52"/>
      <c r="DAM45" s="2"/>
      <c r="DAP45" s="52"/>
      <c r="DAQ45" s="2"/>
      <c r="DAT45" s="52"/>
      <c r="DAU45" s="2"/>
      <c r="DAX45" s="52"/>
      <c r="DAY45" s="2"/>
      <c r="DBB45" s="52"/>
      <c r="DBC45" s="2"/>
      <c r="DBF45" s="52"/>
      <c r="DBG45" s="2"/>
      <c r="DBJ45" s="52"/>
      <c r="DBK45" s="2"/>
      <c r="DBN45" s="52"/>
      <c r="DBO45" s="2"/>
      <c r="DBR45" s="52"/>
      <c r="DBS45" s="2"/>
      <c r="DBV45" s="52"/>
      <c r="DBW45" s="2"/>
      <c r="DBZ45" s="52"/>
      <c r="DCA45" s="2"/>
      <c r="DCD45" s="52"/>
      <c r="DCE45" s="2"/>
      <c r="DCH45" s="52"/>
      <c r="DCI45" s="2"/>
      <c r="DCL45" s="52"/>
      <c r="DCM45" s="2"/>
      <c r="DCP45" s="52"/>
      <c r="DCQ45" s="2"/>
      <c r="DCT45" s="52"/>
      <c r="DCU45" s="2"/>
      <c r="DCX45" s="52"/>
      <c r="DCY45" s="2"/>
      <c r="DDB45" s="52"/>
      <c r="DDC45" s="2"/>
      <c r="DDF45" s="52"/>
      <c r="DDG45" s="2"/>
      <c r="DDJ45" s="52"/>
      <c r="DDK45" s="2"/>
      <c r="DDN45" s="52"/>
      <c r="DDO45" s="2"/>
      <c r="DDR45" s="52"/>
      <c r="DDS45" s="2"/>
      <c r="DDV45" s="52"/>
      <c r="DDW45" s="2"/>
      <c r="DDZ45" s="52"/>
      <c r="DEA45" s="2"/>
      <c r="DED45" s="52"/>
      <c r="DEE45" s="2"/>
      <c r="DEH45" s="52"/>
      <c r="DEI45" s="2"/>
      <c r="DEL45" s="52"/>
      <c r="DEM45" s="2"/>
      <c r="DEP45" s="52"/>
      <c r="DEQ45" s="2"/>
      <c r="DET45" s="52"/>
      <c r="DEU45" s="2"/>
      <c r="DEX45" s="52"/>
      <c r="DEY45" s="2"/>
      <c r="DFB45" s="52"/>
      <c r="DFC45" s="2"/>
      <c r="DFF45" s="52"/>
      <c r="DFG45" s="2"/>
      <c r="DFJ45" s="52"/>
      <c r="DFK45" s="2"/>
      <c r="DFN45" s="52"/>
      <c r="DFO45" s="2"/>
      <c r="DFR45" s="52"/>
      <c r="DFS45" s="2"/>
      <c r="DFV45" s="52"/>
      <c r="DFW45" s="2"/>
      <c r="DFZ45" s="52"/>
      <c r="DGA45" s="2"/>
      <c r="DGD45" s="52"/>
      <c r="DGE45" s="2"/>
      <c r="DGH45" s="52"/>
      <c r="DGI45" s="2"/>
      <c r="DGL45" s="52"/>
      <c r="DGM45" s="2"/>
      <c r="DGP45" s="52"/>
      <c r="DGQ45" s="2"/>
      <c r="DGT45" s="52"/>
      <c r="DGU45" s="2"/>
      <c r="DGX45" s="52"/>
      <c r="DGY45" s="2"/>
      <c r="DHB45" s="52"/>
      <c r="DHC45" s="2"/>
      <c r="DHF45" s="52"/>
      <c r="DHG45" s="2"/>
      <c r="DHJ45" s="52"/>
      <c r="DHK45" s="2"/>
      <c r="DHN45" s="52"/>
      <c r="DHO45" s="2"/>
      <c r="DHR45" s="52"/>
      <c r="DHS45" s="2"/>
      <c r="DHV45" s="52"/>
      <c r="DHW45" s="2"/>
      <c r="DHZ45" s="52"/>
      <c r="DIA45" s="2"/>
      <c r="DID45" s="52"/>
      <c r="DIE45" s="2"/>
      <c r="DIH45" s="52"/>
      <c r="DII45" s="2"/>
      <c r="DIL45" s="52"/>
      <c r="DIM45" s="2"/>
      <c r="DIP45" s="52"/>
      <c r="DIQ45" s="2"/>
      <c r="DIT45" s="52"/>
      <c r="DIU45" s="2"/>
      <c r="DIX45" s="52"/>
      <c r="DIY45" s="2"/>
      <c r="DJB45" s="52"/>
      <c r="DJC45" s="2"/>
      <c r="DJF45" s="52"/>
      <c r="DJG45" s="2"/>
      <c r="DJJ45" s="52"/>
      <c r="DJK45" s="2"/>
      <c r="DJN45" s="52"/>
      <c r="DJO45" s="2"/>
      <c r="DJR45" s="52"/>
      <c r="DJS45" s="2"/>
      <c r="DJV45" s="52"/>
      <c r="DJW45" s="2"/>
      <c r="DJZ45" s="52"/>
      <c r="DKA45" s="2"/>
      <c r="DKD45" s="52"/>
      <c r="DKE45" s="2"/>
      <c r="DKH45" s="52"/>
      <c r="DKI45" s="2"/>
      <c r="DKL45" s="52"/>
      <c r="DKM45" s="2"/>
      <c r="DKP45" s="52"/>
      <c r="DKQ45" s="2"/>
      <c r="DKT45" s="52"/>
      <c r="DKU45" s="2"/>
      <c r="DKX45" s="52"/>
      <c r="DKY45" s="2"/>
      <c r="DLB45" s="52"/>
      <c r="DLC45" s="2"/>
      <c r="DLF45" s="52"/>
      <c r="DLG45" s="2"/>
      <c r="DLJ45" s="52"/>
      <c r="DLK45" s="2"/>
      <c r="DLN45" s="52"/>
      <c r="DLO45" s="2"/>
      <c r="DLR45" s="52"/>
      <c r="DLS45" s="2"/>
      <c r="DLV45" s="52"/>
      <c r="DLW45" s="2"/>
      <c r="DLZ45" s="52"/>
      <c r="DMA45" s="2"/>
      <c r="DMD45" s="52"/>
      <c r="DME45" s="2"/>
      <c r="DMH45" s="52"/>
      <c r="DMI45" s="2"/>
      <c r="DML45" s="52"/>
      <c r="DMM45" s="2"/>
      <c r="DMP45" s="52"/>
      <c r="DMQ45" s="2"/>
      <c r="DMT45" s="52"/>
      <c r="DMU45" s="2"/>
      <c r="DMX45" s="52"/>
      <c r="DMY45" s="2"/>
      <c r="DNB45" s="52"/>
      <c r="DNC45" s="2"/>
      <c r="DNF45" s="52"/>
      <c r="DNG45" s="2"/>
      <c r="DNJ45" s="52"/>
      <c r="DNK45" s="2"/>
      <c r="DNN45" s="52"/>
      <c r="DNO45" s="2"/>
      <c r="DNR45" s="52"/>
      <c r="DNS45" s="2"/>
      <c r="DNV45" s="52"/>
      <c r="DNW45" s="2"/>
      <c r="DNZ45" s="52"/>
      <c r="DOA45" s="2"/>
      <c r="DOD45" s="52"/>
      <c r="DOE45" s="2"/>
      <c r="DOH45" s="52"/>
      <c r="DOI45" s="2"/>
      <c r="DOL45" s="52"/>
      <c r="DOM45" s="2"/>
      <c r="DOP45" s="52"/>
      <c r="DOQ45" s="2"/>
      <c r="DOT45" s="52"/>
      <c r="DOU45" s="2"/>
      <c r="DOX45" s="52"/>
      <c r="DOY45" s="2"/>
      <c r="DPB45" s="52"/>
      <c r="DPC45" s="2"/>
      <c r="DPF45" s="52"/>
      <c r="DPG45" s="2"/>
      <c r="DPJ45" s="52"/>
      <c r="DPK45" s="2"/>
      <c r="DPN45" s="52"/>
      <c r="DPO45" s="2"/>
      <c r="DPR45" s="52"/>
      <c r="DPS45" s="2"/>
      <c r="DPV45" s="52"/>
      <c r="DPW45" s="2"/>
      <c r="DPZ45" s="52"/>
      <c r="DQA45" s="2"/>
      <c r="DQD45" s="52"/>
      <c r="DQE45" s="2"/>
      <c r="DQH45" s="52"/>
      <c r="DQI45" s="2"/>
      <c r="DQL45" s="52"/>
      <c r="DQM45" s="2"/>
      <c r="DQP45" s="52"/>
      <c r="DQQ45" s="2"/>
      <c r="DQT45" s="52"/>
      <c r="DQU45" s="2"/>
      <c r="DQX45" s="52"/>
      <c r="DQY45" s="2"/>
      <c r="DRB45" s="52"/>
      <c r="DRC45" s="2"/>
      <c r="DRF45" s="52"/>
      <c r="DRG45" s="2"/>
      <c r="DRJ45" s="52"/>
      <c r="DRK45" s="2"/>
      <c r="DRN45" s="52"/>
      <c r="DRO45" s="2"/>
      <c r="DRR45" s="52"/>
      <c r="DRS45" s="2"/>
      <c r="DRV45" s="52"/>
      <c r="DRW45" s="2"/>
      <c r="DRZ45" s="52"/>
      <c r="DSA45" s="2"/>
      <c r="DSD45" s="52"/>
      <c r="DSE45" s="2"/>
      <c r="DSH45" s="52"/>
      <c r="DSI45" s="2"/>
      <c r="DSL45" s="52"/>
      <c r="DSM45" s="2"/>
      <c r="DSP45" s="52"/>
      <c r="DSQ45" s="2"/>
      <c r="DST45" s="52"/>
      <c r="DSU45" s="2"/>
      <c r="DSX45" s="52"/>
      <c r="DSY45" s="2"/>
      <c r="DTB45" s="52"/>
      <c r="DTC45" s="2"/>
      <c r="DTF45" s="52"/>
      <c r="DTG45" s="2"/>
      <c r="DTJ45" s="52"/>
      <c r="DTK45" s="2"/>
      <c r="DTN45" s="52"/>
      <c r="DTO45" s="2"/>
      <c r="DTR45" s="52"/>
      <c r="DTS45" s="2"/>
      <c r="DTV45" s="52"/>
      <c r="DTW45" s="2"/>
      <c r="DTZ45" s="52"/>
      <c r="DUA45" s="2"/>
      <c r="DUD45" s="52"/>
      <c r="DUE45" s="2"/>
      <c r="DUH45" s="52"/>
      <c r="DUI45" s="2"/>
      <c r="DUL45" s="52"/>
      <c r="DUM45" s="2"/>
      <c r="DUP45" s="52"/>
      <c r="DUQ45" s="2"/>
      <c r="DUT45" s="52"/>
      <c r="DUU45" s="2"/>
      <c r="DUX45" s="52"/>
      <c r="DUY45" s="2"/>
      <c r="DVB45" s="52"/>
      <c r="DVC45" s="2"/>
      <c r="DVF45" s="52"/>
      <c r="DVG45" s="2"/>
      <c r="DVJ45" s="52"/>
      <c r="DVK45" s="2"/>
      <c r="DVN45" s="52"/>
      <c r="DVO45" s="2"/>
      <c r="DVR45" s="52"/>
      <c r="DVS45" s="2"/>
      <c r="DVV45" s="52"/>
      <c r="DVW45" s="2"/>
      <c r="DVZ45" s="52"/>
      <c r="DWA45" s="2"/>
      <c r="DWD45" s="52"/>
      <c r="DWE45" s="2"/>
      <c r="DWH45" s="52"/>
      <c r="DWI45" s="2"/>
      <c r="DWL45" s="52"/>
      <c r="DWM45" s="2"/>
      <c r="DWP45" s="52"/>
      <c r="DWQ45" s="2"/>
      <c r="DWT45" s="52"/>
      <c r="DWU45" s="2"/>
      <c r="DWX45" s="52"/>
      <c r="DWY45" s="2"/>
      <c r="DXB45" s="52"/>
      <c r="DXC45" s="2"/>
      <c r="DXF45" s="52"/>
      <c r="DXG45" s="2"/>
      <c r="DXJ45" s="52"/>
      <c r="DXK45" s="2"/>
      <c r="DXN45" s="52"/>
      <c r="DXO45" s="2"/>
      <c r="DXR45" s="52"/>
      <c r="DXS45" s="2"/>
      <c r="DXV45" s="52"/>
      <c r="DXW45" s="2"/>
      <c r="DXZ45" s="52"/>
      <c r="DYA45" s="2"/>
      <c r="DYD45" s="52"/>
      <c r="DYE45" s="2"/>
      <c r="DYH45" s="52"/>
      <c r="DYI45" s="2"/>
      <c r="DYL45" s="52"/>
      <c r="DYM45" s="2"/>
      <c r="DYP45" s="52"/>
      <c r="DYQ45" s="2"/>
      <c r="DYT45" s="52"/>
      <c r="DYU45" s="2"/>
      <c r="DYX45" s="52"/>
      <c r="DYY45" s="2"/>
      <c r="DZB45" s="52"/>
      <c r="DZC45" s="2"/>
      <c r="DZF45" s="52"/>
      <c r="DZG45" s="2"/>
      <c r="DZJ45" s="52"/>
      <c r="DZK45" s="2"/>
      <c r="DZN45" s="52"/>
      <c r="DZO45" s="2"/>
      <c r="DZR45" s="52"/>
      <c r="DZS45" s="2"/>
      <c r="DZV45" s="52"/>
      <c r="DZW45" s="2"/>
      <c r="DZZ45" s="52"/>
      <c r="EAA45" s="2"/>
      <c r="EAD45" s="52"/>
      <c r="EAE45" s="2"/>
      <c r="EAH45" s="52"/>
      <c r="EAI45" s="2"/>
      <c r="EAL45" s="52"/>
      <c r="EAM45" s="2"/>
      <c r="EAP45" s="52"/>
      <c r="EAQ45" s="2"/>
      <c r="EAT45" s="52"/>
      <c r="EAU45" s="2"/>
      <c r="EAX45" s="52"/>
      <c r="EAY45" s="2"/>
      <c r="EBB45" s="52"/>
      <c r="EBC45" s="2"/>
      <c r="EBF45" s="52"/>
      <c r="EBG45" s="2"/>
      <c r="EBJ45" s="52"/>
      <c r="EBK45" s="2"/>
      <c r="EBN45" s="52"/>
      <c r="EBO45" s="2"/>
      <c r="EBR45" s="52"/>
      <c r="EBS45" s="2"/>
      <c r="EBV45" s="52"/>
      <c r="EBW45" s="2"/>
      <c r="EBZ45" s="52"/>
      <c r="ECA45" s="2"/>
      <c r="ECD45" s="52"/>
      <c r="ECE45" s="2"/>
      <c r="ECH45" s="52"/>
      <c r="ECI45" s="2"/>
      <c r="ECL45" s="52"/>
      <c r="ECM45" s="2"/>
      <c r="ECP45" s="52"/>
      <c r="ECQ45" s="2"/>
      <c r="ECT45" s="52"/>
      <c r="ECU45" s="2"/>
      <c r="ECX45" s="52"/>
      <c r="ECY45" s="2"/>
      <c r="EDB45" s="52"/>
      <c r="EDC45" s="2"/>
      <c r="EDF45" s="52"/>
      <c r="EDG45" s="2"/>
      <c r="EDJ45" s="52"/>
      <c r="EDK45" s="2"/>
      <c r="EDN45" s="52"/>
      <c r="EDO45" s="2"/>
      <c r="EDR45" s="52"/>
      <c r="EDS45" s="2"/>
      <c r="EDV45" s="52"/>
      <c r="EDW45" s="2"/>
      <c r="EDZ45" s="52"/>
      <c r="EEA45" s="2"/>
      <c r="EED45" s="52"/>
      <c r="EEE45" s="2"/>
      <c r="EEH45" s="52"/>
      <c r="EEI45" s="2"/>
      <c r="EEL45" s="52"/>
      <c r="EEM45" s="2"/>
      <c r="EEP45" s="52"/>
      <c r="EEQ45" s="2"/>
      <c r="EET45" s="52"/>
      <c r="EEU45" s="2"/>
      <c r="EEX45" s="52"/>
      <c r="EEY45" s="2"/>
      <c r="EFB45" s="52"/>
      <c r="EFC45" s="2"/>
      <c r="EFF45" s="52"/>
      <c r="EFG45" s="2"/>
      <c r="EFJ45" s="52"/>
      <c r="EFK45" s="2"/>
      <c r="EFN45" s="52"/>
      <c r="EFO45" s="2"/>
      <c r="EFR45" s="52"/>
      <c r="EFS45" s="2"/>
      <c r="EFV45" s="52"/>
      <c r="EFW45" s="2"/>
      <c r="EFZ45" s="52"/>
      <c r="EGA45" s="2"/>
      <c r="EGD45" s="52"/>
      <c r="EGE45" s="2"/>
      <c r="EGH45" s="52"/>
      <c r="EGI45" s="2"/>
      <c r="EGL45" s="52"/>
      <c r="EGM45" s="2"/>
      <c r="EGP45" s="52"/>
      <c r="EGQ45" s="2"/>
      <c r="EGT45" s="52"/>
      <c r="EGU45" s="2"/>
      <c r="EGX45" s="52"/>
      <c r="EGY45" s="2"/>
      <c r="EHB45" s="52"/>
      <c r="EHC45" s="2"/>
      <c r="EHF45" s="52"/>
      <c r="EHG45" s="2"/>
      <c r="EHJ45" s="52"/>
      <c r="EHK45" s="2"/>
      <c r="EHN45" s="52"/>
      <c r="EHO45" s="2"/>
      <c r="EHR45" s="52"/>
      <c r="EHS45" s="2"/>
      <c r="EHV45" s="52"/>
      <c r="EHW45" s="2"/>
      <c r="EHZ45" s="52"/>
      <c r="EIA45" s="2"/>
      <c r="EID45" s="52"/>
      <c r="EIE45" s="2"/>
      <c r="EIH45" s="52"/>
      <c r="EII45" s="2"/>
      <c r="EIL45" s="52"/>
      <c r="EIM45" s="2"/>
      <c r="EIP45" s="52"/>
      <c r="EIQ45" s="2"/>
      <c r="EIT45" s="52"/>
      <c r="EIU45" s="2"/>
      <c r="EIX45" s="52"/>
      <c r="EIY45" s="2"/>
      <c r="EJB45" s="52"/>
      <c r="EJC45" s="2"/>
      <c r="EJF45" s="52"/>
      <c r="EJG45" s="2"/>
      <c r="EJJ45" s="52"/>
      <c r="EJK45" s="2"/>
      <c r="EJN45" s="52"/>
      <c r="EJO45" s="2"/>
      <c r="EJR45" s="52"/>
      <c r="EJS45" s="2"/>
      <c r="EJV45" s="52"/>
      <c r="EJW45" s="2"/>
      <c r="EJZ45" s="52"/>
      <c r="EKA45" s="2"/>
      <c r="EKD45" s="52"/>
      <c r="EKE45" s="2"/>
      <c r="EKH45" s="52"/>
      <c r="EKI45" s="2"/>
      <c r="EKL45" s="52"/>
      <c r="EKM45" s="2"/>
      <c r="EKP45" s="52"/>
      <c r="EKQ45" s="2"/>
      <c r="EKT45" s="52"/>
      <c r="EKU45" s="2"/>
      <c r="EKX45" s="52"/>
      <c r="EKY45" s="2"/>
      <c r="ELB45" s="52"/>
      <c r="ELC45" s="2"/>
      <c r="ELF45" s="52"/>
      <c r="ELG45" s="2"/>
      <c r="ELJ45" s="52"/>
      <c r="ELK45" s="2"/>
      <c r="ELN45" s="52"/>
      <c r="ELO45" s="2"/>
      <c r="ELR45" s="52"/>
      <c r="ELS45" s="2"/>
      <c r="ELV45" s="52"/>
      <c r="ELW45" s="2"/>
      <c r="ELZ45" s="52"/>
      <c r="EMA45" s="2"/>
      <c r="EMD45" s="52"/>
      <c r="EME45" s="2"/>
      <c r="EMH45" s="52"/>
      <c r="EMI45" s="2"/>
      <c r="EML45" s="52"/>
      <c r="EMM45" s="2"/>
      <c r="EMP45" s="52"/>
      <c r="EMQ45" s="2"/>
      <c r="EMT45" s="52"/>
      <c r="EMU45" s="2"/>
      <c r="EMX45" s="52"/>
      <c r="EMY45" s="2"/>
      <c r="ENB45" s="52"/>
      <c r="ENC45" s="2"/>
      <c r="ENF45" s="52"/>
      <c r="ENG45" s="2"/>
      <c r="ENJ45" s="52"/>
      <c r="ENK45" s="2"/>
      <c r="ENN45" s="52"/>
      <c r="ENO45" s="2"/>
      <c r="ENR45" s="52"/>
      <c r="ENS45" s="2"/>
      <c r="ENV45" s="52"/>
      <c r="ENW45" s="2"/>
      <c r="ENZ45" s="52"/>
      <c r="EOA45" s="2"/>
      <c r="EOD45" s="52"/>
      <c r="EOE45" s="2"/>
      <c r="EOH45" s="52"/>
      <c r="EOI45" s="2"/>
      <c r="EOL45" s="52"/>
      <c r="EOM45" s="2"/>
      <c r="EOP45" s="52"/>
      <c r="EOQ45" s="2"/>
      <c r="EOT45" s="52"/>
      <c r="EOU45" s="2"/>
      <c r="EOX45" s="52"/>
      <c r="EOY45" s="2"/>
      <c r="EPB45" s="52"/>
      <c r="EPC45" s="2"/>
      <c r="EPF45" s="52"/>
      <c r="EPG45" s="2"/>
      <c r="EPJ45" s="52"/>
      <c r="EPK45" s="2"/>
      <c r="EPN45" s="52"/>
      <c r="EPO45" s="2"/>
      <c r="EPR45" s="52"/>
      <c r="EPS45" s="2"/>
      <c r="EPV45" s="52"/>
      <c r="EPW45" s="2"/>
      <c r="EPZ45" s="52"/>
      <c r="EQA45" s="2"/>
      <c r="EQD45" s="52"/>
      <c r="EQE45" s="2"/>
      <c r="EQH45" s="52"/>
      <c r="EQI45" s="2"/>
      <c r="EQL45" s="52"/>
      <c r="EQM45" s="2"/>
      <c r="EQP45" s="52"/>
      <c r="EQQ45" s="2"/>
      <c r="EQT45" s="52"/>
      <c r="EQU45" s="2"/>
      <c r="EQX45" s="52"/>
      <c r="EQY45" s="2"/>
      <c r="ERB45" s="52"/>
      <c r="ERC45" s="2"/>
      <c r="ERF45" s="52"/>
      <c r="ERG45" s="2"/>
      <c r="ERJ45" s="52"/>
      <c r="ERK45" s="2"/>
      <c r="ERN45" s="52"/>
      <c r="ERO45" s="2"/>
      <c r="ERR45" s="52"/>
      <c r="ERS45" s="2"/>
      <c r="ERV45" s="52"/>
      <c r="ERW45" s="2"/>
      <c r="ERZ45" s="52"/>
      <c r="ESA45" s="2"/>
      <c r="ESD45" s="52"/>
      <c r="ESE45" s="2"/>
      <c r="ESH45" s="52"/>
      <c r="ESI45" s="2"/>
      <c r="ESL45" s="52"/>
      <c r="ESM45" s="2"/>
      <c r="ESP45" s="52"/>
      <c r="ESQ45" s="2"/>
      <c r="EST45" s="52"/>
      <c r="ESU45" s="2"/>
      <c r="ESX45" s="52"/>
      <c r="ESY45" s="2"/>
      <c r="ETB45" s="52"/>
      <c r="ETC45" s="2"/>
      <c r="ETF45" s="52"/>
      <c r="ETG45" s="2"/>
      <c r="ETJ45" s="52"/>
      <c r="ETK45" s="2"/>
      <c r="ETN45" s="52"/>
      <c r="ETO45" s="2"/>
      <c r="ETR45" s="52"/>
      <c r="ETS45" s="2"/>
      <c r="ETV45" s="52"/>
      <c r="ETW45" s="2"/>
      <c r="ETZ45" s="52"/>
      <c r="EUA45" s="2"/>
      <c r="EUD45" s="52"/>
      <c r="EUE45" s="2"/>
      <c r="EUH45" s="52"/>
      <c r="EUI45" s="2"/>
      <c r="EUL45" s="52"/>
      <c r="EUM45" s="2"/>
      <c r="EUP45" s="52"/>
      <c r="EUQ45" s="2"/>
      <c r="EUT45" s="52"/>
      <c r="EUU45" s="2"/>
      <c r="EUX45" s="52"/>
      <c r="EUY45" s="2"/>
      <c r="EVB45" s="52"/>
      <c r="EVC45" s="2"/>
      <c r="EVF45" s="52"/>
      <c r="EVG45" s="2"/>
      <c r="EVJ45" s="52"/>
      <c r="EVK45" s="2"/>
      <c r="EVN45" s="52"/>
      <c r="EVO45" s="2"/>
      <c r="EVR45" s="52"/>
      <c r="EVS45" s="2"/>
      <c r="EVV45" s="52"/>
      <c r="EVW45" s="2"/>
      <c r="EVZ45" s="52"/>
      <c r="EWA45" s="2"/>
      <c r="EWD45" s="52"/>
      <c r="EWE45" s="2"/>
      <c r="EWH45" s="52"/>
      <c r="EWI45" s="2"/>
      <c r="EWL45" s="52"/>
      <c r="EWM45" s="2"/>
      <c r="EWP45" s="52"/>
      <c r="EWQ45" s="2"/>
      <c r="EWT45" s="52"/>
      <c r="EWU45" s="2"/>
      <c r="EWX45" s="52"/>
      <c r="EWY45" s="2"/>
      <c r="EXB45" s="52"/>
      <c r="EXC45" s="2"/>
      <c r="EXF45" s="52"/>
      <c r="EXG45" s="2"/>
      <c r="EXJ45" s="52"/>
      <c r="EXK45" s="2"/>
      <c r="EXN45" s="52"/>
      <c r="EXO45" s="2"/>
      <c r="EXR45" s="52"/>
      <c r="EXS45" s="2"/>
      <c r="EXV45" s="52"/>
      <c r="EXW45" s="2"/>
      <c r="EXZ45" s="52"/>
      <c r="EYA45" s="2"/>
      <c r="EYD45" s="52"/>
      <c r="EYE45" s="2"/>
      <c r="EYH45" s="52"/>
      <c r="EYI45" s="2"/>
      <c r="EYL45" s="52"/>
      <c r="EYM45" s="2"/>
      <c r="EYP45" s="52"/>
      <c r="EYQ45" s="2"/>
      <c r="EYT45" s="52"/>
      <c r="EYU45" s="2"/>
      <c r="EYX45" s="52"/>
      <c r="EYY45" s="2"/>
      <c r="EZB45" s="52"/>
      <c r="EZC45" s="2"/>
      <c r="EZF45" s="52"/>
      <c r="EZG45" s="2"/>
      <c r="EZJ45" s="52"/>
      <c r="EZK45" s="2"/>
      <c r="EZN45" s="52"/>
      <c r="EZO45" s="2"/>
      <c r="EZR45" s="52"/>
      <c r="EZS45" s="2"/>
      <c r="EZV45" s="52"/>
      <c r="EZW45" s="2"/>
      <c r="EZZ45" s="52"/>
      <c r="FAA45" s="2"/>
      <c r="FAD45" s="52"/>
      <c r="FAE45" s="2"/>
      <c r="FAH45" s="52"/>
      <c r="FAI45" s="2"/>
      <c r="FAL45" s="52"/>
      <c r="FAM45" s="2"/>
      <c r="FAP45" s="52"/>
      <c r="FAQ45" s="2"/>
      <c r="FAT45" s="52"/>
      <c r="FAU45" s="2"/>
      <c r="FAX45" s="52"/>
      <c r="FAY45" s="2"/>
      <c r="FBB45" s="52"/>
      <c r="FBC45" s="2"/>
      <c r="FBF45" s="52"/>
      <c r="FBG45" s="2"/>
      <c r="FBJ45" s="52"/>
      <c r="FBK45" s="2"/>
      <c r="FBN45" s="52"/>
      <c r="FBO45" s="2"/>
      <c r="FBR45" s="52"/>
      <c r="FBS45" s="2"/>
      <c r="FBV45" s="52"/>
      <c r="FBW45" s="2"/>
      <c r="FBZ45" s="52"/>
      <c r="FCA45" s="2"/>
      <c r="FCD45" s="52"/>
      <c r="FCE45" s="2"/>
      <c r="FCH45" s="52"/>
      <c r="FCI45" s="2"/>
      <c r="FCL45" s="52"/>
      <c r="FCM45" s="2"/>
      <c r="FCP45" s="52"/>
      <c r="FCQ45" s="2"/>
      <c r="FCT45" s="52"/>
      <c r="FCU45" s="2"/>
      <c r="FCX45" s="52"/>
      <c r="FCY45" s="2"/>
      <c r="FDB45" s="52"/>
      <c r="FDC45" s="2"/>
      <c r="FDF45" s="52"/>
      <c r="FDG45" s="2"/>
      <c r="FDJ45" s="52"/>
      <c r="FDK45" s="2"/>
      <c r="FDN45" s="52"/>
      <c r="FDO45" s="2"/>
      <c r="FDR45" s="52"/>
      <c r="FDS45" s="2"/>
      <c r="FDV45" s="52"/>
      <c r="FDW45" s="2"/>
      <c r="FDZ45" s="52"/>
      <c r="FEA45" s="2"/>
      <c r="FED45" s="52"/>
      <c r="FEE45" s="2"/>
      <c r="FEH45" s="52"/>
      <c r="FEI45" s="2"/>
      <c r="FEL45" s="52"/>
      <c r="FEM45" s="2"/>
      <c r="FEP45" s="52"/>
      <c r="FEQ45" s="2"/>
      <c r="FET45" s="52"/>
      <c r="FEU45" s="2"/>
      <c r="FEX45" s="52"/>
      <c r="FEY45" s="2"/>
      <c r="FFB45" s="52"/>
      <c r="FFC45" s="2"/>
      <c r="FFF45" s="52"/>
      <c r="FFG45" s="2"/>
      <c r="FFJ45" s="52"/>
      <c r="FFK45" s="2"/>
      <c r="FFN45" s="52"/>
      <c r="FFO45" s="2"/>
      <c r="FFR45" s="52"/>
      <c r="FFS45" s="2"/>
      <c r="FFV45" s="52"/>
      <c r="FFW45" s="2"/>
      <c r="FFZ45" s="52"/>
      <c r="FGA45" s="2"/>
      <c r="FGD45" s="52"/>
      <c r="FGE45" s="2"/>
      <c r="FGH45" s="52"/>
      <c r="FGI45" s="2"/>
      <c r="FGL45" s="52"/>
      <c r="FGM45" s="2"/>
      <c r="FGP45" s="52"/>
      <c r="FGQ45" s="2"/>
      <c r="FGT45" s="52"/>
      <c r="FGU45" s="2"/>
      <c r="FGX45" s="52"/>
      <c r="FGY45" s="2"/>
      <c r="FHB45" s="52"/>
      <c r="FHC45" s="2"/>
      <c r="FHF45" s="52"/>
      <c r="FHG45" s="2"/>
      <c r="FHJ45" s="52"/>
      <c r="FHK45" s="2"/>
      <c r="FHN45" s="52"/>
      <c r="FHO45" s="2"/>
      <c r="FHR45" s="52"/>
      <c r="FHS45" s="2"/>
      <c r="FHV45" s="52"/>
      <c r="FHW45" s="2"/>
      <c r="FHZ45" s="52"/>
      <c r="FIA45" s="2"/>
      <c r="FID45" s="52"/>
      <c r="FIE45" s="2"/>
      <c r="FIH45" s="52"/>
      <c r="FII45" s="2"/>
      <c r="FIL45" s="52"/>
      <c r="FIM45" s="2"/>
      <c r="FIP45" s="52"/>
      <c r="FIQ45" s="2"/>
      <c r="FIT45" s="52"/>
      <c r="FIU45" s="2"/>
      <c r="FIX45" s="52"/>
      <c r="FIY45" s="2"/>
      <c r="FJB45" s="52"/>
      <c r="FJC45" s="2"/>
      <c r="FJF45" s="52"/>
      <c r="FJG45" s="2"/>
      <c r="FJJ45" s="52"/>
      <c r="FJK45" s="2"/>
      <c r="FJN45" s="52"/>
      <c r="FJO45" s="2"/>
      <c r="FJR45" s="52"/>
      <c r="FJS45" s="2"/>
      <c r="FJV45" s="52"/>
      <c r="FJW45" s="2"/>
      <c r="FJZ45" s="52"/>
      <c r="FKA45" s="2"/>
      <c r="FKD45" s="52"/>
      <c r="FKE45" s="2"/>
      <c r="FKH45" s="52"/>
      <c r="FKI45" s="2"/>
      <c r="FKL45" s="52"/>
      <c r="FKM45" s="2"/>
      <c r="FKP45" s="52"/>
      <c r="FKQ45" s="2"/>
      <c r="FKT45" s="52"/>
      <c r="FKU45" s="2"/>
      <c r="FKX45" s="52"/>
      <c r="FKY45" s="2"/>
      <c r="FLB45" s="52"/>
      <c r="FLC45" s="2"/>
      <c r="FLF45" s="52"/>
      <c r="FLG45" s="2"/>
      <c r="FLJ45" s="52"/>
      <c r="FLK45" s="2"/>
      <c r="FLN45" s="52"/>
      <c r="FLO45" s="2"/>
      <c r="FLR45" s="52"/>
      <c r="FLS45" s="2"/>
      <c r="FLV45" s="52"/>
      <c r="FLW45" s="2"/>
      <c r="FLZ45" s="52"/>
      <c r="FMA45" s="2"/>
      <c r="FMD45" s="52"/>
      <c r="FME45" s="2"/>
      <c r="FMH45" s="52"/>
      <c r="FMI45" s="2"/>
      <c r="FML45" s="52"/>
      <c r="FMM45" s="2"/>
      <c r="FMP45" s="52"/>
      <c r="FMQ45" s="2"/>
      <c r="FMT45" s="52"/>
      <c r="FMU45" s="2"/>
      <c r="FMX45" s="52"/>
      <c r="FMY45" s="2"/>
      <c r="FNB45" s="52"/>
      <c r="FNC45" s="2"/>
      <c r="FNF45" s="52"/>
      <c r="FNG45" s="2"/>
      <c r="FNJ45" s="52"/>
      <c r="FNK45" s="2"/>
      <c r="FNN45" s="52"/>
      <c r="FNO45" s="2"/>
      <c r="FNR45" s="52"/>
      <c r="FNS45" s="2"/>
      <c r="FNV45" s="52"/>
      <c r="FNW45" s="2"/>
      <c r="FNZ45" s="52"/>
      <c r="FOA45" s="2"/>
      <c r="FOD45" s="52"/>
      <c r="FOE45" s="2"/>
      <c r="FOH45" s="52"/>
      <c r="FOI45" s="2"/>
      <c r="FOL45" s="52"/>
      <c r="FOM45" s="2"/>
      <c r="FOP45" s="52"/>
      <c r="FOQ45" s="2"/>
      <c r="FOT45" s="52"/>
      <c r="FOU45" s="2"/>
      <c r="FOX45" s="52"/>
      <c r="FOY45" s="2"/>
      <c r="FPB45" s="52"/>
      <c r="FPC45" s="2"/>
      <c r="FPF45" s="52"/>
      <c r="FPG45" s="2"/>
      <c r="FPJ45" s="52"/>
      <c r="FPK45" s="2"/>
      <c r="FPN45" s="52"/>
      <c r="FPO45" s="2"/>
      <c r="FPR45" s="52"/>
      <c r="FPS45" s="2"/>
      <c r="FPV45" s="52"/>
      <c r="FPW45" s="2"/>
      <c r="FPZ45" s="52"/>
      <c r="FQA45" s="2"/>
      <c r="FQD45" s="52"/>
      <c r="FQE45" s="2"/>
      <c r="FQH45" s="52"/>
      <c r="FQI45" s="2"/>
      <c r="FQL45" s="52"/>
      <c r="FQM45" s="2"/>
      <c r="FQP45" s="52"/>
      <c r="FQQ45" s="2"/>
      <c r="FQT45" s="52"/>
      <c r="FQU45" s="2"/>
      <c r="FQX45" s="52"/>
      <c r="FQY45" s="2"/>
      <c r="FRB45" s="52"/>
      <c r="FRC45" s="2"/>
      <c r="FRF45" s="52"/>
      <c r="FRG45" s="2"/>
      <c r="FRJ45" s="52"/>
      <c r="FRK45" s="2"/>
      <c r="FRN45" s="52"/>
      <c r="FRO45" s="2"/>
      <c r="FRR45" s="52"/>
      <c r="FRS45" s="2"/>
      <c r="FRV45" s="52"/>
      <c r="FRW45" s="2"/>
      <c r="FRZ45" s="52"/>
      <c r="FSA45" s="2"/>
      <c r="FSD45" s="52"/>
      <c r="FSE45" s="2"/>
      <c r="FSH45" s="52"/>
      <c r="FSI45" s="2"/>
      <c r="FSL45" s="52"/>
      <c r="FSM45" s="2"/>
      <c r="FSP45" s="52"/>
      <c r="FSQ45" s="2"/>
      <c r="FST45" s="52"/>
      <c r="FSU45" s="2"/>
      <c r="FSX45" s="52"/>
      <c r="FSY45" s="2"/>
      <c r="FTB45" s="52"/>
      <c r="FTC45" s="2"/>
      <c r="FTF45" s="52"/>
      <c r="FTG45" s="2"/>
      <c r="FTJ45" s="52"/>
      <c r="FTK45" s="2"/>
      <c r="FTN45" s="52"/>
      <c r="FTO45" s="2"/>
      <c r="FTR45" s="52"/>
      <c r="FTS45" s="2"/>
      <c r="FTV45" s="52"/>
      <c r="FTW45" s="2"/>
      <c r="FTZ45" s="52"/>
      <c r="FUA45" s="2"/>
      <c r="FUD45" s="52"/>
      <c r="FUE45" s="2"/>
      <c r="FUH45" s="52"/>
      <c r="FUI45" s="2"/>
      <c r="FUL45" s="52"/>
      <c r="FUM45" s="2"/>
      <c r="FUP45" s="52"/>
      <c r="FUQ45" s="2"/>
      <c r="FUT45" s="52"/>
      <c r="FUU45" s="2"/>
      <c r="FUX45" s="52"/>
      <c r="FUY45" s="2"/>
      <c r="FVB45" s="52"/>
      <c r="FVC45" s="2"/>
      <c r="FVF45" s="52"/>
      <c r="FVG45" s="2"/>
      <c r="FVJ45" s="52"/>
      <c r="FVK45" s="2"/>
      <c r="FVN45" s="52"/>
      <c r="FVO45" s="2"/>
      <c r="FVR45" s="52"/>
      <c r="FVS45" s="2"/>
      <c r="FVV45" s="52"/>
      <c r="FVW45" s="2"/>
      <c r="FVZ45" s="52"/>
      <c r="FWA45" s="2"/>
      <c r="FWD45" s="52"/>
      <c r="FWE45" s="2"/>
      <c r="FWH45" s="52"/>
      <c r="FWI45" s="2"/>
      <c r="FWL45" s="52"/>
      <c r="FWM45" s="2"/>
      <c r="FWP45" s="52"/>
      <c r="FWQ45" s="2"/>
      <c r="FWT45" s="52"/>
      <c r="FWU45" s="2"/>
      <c r="FWX45" s="52"/>
      <c r="FWY45" s="2"/>
      <c r="FXB45" s="52"/>
      <c r="FXC45" s="2"/>
      <c r="FXF45" s="52"/>
      <c r="FXG45" s="2"/>
      <c r="FXJ45" s="52"/>
      <c r="FXK45" s="2"/>
      <c r="FXN45" s="52"/>
      <c r="FXO45" s="2"/>
      <c r="FXR45" s="52"/>
      <c r="FXS45" s="2"/>
      <c r="FXV45" s="52"/>
      <c r="FXW45" s="2"/>
      <c r="FXZ45" s="52"/>
      <c r="FYA45" s="2"/>
      <c r="FYD45" s="52"/>
      <c r="FYE45" s="2"/>
      <c r="FYH45" s="52"/>
      <c r="FYI45" s="2"/>
      <c r="FYL45" s="52"/>
      <c r="FYM45" s="2"/>
      <c r="FYP45" s="52"/>
      <c r="FYQ45" s="2"/>
      <c r="FYT45" s="52"/>
      <c r="FYU45" s="2"/>
      <c r="FYX45" s="52"/>
      <c r="FYY45" s="2"/>
      <c r="FZB45" s="52"/>
      <c r="FZC45" s="2"/>
      <c r="FZF45" s="52"/>
      <c r="FZG45" s="2"/>
      <c r="FZJ45" s="52"/>
      <c r="FZK45" s="2"/>
      <c r="FZN45" s="52"/>
      <c r="FZO45" s="2"/>
      <c r="FZR45" s="52"/>
      <c r="FZS45" s="2"/>
      <c r="FZV45" s="52"/>
      <c r="FZW45" s="2"/>
      <c r="FZZ45" s="52"/>
      <c r="GAA45" s="2"/>
      <c r="GAD45" s="52"/>
      <c r="GAE45" s="2"/>
      <c r="GAH45" s="52"/>
      <c r="GAI45" s="2"/>
      <c r="GAL45" s="52"/>
      <c r="GAM45" s="2"/>
      <c r="GAP45" s="52"/>
      <c r="GAQ45" s="2"/>
      <c r="GAT45" s="52"/>
      <c r="GAU45" s="2"/>
      <c r="GAX45" s="52"/>
      <c r="GAY45" s="2"/>
      <c r="GBB45" s="52"/>
      <c r="GBC45" s="2"/>
      <c r="GBF45" s="52"/>
      <c r="GBG45" s="2"/>
      <c r="GBJ45" s="52"/>
      <c r="GBK45" s="2"/>
      <c r="GBN45" s="52"/>
      <c r="GBO45" s="2"/>
      <c r="GBR45" s="52"/>
      <c r="GBS45" s="2"/>
      <c r="GBV45" s="52"/>
      <c r="GBW45" s="2"/>
      <c r="GBZ45" s="52"/>
      <c r="GCA45" s="2"/>
      <c r="GCD45" s="52"/>
      <c r="GCE45" s="2"/>
      <c r="GCH45" s="52"/>
      <c r="GCI45" s="2"/>
      <c r="GCL45" s="52"/>
      <c r="GCM45" s="2"/>
      <c r="GCP45" s="52"/>
      <c r="GCQ45" s="2"/>
      <c r="GCT45" s="52"/>
      <c r="GCU45" s="2"/>
      <c r="GCX45" s="52"/>
      <c r="GCY45" s="2"/>
      <c r="GDB45" s="52"/>
      <c r="GDC45" s="2"/>
      <c r="GDF45" s="52"/>
      <c r="GDG45" s="2"/>
      <c r="GDJ45" s="52"/>
      <c r="GDK45" s="2"/>
      <c r="GDN45" s="52"/>
      <c r="GDO45" s="2"/>
      <c r="GDR45" s="52"/>
      <c r="GDS45" s="2"/>
      <c r="GDV45" s="52"/>
      <c r="GDW45" s="2"/>
      <c r="GDZ45" s="52"/>
      <c r="GEA45" s="2"/>
      <c r="GED45" s="52"/>
      <c r="GEE45" s="2"/>
      <c r="GEH45" s="52"/>
      <c r="GEI45" s="2"/>
      <c r="GEL45" s="52"/>
      <c r="GEM45" s="2"/>
      <c r="GEP45" s="52"/>
      <c r="GEQ45" s="2"/>
      <c r="GET45" s="52"/>
      <c r="GEU45" s="2"/>
      <c r="GEX45" s="52"/>
      <c r="GEY45" s="2"/>
      <c r="GFB45" s="52"/>
      <c r="GFC45" s="2"/>
      <c r="GFF45" s="52"/>
      <c r="GFG45" s="2"/>
      <c r="GFJ45" s="52"/>
      <c r="GFK45" s="2"/>
      <c r="GFN45" s="52"/>
      <c r="GFO45" s="2"/>
      <c r="GFR45" s="52"/>
      <c r="GFS45" s="2"/>
      <c r="GFV45" s="52"/>
      <c r="GFW45" s="2"/>
      <c r="GFZ45" s="52"/>
      <c r="GGA45" s="2"/>
      <c r="GGD45" s="52"/>
      <c r="GGE45" s="2"/>
      <c r="GGH45" s="52"/>
      <c r="GGI45" s="2"/>
      <c r="GGL45" s="52"/>
      <c r="GGM45" s="2"/>
      <c r="GGP45" s="52"/>
      <c r="GGQ45" s="2"/>
      <c r="GGT45" s="52"/>
      <c r="GGU45" s="2"/>
      <c r="GGX45" s="52"/>
      <c r="GGY45" s="2"/>
      <c r="GHB45" s="52"/>
      <c r="GHC45" s="2"/>
      <c r="GHF45" s="52"/>
      <c r="GHG45" s="2"/>
      <c r="GHJ45" s="52"/>
      <c r="GHK45" s="2"/>
      <c r="GHN45" s="52"/>
      <c r="GHO45" s="2"/>
      <c r="GHR45" s="52"/>
      <c r="GHS45" s="2"/>
      <c r="GHV45" s="52"/>
      <c r="GHW45" s="2"/>
      <c r="GHZ45" s="52"/>
      <c r="GIA45" s="2"/>
      <c r="GID45" s="52"/>
      <c r="GIE45" s="2"/>
      <c r="GIH45" s="52"/>
      <c r="GII45" s="2"/>
      <c r="GIL45" s="52"/>
      <c r="GIM45" s="2"/>
      <c r="GIP45" s="52"/>
      <c r="GIQ45" s="2"/>
      <c r="GIT45" s="52"/>
      <c r="GIU45" s="2"/>
      <c r="GIX45" s="52"/>
      <c r="GIY45" s="2"/>
      <c r="GJB45" s="52"/>
      <c r="GJC45" s="2"/>
      <c r="GJF45" s="52"/>
      <c r="GJG45" s="2"/>
      <c r="GJJ45" s="52"/>
      <c r="GJK45" s="2"/>
      <c r="GJN45" s="52"/>
      <c r="GJO45" s="2"/>
      <c r="GJR45" s="52"/>
      <c r="GJS45" s="2"/>
      <c r="GJV45" s="52"/>
      <c r="GJW45" s="2"/>
      <c r="GJZ45" s="52"/>
      <c r="GKA45" s="2"/>
      <c r="GKD45" s="52"/>
      <c r="GKE45" s="2"/>
      <c r="GKH45" s="52"/>
      <c r="GKI45" s="2"/>
      <c r="GKL45" s="52"/>
      <c r="GKM45" s="2"/>
      <c r="GKP45" s="52"/>
      <c r="GKQ45" s="2"/>
      <c r="GKT45" s="52"/>
      <c r="GKU45" s="2"/>
      <c r="GKX45" s="52"/>
      <c r="GKY45" s="2"/>
      <c r="GLB45" s="52"/>
      <c r="GLC45" s="2"/>
      <c r="GLF45" s="52"/>
      <c r="GLG45" s="2"/>
      <c r="GLJ45" s="52"/>
      <c r="GLK45" s="2"/>
      <c r="GLN45" s="52"/>
      <c r="GLO45" s="2"/>
      <c r="GLR45" s="52"/>
      <c r="GLS45" s="2"/>
      <c r="GLV45" s="52"/>
      <c r="GLW45" s="2"/>
      <c r="GLZ45" s="52"/>
      <c r="GMA45" s="2"/>
      <c r="GMD45" s="52"/>
      <c r="GME45" s="2"/>
      <c r="GMH45" s="52"/>
      <c r="GMI45" s="2"/>
      <c r="GML45" s="52"/>
      <c r="GMM45" s="2"/>
      <c r="GMP45" s="52"/>
      <c r="GMQ45" s="2"/>
      <c r="GMT45" s="52"/>
      <c r="GMU45" s="2"/>
      <c r="GMX45" s="52"/>
      <c r="GMY45" s="2"/>
      <c r="GNB45" s="52"/>
      <c r="GNC45" s="2"/>
      <c r="GNF45" s="52"/>
      <c r="GNG45" s="2"/>
      <c r="GNJ45" s="52"/>
      <c r="GNK45" s="2"/>
      <c r="GNN45" s="52"/>
      <c r="GNO45" s="2"/>
      <c r="GNR45" s="52"/>
      <c r="GNS45" s="2"/>
      <c r="GNV45" s="52"/>
      <c r="GNW45" s="2"/>
      <c r="GNZ45" s="52"/>
      <c r="GOA45" s="2"/>
      <c r="GOD45" s="52"/>
      <c r="GOE45" s="2"/>
      <c r="GOH45" s="52"/>
      <c r="GOI45" s="2"/>
      <c r="GOL45" s="52"/>
      <c r="GOM45" s="2"/>
      <c r="GOP45" s="52"/>
      <c r="GOQ45" s="2"/>
      <c r="GOT45" s="52"/>
      <c r="GOU45" s="2"/>
      <c r="GOX45" s="52"/>
      <c r="GOY45" s="2"/>
      <c r="GPB45" s="52"/>
      <c r="GPC45" s="2"/>
      <c r="GPF45" s="52"/>
      <c r="GPG45" s="2"/>
      <c r="GPJ45" s="52"/>
      <c r="GPK45" s="2"/>
      <c r="GPN45" s="52"/>
      <c r="GPO45" s="2"/>
      <c r="GPR45" s="52"/>
      <c r="GPS45" s="2"/>
      <c r="GPV45" s="52"/>
      <c r="GPW45" s="2"/>
      <c r="GPZ45" s="52"/>
      <c r="GQA45" s="2"/>
      <c r="GQD45" s="52"/>
      <c r="GQE45" s="2"/>
      <c r="GQH45" s="52"/>
      <c r="GQI45" s="2"/>
      <c r="GQL45" s="52"/>
      <c r="GQM45" s="2"/>
      <c r="GQP45" s="52"/>
      <c r="GQQ45" s="2"/>
      <c r="GQT45" s="52"/>
      <c r="GQU45" s="2"/>
      <c r="GQX45" s="52"/>
      <c r="GQY45" s="2"/>
      <c r="GRB45" s="52"/>
      <c r="GRC45" s="2"/>
      <c r="GRF45" s="52"/>
      <c r="GRG45" s="2"/>
      <c r="GRJ45" s="52"/>
      <c r="GRK45" s="2"/>
      <c r="GRN45" s="52"/>
      <c r="GRO45" s="2"/>
      <c r="GRR45" s="52"/>
      <c r="GRS45" s="2"/>
      <c r="GRV45" s="52"/>
      <c r="GRW45" s="2"/>
      <c r="GRZ45" s="52"/>
      <c r="GSA45" s="2"/>
      <c r="GSD45" s="52"/>
      <c r="GSE45" s="2"/>
      <c r="GSH45" s="52"/>
      <c r="GSI45" s="2"/>
      <c r="GSL45" s="52"/>
      <c r="GSM45" s="2"/>
      <c r="GSP45" s="52"/>
      <c r="GSQ45" s="2"/>
      <c r="GST45" s="52"/>
      <c r="GSU45" s="2"/>
      <c r="GSX45" s="52"/>
      <c r="GSY45" s="2"/>
      <c r="GTB45" s="52"/>
      <c r="GTC45" s="2"/>
      <c r="GTF45" s="52"/>
      <c r="GTG45" s="2"/>
      <c r="GTJ45" s="52"/>
      <c r="GTK45" s="2"/>
      <c r="GTN45" s="52"/>
      <c r="GTO45" s="2"/>
      <c r="GTR45" s="52"/>
      <c r="GTS45" s="2"/>
      <c r="GTV45" s="52"/>
      <c r="GTW45" s="2"/>
      <c r="GTZ45" s="52"/>
      <c r="GUA45" s="2"/>
      <c r="GUD45" s="52"/>
      <c r="GUE45" s="2"/>
      <c r="GUH45" s="52"/>
      <c r="GUI45" s="2"/>
      <c r="GUL45" s="52"/>
      <c r="GUM45" s="2"/>
      <c r="GUP45" s="52"/>
      <c r="GUQ45" s="2"/>
      <c r="GUT45" s="52"/>
      <c r="GUU45" s="2"/>
      <c r="GUX45" s="52"/>
      <c r="GUY45" s="2"/>
      <c r="GVB45" s="52"/>
      <c r="GVC45" s="2"/>
      <c r="GVF45" s="52"/>
      <c r="GVG45" s="2"/>
      <c r="GVJ45" s="52"/>
      <c r="GVK45" s="2"/>
      <c r="GVN45" s="52"/>
      <c r="GVO45" s="2"/>
      <c r="GVR45" s="52"/>
      <c r="GVS45" s="2"/>
      <c r="GVV45" s="52"/>
      <c r="GVW45" s="2"/>
      <c r="GVZ45" s="52"/>
      <c r="GWA45" s="2"/>
      <c r="GWD45" s="52"/>
      <c r="GWE45" s="2"/>
      <c r="GWH45" s="52"/>
      <c r="GWI45" s="2"/>
      <c r="GWL45" s="52"/>
      <c r="GWM45" s="2"/>
      <c r="GWP45" s="52"/>
      <c r="GWQ45" s="2"/>
      <c r="GWT45" s="52"/>
      <c r="GWU45" s="2"/>
      <c r="GWX45" s="52"/>
      <c r="GWY45" s="2"/>
      <c r="GXB45" s="52"/>
      <c r="GXC45" s="2"/>
      <c r="GXF45" s="52"/>
      <c r="GXG45" s="2"/>
      <c r="GXJ45" s="52"/>
      <c r="GXK45" s="2"/>
      <c r="GXN45" s="52"/>
      <c r="GXO45" s="2"/>
      <c r="GXR45" s="52"/>
      <c r="GXS45" s="2"/>
      <c r="GXV45" s="52"/>
      <c r="GXW45" s="2"/>
      <c r="GXZ45" s="52"/>
      <c r="GYA45" s="2"/>
      <c r="GYD45" s="52"/>
      <c r="GYE45" s="2"/>
      <c r="GYH45" s="52"/>
      <c r="GYI45" s="2"/>
      <c r="GYL45" s="52"/>
      <c r="GYM45" s="2"/>
      <c r="GYP45" s="52"/>
      <c r="GYQ45" s="2"/>
      <c r="GYT45" s="52"/>
      <c r="GYU45" s="2"/>
      <c r="GYX45" s="52"/>
      <c r="GYY45" s="2"/>
      <c r="GZB45" s="52"/>
      <c r="GZC45" s="2"/>
      <c r="GZF45" s="52"/>
      <c r="GZG45" s="2"/>
      <c r="GZJ45" s="52"/>
      <c r="GZK45" s="2"/>
      <c r="GZN45" s="52"/>
      <c r="GZO45" s="2"/>
      <c r="GZR45" s="52"/>
      <c r="GZS45" s="2"/>
      <c r="GZV45" s="52"/>
      <c r="GZW45" s="2"/>
      <c r="GZZ45" s="52"/>
      <c r="HAA45" s="2"/>
      <c r="HAD45" s="52"/>
      <c r="HAE45" s="2"/>
      <c r="HAH45" s="52"/>
      <c r="HAI45" s="2"/>
      <c r="HAL45" s="52"/>
      <c r="HAM45" s="2"/>
      <c r="HAP45" s="52"/>
      <c r="HAQ45" s="2"/>
      <c r="HAT45" s="52"/>
      <c r="HAU45" s="2"/>
      <c r="HAX45" s="52"/>
      <c r="HAY45" s="2"/>
      <c r="HBB45" s="52"/>
      <c r="HBC45" s="2"/>
      <c r="HBF45" s="52"/>
      <c r="HBG45" s="2"/>
      <c r="HBJ45" s="52"/>
      <c r="HBK45" s="2"/>
      <c r="HBN45" s="52"/>
      <c r="HBO45" s="2"/>
      <c r="HBR45" s="52"/>
      <c r="HBS45" s="2"/>
      <c r="HBV45" s="52"/>
      <c r="HBW45" s="2"/>
      <c r="HBZ45" s="52"/>
      <c r="HCA45" s="2"/>
      <c r="HCD45" s="52"/>
      <c r="HCE45" s="2"/>
      <c r="HCH45" s="52"/>
      <c r="HCI45" s="2"/>
      <c r="HCL45" s="52"/>
      <c r="HCM45" s="2"/>
      <c r="HCP45" s="52"/>
      <c r="HCQ45" s="2"/>
      <c r="HCT45" s="52"/>
      <c r="HCU45" s="2"/>
      <c r="HCX45" s="52"/>
      <c r="HCY45" s="2"/>
      <c r="HDB45" s="52"/>
      <c r="HDC45" s="2"/>
      <c r="HDF45" s="52"/>
      <c r="HDG45" s="2"/>
      <c r="HDJ45" s="52"/>
      <c r="HDK45" s="2"/>
      <c r="HDN45" s="52"/>
      <c r="HDO45" s="2"/>
      <c r="HDR45" s="52"/>
      <c r="HDS45" s="2"/>
      <c r="HDV45" s="52"/>
      <c r="HDW45" s="2"/>
      <c r="HDZ45" s="52"/>
      <c r="HEA45" s="2"/>
      <c r="HED45" s="52"/>
      <c r="HEE45" s="2"/>
      <c r="HEH45" s="52"/>
      <c r="HEI45" s="2"/>
      <c r="HEL45" s="52"/>
      <c r="HEM45" s="2"/>
      <c r="HEP45" s="52"/>
      <c r="HEQ45" s="2"/>
      <c r="HET45" s="52"/>
      <c r="HEU45" s="2"/>
      <c r="HEX45" s="52"/>
      <c r="HEY45" s="2"/>
      <c r="HFB45" s="52"/>
      <c r="HFC45" s="2"/>
      <c r="HFF45" s="52"/>
      <c r="HFG45" s="2"/>
      <c r="HFJ45" s="52"/>
      <c r="HFK45" s="2"/>
      <c r="HFN45" s="52"/>
      <c r="HFO45" s="2"/>
      <c r="HFR45" s="52"/>
      <c r="HFS45" s="2"/>
      <c r="HFV45" s="52"/>
      <c r="HFW45" s="2"/>
      <c r="HFZ45" s="52"/>
      <c r="HGA45" s="2"/>
      <c r="HGD45" s="52"/>
      <c r="HGE45" s="2"/>
      <c r="HGH45" s="52"/>
      <c r="HGI45" s="2"/>
      <c r="HGL45" s="52"/>
      <c r="HGM45" s="2"/>
      <c r="HGP45" s="52"/>
      <c r="HGQ45" s="2"/>
      <c r="HGT45" s="52"/>
      <c r="HGU45" s="2"/>
      <c r="HGX45" s="52"/>
      <c r="HGY45" s="2"/>
      <c r="HHB45" s="52"/>
      <c r="HHC45" s="2"/>
      <c r="HHF45" s="52"/>
      <c r="HHG45" s="2"/>
      <c r="HHJ45" s="52"/>
      <c r="HHK45" s="2"/>
      <c r="HHN45" s="52"/>
      <c r="HHO45" s="2"/>
      <c r="HHR45" s="52"/>
      <c r="HHS45" s="2"/>
      <c r="HHV45" s="52"/>
      <c r="HHW45" s="2"/>
      <c r="HHZ45" s="52"/>
      <c r="HIA45" s="2"/>
      <c r="HID45" s="52"/>
      <c r="HIE45" s="2"/>
      <c r="HIH45" s="52"/>
      <c r="HII45" s="2"/>
      <c r="HIL45" s="52"/>
      <c r="HIM45" s="2"/>
      <c r="HIP45" s="52"/>
      <c r="HIQ45" s="2"/>
      <c r="HIT45" s="52"/>
      <c r="HIU45" s="2"/>
      <c r="HIX45" s="52"/>
      <c r="HIY45" s="2"/>
      <c r="HJB45" s="52"/>
      <c r="HJC45" s="2"/>
      <c r="HJF45" s="52"/>
      <c r="HJG45" s="2"/>
      <c r="HJJ45" s="52"/>
      <c r="HJK45" s="2"/>
      <c r="HJN45" s="52"/>
      <c r="HJO45" s="2"/>
      <c r="HJR45" s="52"/>
      <c r="HJS45" s="2"/>
      <c r="HJV45" s="52"/>
      <c r="HJW45" s="2"/>
      <c r="HJZ45" s="52"/>
      <c r="HKA45" s="2"/>
      <c r="HKD45" s="52"/>
      <c r="HKE45" s="2"/>
      <c r="HKH45" s="52"/>
      <c r="HKI45" s="2"/>
      <c r="HKL45" s="52"/>
      <c r="HKM45" s="2"/>
      <c r="HKP45" s="52"/>
      <c r="HKQ45" s="2"/>
      <c r="HKT45" s="52"/>
      <c r="HKU45" s="2"/>
      <c r="HKX45" s="52"/>
      <c r="HKY45" s="2"/>
      <c r="HLB45" s="52"/>
      <c r="HLC45" s="2"/>
      <c r="HLF45" s="52"/>
      <c r="HLG45" s="2"/>
      <c r="HLJ45" s="52"/>
      <c r="HLK45" s="2"/>
      <c r="HLN45" s="52"/>
      <c r="HLO45" s="2"/>
      <c r="HLR45" s="52"/>
      <c r="HLS45" s="2"/>
      <c r="HLV45" s="52"/>
      <c r="HLW45" s="2"/>
      <c r="HLZ45" s="52"/>
      <c r="HMA45" s="2"/>
      <c r="HMD45" s="52"/>
      <c r="HME45" s="2"/>
      <c r="HMH45" s="52"/>
      <c r="HMI45" s="2"/>
      <c r="HML45" s="52"/>
      <c r="HMM45" s="2"/>
      <c r="HMP45" s="52"/>
      <c r="HMQ45" s="2"/>
      <c r="HMT45" s="52"/>
      <c r="HMU45" s="2"/>
      <c r="HMX45" s="52"/>
      <c r="HMY45" s="2"/>
      <c r="HNB45" s="52"/>
      <c r="HNC45" s="2"/>
      <c r="HNF45" s="52"/>
      <c r="HNG45" s="2"/>
      <c r="HNJ45" s="52"/>
      <c r="HNK45" s="2"/>
      <c r="HNN45" s="52"/>
      <c r="HNO45" s="2"/>
      <c r="HNR45" s="52"/>
      <c r="HNS45" s="2"/>
      <c r="HNV45" s="52"/>
      <c r="HNW45" s="2"/>
      <c r="HNZ45" s="52"/>
      <c r="HOA45" s="2"/>
      <c r="HOD45" s="52"/>
      <c r="HOE45" s="2"/>
      <c r="HOH45" s="52"/>
      <c r="HOI45" s="2"/>
      <c r="HOL45" s="52"/>
      <c r="HOM45" s="2"/>
      <c r="HOP45" s="52"/>
      <c r="HOQ45" s="2"/>
      <c r="HOT45" s="52"/>
      <c r="HOU45" s="2"/>
      <c r="HOX45" s="52"/>
      <c r="HOY45" s="2"/>
      <c r="HPB45" s="52"/>
      <c r="HPC45" s="2"/>
      <c r="HPF45" s="52"/>
      <c r="HPG45" s="2"/>
      <c r="HPJ45" s="52"/>
      <c r="HPK45" s="2"/>
      <c r="HPN45" s="52"/>
      <c r="HPO45" s="2"/>
      <c r="HPR45" s="52"/>
      <c r="HPS45" s="2"/>
      <c r="HPV45" s="52"/>
      <c r="HPW45" s="2"/>
      <c r="HPZ45" s="52"/>
      <c r="HQA45" s="2"/>
      <c r="HQD45" s="52"/>
      <c r="HQE45" s="2"/>
      <c r="HQH45" s="52"/>
      <c r="HQI45" s="2"/>
      <c r="HQL45" s="52"/>
      <c r="HQM45" s="2"/>
      <c r="HQP45" s="52"/>
      <c r="HQQ45" s="2"/>
      <c r="HQT45" s="52"/>
      <c r="HQU45" s="2"/>
      <c r="HQX45" s="52"/>
      <c r="HQY45" s="2"/>
      <c r="HRB45" s="52"/>
      <c r="HRC45" s="2"/>
      <c r="HRF45" s="52"/>
      <c r="HRG45" s="2"/>
      <c r="HRJ45" s="52"/>
      <c r="HRK45" s="2"/>
      <c r="HRN45" s="52"/>
      <c r="HRO45" s="2"/>
      <c r="HRR45" s="52"/>
      <c r="HRS45" s="2"/>
      <c r="HRV45" s="52"/>
      <c r="HRW45" s="2"/>
      <c r="HRZ45" s="52"/>
      <c r="HSA45" s="2"/>
      <c r="HSD45" s="52"/>
      <c r="HSE45" s="2"/>
      <c r="HSH45" s="52"/>
      <c r="HSI45" s="2"/>
      <c r="HSL45" s="52"/>
      <c r="HSM45" s="2"/>
      <c r="HSP45" s="52"/>
      <c r="HSQ45" s="2"/>
      <c r="HST45" s="52"/>
      <c r="HSU45" s="2"/>
      <c r="HSX45" s="52"/>
      <c r="HSY45" s="2"/>
      <c r="HTB45" s="52"/>
      <c r="HTC45" s="2"/>
      <c r="HTF45" s="52"/>
      <c r="HTG45" s="2"/>
      <c r="HTJ45" s="52"/>
      <c r="HTK45" s="2"/>
      <c r="HTN45" s="52"/>
      <c r="HTO45" s="2"/>
      <c r="HTR45" s="52"/>
      <c r="HTS45" s="2"/>
      <c r="HTV45" s="52"/>
      <c r="HTW45" s="2"/>
      <c r="HTZ45" s="52"/>
      <c r="HUA45" s="2"/>
      <c r="HUD45" s="52"/>
      <c r="HUE45" s="2"/>
      <c r="HUH45" s="52"/>
      <c r="HUI45" s="2"/>
      <c r="HUL45" s="52"/>
      <c r="HUM45" s="2"/>
      <c r="HUP45" s="52"/>
      <c r="HUQ45" s="2"/>
      <c r="HUT45" s="52"/>
      <c r="HUU45" s="2"/>
      <c r="HUX45" s="52"/>
      <c r="HUY45" s="2"/>
      <c r="HVB45" s="52"/>
      <c r="HVC45" s="2"/>
      <c r="HVF45" s="52"/>
      <c r="HVG45" s="2"/>
      <c r="HVJ45" s="52"/>
      <c r="HVK45" s="2"/>
      <c r="HVN45" s="52"/>
      <c r="HVO45" s="2"/>
      <c r="HVR45" s="52"/>
      <c r="HVS45" s="2"/>
      <c r="HVV45" s="52"/>
      <c r="HVW45" s="2"/>
      <c r="HVZ45" s="52"/>
      <c r="HWA45" s="2"/>
      <c r="HWD45" s="52"/>
      <c r="HWE45" s="2"/>
      <c r="HWH45" s="52"/>
      <c r="HWI45" s="2"/>
      <c r="HWL45" s="52"/>
      <c r="HWM45" s="2"/>
      <c r="HWP45" s="52"/>
      <c r="HWQ45" s="2"/>
      <c r="HWT45" s="52"/>
      <c r="HWU45" s="2"/>
      <c r="HWX45" s="52"/>
      <c r="HWY45" s="2"/>
      <c r="HXB45" s="52"/>
      <c r="HXC45" s="2"/>
      <c r="HXF45" s="52"/>
      <c r="HXG45" s="2"/>
      <c r="HXJ45" s="52"/>
      <c r="HXK45" s="2"/>
      <c r="HXN45" s="52"/>
      <c r="HXO45" s="2"/>
      <c r="HXR45" s="52"/>
      <c r="HXS45" s="2"/>
      <c r="HXV45" s="52"/>
      <c r="HXW45" s="2"/>
      <c r="HXZ45" s="52"/>
      <c r="HYA45" s="2"/>
      <c r="HYD45" s="52"/>
      <c r="HYE45" s="2"/>
      <c r="HYH45" s="52"/>
      <c r="HYI45" s="2"/>
      <c r="HYL45" s="52"/>
      <c r="HYM45" s="2"/>
      <c r="HYP45" s="52"/>
      <c r="HYQ45" s="2"/>
      <c r="HYT45" s="52"/>
      <c r="HYU45" s="2"/>
      <c r="HYX45" s="52"/>
      <c r="HYY45" s="2"/>
      <c r="HZB45" s="52"/>
      <c r="HZC45" s="2"/>
      <c r="HZF45" s="52"/>
      <c r="HZG45" s="2"/>
      <c r="HZJ45" s="52"/>
      <c r="HZK45" s="2"/>
      <c r="HZN45" s="52"/>
      <c r="HZO45" s="2"/>
      <c r="HZR45" s="52"/>
      <c r="HZS45" s="2"/>
      <c r="HZV45" s="52"/>
      <c r="HZW45" s="2"/>
      <c r="HZZ45" s="52"/>
      <c r="IAA45" s="2"/>
      <c r="IAD45" s="52"/>
      <c r="IAE45" s="2"/>
      <c r="IAH45" s="52"/>
      <c r="IAI45" s="2"/>
      <c r="IAL45" s="52"/>
      <c r="IAM45" s="2"/>
      <c r="IAP45" s="52"/>
      <c r="IAQ45" s="2"/>
      <c r="IAT45" s="52"/>
      <c r="IAU45" s="2"/>
      <c r="IAX45" s="52"/>
      <c r="IAY45" s="2"/>
      <c r="IBB45" s="52"/>
      <c r="IBC45" s="2"/>
      <c r="IBF45" s="52"/>
      <c r="IBG45" s="2"/>
      <c r="IBJ45" s="52"/>
      <c r="IBK45" s="2"/>
      <c r="IBN45" s="52"/>
      <c r="IBO45" s="2"/>
      <c r="IBR45" s="52"/>
      <c r="IBS45" s="2"/>
      <c r="IBV45" s="52"/>
      <c r="IBW45" s="2"/>
      <c r="IBZ45" s="52"/>
      <c r="ICA45" s="2"/>
      <c r="ICD45" s="52"/>
      <c r="ICE45" s="2"/>
      <c r="ICH45" s="52"/>
      <c r="ICI45" s="2"/>
      <c r="ICL45" s="52"/>
      <c r="ICM45" s="2"/>
      <c r="ICP45" s="52"/>
      <c r="ICQ45" s="2"/>
      <c r="ICT45" s="52"/>
      <c r="ICU45" s="2"/>
      <c r="ICX45" s="52"/>
      <c r="ICY45" s="2"/>
      <c r="IDB45" s="52"/>
      <c r="IDC45" s="2"/>
      <c r="IDF45" s="52"/>
      <c r="IDG45" s="2"/>
      <c r="IDJ45" s="52"/>
      <c r="IDK45" s="2"/>
      <c r="IDN45" s="52"/>
      <c r="IDO45" s="2"/>
      <c r="IDR45" s="52"/>
      <c r="IDS45" s="2"/>
      <c r="IDV45" s="52"/>
      <c r="IDW45" s="2"/>
      <c r="IDZ45" s="52"/>
      <c r="IEA45" s="2"/>
      <c r="IED45" s="52"/>
      <c r="IEE45" s="2"/>
      <c r="IEH45" s="52"/>
      <c r="IEI45" s="2"/>
      <c r="IEL45" s="52"/>
      <c r="IEM45" s="2"/>
      <c r="IEP45" s="52"/>
      <c r="IEQ45" s="2"/>
      <c r="IET45" s="52"/>
      <c r="IEU45" s="2"/>
      <c r="IEX45" s="52"/>
      <c r="IEY45" s="2"/>
      <c r="IFB45" s="52"/>
      <c r="IFC45" s="2"/>
      <c r="IFF45" s="52"/>
      <c r="IFG45" s="2"/>
      <c r="IFJ45" s="52"/>
      <c r="IFK45" s="2"/>
      <c r="IFN45" s="52"/>
      <c r="IFO45" s="2"/>
      <c r="IFR45" s="52"/>
      <c r="IFS45" s="2"/>
      <c r="IFV45" s="52"/>
      <c r="IFW45" s="2"/>
      <c r="IFZ45" s="52"/>
      <c r="IGA45" s="2"/>
      <c r="IGD45" s="52"/>
      <c r="IGE45" s="2"/>
      <c r="IGH45" s="52"/>
      <c r="IGI45" s="2"/>
      <c r="IGL45" s="52"/>
      <c r="IGM45" s="2"/>
      <c r="IGP45" s="52"/>
      <c r="IGQ45" s="2"/>
      <c r="IGT45" s="52"/>
      <c r="IGU45" s="2"/>
      <c r="IGX45" s="52"/>
      <c r="IGY45" s="2"/>
      <c r="IHB45" s="52"/>
      <c r="IHC45" s="2"/>
      <c r="IHF45" s="52"/>
      <c r="IHG45" s="2"/>
      <c r="IHJ45" s="52"/>
      <c r="IHK45" s="2"/>
      <c r="IHN45" s="52"/>
      <c r="IHO45" s="2"/>
      <c r="IHR45" s="52"/>
      <c r="IHS45" s="2"/>
      <c r="IHV45" s="52"/>
      <c r="IHW45" s="2"/>
      <c r="IHZ45" s="52"/>
      <c r="IIA45" s="2"/>
      <c r="IID45" s="52"/>
      <c r="IIE45" s="2"/>
      <c r="IIH45" s="52"/>
      <c r="III45" s="2"/>
      <c r="IIL45" s="52"/>
      <c r="IIM45" s="2"/>
      <c r="IIP45" s="52"/>
      <c r="IIQ45" s="2"/>
      <c r="IIT45" s="52"/>
      <c r="IIU45" s="2"/>
      <c r="IIX45" s="52"/>
      <c r="IIY45" s="2"/>
      <c r="IJB45" s="52"/>
      <c r="IJC45" s="2"/>
      <c r="IJF45" s="52"/>
      <c r="IJG45" s="2"/>
      <c r="IJJ45" s="52"/>
      <c r="IJK45" s="2"/>
      <c r="IJN45" s="52"/>
      <c r="IJO45" s="2"/>
      <c r="IJR45" s="52"/>
      <c r="IJS45" s="2"/>
      <c r="IJV45" s="52"/>
      <c r="IJW45" s="2"/>
      <c r="IJZ45" s="52"/>
      <c r="IKA45" s="2"/>
      <c r="IKD45" s="52"/>
      <c r="IKE45" s="2"/>
      <c r="IKH45" s="52"/>
      <c r="IKI45" s="2"/>
      <c r="IKL45" s="52"/>
      <c r="IKM45" s="2"/>
      <c r="IKP45" s="52"/>
      <c r="IKQ45" s="2"/>
      <c r="IKT45" s="52"/>
      <c r="IKU45" s="2"/>
      <c r="IKX45" s="52"/>
      <c r="IKY45" s="2"/>
      <c r="ILB45" s="52"/>
      <c r="ILC45" s="2"/>
      <c r="ILF45" s="52"/>
      <c r="ILG45" s="2"/>
      <c r="ILJ45" s="52"/>
      <c r="ILK45" s="2"/>
      <c r="ILN45" s="52"/>
      <c r="ILO45" s="2"/>
      <c r="ILR45" s="52"/>
      <c r="ILS45" s="2"/>
      <c r="ILV45" s="52"/>
      <c r="ILW45" s="2"/>
      <c r="ILZ45" s="52"/>
      <c r="IMA45" s="2"/>
      <c r="IMD45" s="52"/>
      <c r="IME45" s="2"/>
      <c r="IMH45" s="52"/>
      <c r="IMI45" s="2"/>
      <c r="IML45" s="52"/>
      <c r="IMM45" s="2"/>
      <c r="IMP45" s="52"/>
      <c r="IMQ45" s="2"/>
      <c r="IMT45" s="52"/>
      <c r="IMU45" s="2"/>
      <c r="IMX45" s="52"/>
      <c r="IMY45" s="2"/>
      <c r="INB45" s="52"/>
      <c r="INC45" s="2"/>
      <c r="INF45" s="52"/>
      <c r="ING45" s="2"/>
      <c r="INJ45" s="52"/>
      <c r="INK45" s="2"/>
      <c r="INN45" s="52"/>
      <c r="INO45" s="2"/>
      <c r="INR45" s="52"/>
      <c r="INS45" s="2"/>
      <c r="INV45" s="52"/>
      <c r="INW45" s="2"/>
      <c r="INZ45" s="52"/>
      <c r="IOA45" s="2"/>
      <c r="IOD45" s="52"/>
      <c r="IOE45" s="2"/>
      <c r="IOH45" s="52"/>
      <c r="IOI45" s="2"/>
      <c r="IOL45" s="52"/>
      <c r="IOM45" s="2"/>
      <c r="IOP45" s="52"/>
      <c r="IOQ45" s="2"/>
      <c r="IOT45" s="52"/>
      <c r="IOU45" s="2"/>
      <c r="IOX45" s="52"/>
      <c r="IOY45" s="2"/>
      <c r="IPB45" s="52"/>
      <c r="IPC45" s="2"/>
      <c r="IPF45" s="52"/>
      <c r="IPG45" s="2"/>
      <c r="IPJ45" s="52"/>
      <c r="IPK45" s="2"/>
      <c r="IPN45" s="52"/>
      <c r="IPO45" s="2"/>
      <c r="IPR45" s="52"/>
      <c r="IPS45" s="2"/>
      <c r="IPV45" s="52"/>
      <c r="IPW45" s="2"/>
      <c r="IPZ45" s="52"/>
      <c r="IQA45" s="2"/>
      <c r="IQD45" s="52"/>
      <c r="IQE45" s="2"/>
      <c r="IQH45" s="52"/>
      <c r="IQI45" s="2"/>
      <c r="IQL45" s="52"/>
      <c r="IQM45" s="2"/>
      <c r="IQP45" s="52"/>
      <c r="IQQ45" s="2"/>
      <c r="IQT45" s="52"/>
      <c r="IQU45" s="2"/>
      <c r="IQX45" s="52"/>
      <c r="IQY45" s="2"/>
      <c r="IRB45" s="52"/>
      <c r="IRC45" s="2"/>
      <c r="IRF45" s="52"/>
      <c r="IRG45" s="2"/>
      <c r="IRJ45" s="52"/>
      <c r="IRK45" s="2"/>
      <c r="IRN45" s="52"/>
      <c r="IRO45" s="2"/>
      <c r="IRR45" s="52"/>
      <c r="IRS45" s="2"/>
      <c r="IRV45" s="52"/>
      <c r="IRW45" s="2"/>
      <c r="IRZ45" s="52"/>
      <c r="ISA45" s="2"/>
      <c r="ISD45" s="52"/>
      <c r="ISE45" s="2"/>
      <c r="ISH45" s="52"/>
      <c r="ISI45" s="2"/>
      <c r="ISL45" s="52"/>
      <c r="ISM45" s="2"/>
      <c r="ISP45" s="52"/>
      <c r="ISQ45" s="2"/>
      <c r="IST45" s="52"/>
      <c r="ISU45" s="2"/>
      <c r="ISX45" s="52"/>
      <c r="ISY45" s="2"/>
      <c r="ITB45" s="52"/>
      <c r="ITC45" s="2"/>
      <c r="ITF45" s="52"/>
      <c r="ITG45" s="2"/>
      <c r="ITJ45" s="52"/>
      <c r="ITK45" s="2"/>
      <c r="ITN45" s="52"/>
      <c r="ITO45" s="2"/>
      <c r="ITR45" s="52"/>
      <c r="ITS45" s="2"/>
      <c r="ITV45" s="52"/>
      <c r="ITW45" s="2"/>
      <c r="ITZ45" s="52"/>
      <c r="IUA45" s="2"/>
      <c r="IUD45" s="52"/>
      <c r="IUE45" s="2"/>
      <c r="IUH45" s="52"/>
      <c r="IUI45" s="2"/>
      <c r="IUL45" s="52"/>
      <c r="IUM45" s="2"/>
      <c r="IUP45" s="52"/>
      <c r="IUQ45" s="2"/>
      <c r="IUT45" s="52"/>
      <c r="IUU45" s="2"/>
      <c r="IUX45" s="52"/>
      <c r="IUY45" s="2"/>
      <c r="IVB45" s="52"/>
      <c r="IVC45" s="2"/>
      <c r="IVF45" s="52"/>
      <c r="IVG45" s="2"/>
      <c r="IVJ45" s="52"/>
      <c r="IVK45" s="2"/>
      <c r="IVN45" s="52"/>
      <c r="IVO45" s="2"/>
      <c r="IVR45" s="52"/>
      <c r="IVS45" s="2"/>
      <c r="IVV45" s="52"/>
      <c r="IVW45" s="2"/>
      <c r="IVZ45" s="52"/>
      <c r="IWA45" s="2"/>
      <c r="IWD45" s="52"/>
      <c r="IWE45" s="2"/>
      <c r="IWH45" s="52"/>
      <c r="IWI45" s="2"/>
      <c r="IWL45" s="52"/>
      <c r="IWM45" s="2"/>
      <c r="IWP45" s="52"/>
      <c r="IWQ45" s="2"/>
      <c r="IWT45" s="52"/>
      <c r="IWU45" s="2"/>
      <c r="IWX45" s="52"/>
      <c r="IWY45" s="2"/>
      <c r="IXB45" s="52"/>
      <c r="IXC45" s="2"/>
      <c r="IXF45" s="52"/>
      <c r="IXG45" s="2"/>
      <c r="IXJ45" s="52"/>
      <c r="IXK45" s="2"/>
      <c r="IXN45" s="52"/>
      <c r="IXO45" s="2"/>
      <c r="IXR45" s="52"/>
      <c r="IXS45" s="2"/>
      <c r="IXV45" s="52"/>
      <c r="IXW45" s="2"/>
      <c r="IXZ45" s="52"/>
      <c r="IYA45" s="2"/>
      <c r="IYD45" s="52"/>
      <c r="IYE45" s="2"/>
      <c r="IYH45" s="52"/>
      <c r="IYI45" s="2"/>
      <c r="IYL45" s="52"/>
      <c r="IYM45" s="2"/>
      <c r="IYP45" s="52"/>
      <c r="IYQ45" s="2"/>
      <c r="IYT45" s="52"/>
      <c r="IYU45" s="2"/>
      <c r="IYX45" s="52"/>
      <c r="IYY45" s="2"/>
      <c r="IZB45" s="52"/>
      <c r="IZC45" s="2"/>
      <c r="IZF45" s="52"/>
      <c r="IZG45" s="2"/>
      <c r="IZJ45" s="52"/>
      <c r="IZK45" s="2"/>
      <c r="IZN45" s="52"/>
      <c r="IZO45" s="2"/>
      <c r="IZR45" s="52"/>
      <c r="IZS45" s="2"/>
      <c r="IZV45" s="52"/>
      <c r="IZW45" s="2"/>
      <c r="IZZ45" s="52"/>
      <c r="JAA45" s="2"/>
      <c r="JAD45" s="52"/>
      <c r="JAE45" s="2"/>
      <c r="JAH45" s="52"/>
      <c r="JAI45" s="2"/>
      <c r="JAL45" s="52"/>
      <c r="JAM45" s="2"/>
      <c r="JAP45" s="52"/>
      <c r="JAQ45" s="2"/>
      <c r="JAT45" s="52"/>
      <c r="JAU45" s="2"/>
      <c r="JAX45" s="52"/>
      <c r="JAY45" s="2"/>
      <c r="JBB45" s="52"/>
      <c r="JBC45" s="2"/>
      <c r="JBF45" s="52"/>
      <c r="JBG45" s="2"/>
      <c r="JBJ45" s="52"/>
      <c r="JBK45" s="2"/>
      <c r="JBN45" s="52"/>
      <c r="JBO45" s="2"/>
      <c r="JBR45" s="52"/>
      <c r="JBS45" s="2"/>
      <c r="JBV45" s="52"/>
      <c r="JBW45" s="2"/>
      <c r="JBZ45" s="52"/>
      <c r="JCA45" s="2"/>
      <c r="JCD45" s="52"/>
      <c r="JCE45" s="2"/>
      <c r="JCH45" s="52"/>
      <c r="JCI45" s="2"/>
      <c r="JCL45" s="52"/>
      <c r="JCM45" s="2"/>
      <c r="JCP45" s="52"/>
      <c r="JCQ45" s="2"/>
      <c r="JCT45" s="52"/>
      <c r="JCU45" s="2"/>
      <c r="JCX45" s="52"/>
      <c r="JCY45" s="2"/>
      <c r="JDB45" s="52"/>
      <c r="JDC45" s="2"/>
      <c r="JDF45" s="52"/>
      <c r="JDG45" s="2"/>
      <c r="JDJ45" s="52"/>
      <c r="JDK45" s="2"/>
      <c r="JDN45" s="52"/>
      <c r="JDO45" s="2"/>
      <c r="JDR45" s="52"/>
      <c r="JDS45" s="2"/>
      <c r="JDV45" s="52"/>
      <c r="JDW45" s="2"/>
      <c r="JDZ45" s="52"/>
      <c r="JEA45" s="2"/>
      <c r="JED45" s="52"/>
      <c r="JEE45" s="2"/>
      <c r="JEH45" s="52"/>
      <c r="JEI45" s="2"/>
      <c r="JEL45" s="52"/>
      <c r="JEM45" s="2"/>
      <c r="JEP45" s="52"/>
      <c r="JEQ45" s="2"/>
      <c r="JET45" s="52"/>
      <c r="JEU45" s="2"/>
      <c r="JEX45" s="52"/>
      <c r="JEY45" s="2"/>
      <c r="JFB45" s="52"/>
      <c r="JFC45" s="2"/>
      <c r="JFF45" s="52"/>
      <c r="JFG45" s="2"/>
      <c r="JFJ45" s="52"/>
      <c r="JFK45" s="2"/>
      <c r="JFN45" s="52"/>
      <c r="JFO45" s="2"/>
      <c r="JFR45" s="52"/>
      <c r="JFS45" s="2"/>
      <c r="JFV45" s="52"/>
      <c r="JFW45" s="2"/>
      <c r="JFZ45" s="52"/>
      <c r="JGA45" s="2"/>
      <c r="JGD45" s="52"/>
      <c r="JGE45" s="2"/>
      <c r="JGH45" s="52"/>
      <c r="JGI45" s="2"/>
      <c r="JGL45" s="52"/>
      <c r="JGM45" s="2"/>
      <c r="JGP45" s="52"/>
      <c r="JGQ45" s="2"/>
      <c r="JGT45" s="52"/>
      <c r="JGU45" s="2"/>
      <c r="JGX45" s="52"/>
      <c r="JGY45" s="2"/>
      <c r="JHB45" s="52"/>
      <c r="JHC45" s="2"/>
      <c r="JHF45" s="52"/>
      <c r="JHG45" s="2"/>
      <c r="JHJ45" s="52"/>
      <c r="JHK45" s="2"/>
      <c r="JHN45" s="52"/>
      <c r="JHO45" s="2"/>
      <c r="JHR45" s="52"/>
      <c r="JHS45" s="2"/>
      <c r="JHV45" s="52"/>
      <c r="JHW45" s="2"/>
      <c r="JHZ45" s="52"/>
      <c r="JIA45" s="2"/>
      <c r="JID45" s="52"/>
      <c r="JIE45" s="2"/>
      <c r="JIH45" s="52"/>
      <c r="JII45" s="2"/>
      <c r="JIL45" s="52"/>
      <c r="JIM45" s="2"/>
      <c r="JIP45" s="52"/>
      <c r="JIQ45" s="2"/>
      <c r="JIT45" s="52"/>
      <c r="JIU45" s="2"/>
      <c r="JIX45" s="52"/>
      <c r="JIY45" s="2"/>
      <c r="JJB45" s="52"/>
      <c r="JJC45" s="2"/>
      <c r="JJF45" s="52"/>
      <c r="JJG45" s="2"/>
      <c r="JJJ45" s="52"/>
      <c r="JJK45" s="2"/>
      <c r="JJN45" s="52"/>
      <c r="JJO45" s="2"/>
      <c r="JJR45" s="52"/>
      <c r="JJS45" s="2"/>
      <c r="JJV45" s="52"/>
      <c r="JJW45" s="2"/>
      <c r="JJZ45" s="52"/>
      <c r="JKA45" s="2"/>
      <c r="JKD45" s="52"/>
      <c r="JKE45" s="2"/>
      <c r="JKH45" s="52"/>
      <c r="JKI45" s="2"/>
      <c r="JKL45" s="52"/>
      <c r="JKM45" s="2"/>
      <c r="JKP45" s="52"/>
      <c r="JKQ45" s="2"/>
      <c r="JKT45" s="52"/>
      <c r="JKU45" s="2"/>
      <c r="JKX45" s="52"/>
      <c r="JKY45" s="2"/>
      <c r="JLB45" s="52"/>
      <c r="JLC45" s="2"/>
      <c r="JLF45" s="52"/>
      <c r="JLG45" s="2"/>
      <c r="JLJ45" s="52"/>
      <c r="JLK45" s="2"/>
      <c r="JLN45" s="52"/>
      <c r="JLO45" s="2"/>
      <c r="JLR45" s="52"/>
      <c r="JLS45" s="2"/>
      <c r="JLV45" s="52"/>
      <c r="JLW45" s="2"/>
      <c r="JLZ45" s="52"/>
      <c r="JMA45" s="2"/>
      <c r="JMD45" s="52"/>
      <c r="JME45" s="2"/>
      <c r="JMH45" s="52"/>
      <c r="JMI45" s="2"/>
      <c r="JML45" s="52"/>
      <c r="JMM45" s="2"/>
      <c r="JMP45" s="52"/>
      <c r="JMQ45" s="2"/>
      <c r="JMT45" s="52"/>
      <c r="JMU45" s="2"/>
      <c r="JMX45" s="52"/>
      <c r="JMY45" s="2"/>
      <c r="JNB45" s="52"/>
      <c r="JNC45" s="2"/>
      <c r="JNF45" s="52"/>
      <c r="JNG45" s="2"/>
      <c r="JNJ45" s="52"/>
      <c r="JNK45" s="2"/>
      <c r="JNN45" s="52"/>
      <c r="JNO45" s="2"/>
      <c r="JNR45" s="52"/>
      <c r="JNS45" s="2"/>
      <c r="JNV45" s="52"/>
      <c r="JNW45" s="2"/>
      <c r="JNZ45" s="52"/>
      <c r="JOA45" s="2"/>
      <c r="JOD45" s="52"/>
      <c r="JOE45" s="2"/>
      <c r="JOH45" s="52"/>
      <c r="JOI45" s="2"/>
      <c r="JOL45" s="52"/>
      <c r="JOM45" s="2"/>
      <c r="JOP45" s="52"/>
      <c r="JOQ45" s="2"/>
      <c r="JOT45" s="52"/>
      <c r="JOU45" s="2"/>
      <c r="JOX45" s="52"/>
      <c r="JOY45" s="2"/>
      <c r="JPB45" s="52"/>
      <c r="JPC45" s="2"/>
      <c r="JPF45" s="52"/>
      <c r="JPG45" s="2"/>
      <c r="JPJ45" s="52"/>
      <c r="JPK45" s="2"/>
      <c r="JPN45" s="52"/>
      <c r="JPO45" s="2"/>
      <c r="JPR45" s="52"/>
      <c r="JPS45" s="2"/>
      <c r="JPV45" s="52"/>
      <c r="JPW45" s="2"/>
      <c r="JPZ45" s="52"/>
      <c r="JQA45" s="2"/>
      <c r="JQD45" s="52"/>
      <c r="JQE45" s="2"/>
      <c r="JQH45" s="52"/>
      <c r="JQI45" s="2"/>
      <c r="JQL45" s="52"/>
      <c r="JQM45" s="2"/>
      <c r="JQP45" s="52"/>
      <c r="JQQ45" s="2"/>
      <c r="JQT45" s="52"/>
      <c r="JQU45" s="2"/>
      <c r="JQX45" s="52"/>
      <c r="JQY45" s="2"/>
      <c r="JRB45" s="52"/>
      <c r="JRC45" s="2"/>
      <c r="JRF45" s="52"/>
      <c r="JRG45" s="2"/>
      <c r="JRJ45" s="52"/>
      <c r="JRK45" s="2"/>
      <c r="JRN45" s="52"/>
      <c r="JRO45" s="2"/>
      <c r="JRR45" s="52"/>
      <c r="JRS45" s="2"/>
      <c r="JRV45" s="52"/>
      <c r="JRW45" s="2"/>
      <c r="JRZ45" s="52"/>
      <c r="JSA45" s="2"/>
      <c r="JSD45" s="52"/>
      <c r="JSE45" s="2"/>
      <c r="JSH45" s="52"/>
      <c r="JSI45" s="2"/>
      <c r="JSL45" s="52"/>
      <c r="JSM45" s="2"/>
      <c r="JSP45" s="52"/>
      <c r="JSQ45" s="2"/>
      <c r="JST45" s="52"/>
      <c r="JSU45" s="2"/>
      <c r="JSX45" s="52"/>
      <c r="JSY45" s="2"/>
      <c r="JTB45" s="52"/>
      <c r="JTC45" s="2"/>
      <c r="JTF45" s="52"/>
      <c r="JTG45" s="2"/>
      <c r="JTJ45" s="52"/>
      <c r="JTK45" s="2"/>
      <c r="JTN45" s="52"/>
      <c r="JTO45" s="2"/>
      <c r="JTR45" s="52"/>
      <c r="JTS45" s="2"/>
      <c r="JTV45" s="52"/>
      <c r="JTW45" s="2"/>
      <c r="JTZ45" s="52"/>
      <c r="JUA45" s="2"/>
      <c r="JUD45" s="52"/>
      <c r="JUE45" s="2"/>
      <c r="JUH45" s="52"/>
      <c r="JUI45" s="2"/>
      <c r="JUL45" s="52"/>
      <c r="JUM45" s="2"/>
      <c r="JUP45" s="52"/>
      <c r="JUQ45" s="2"/>
      <c r="JUT45" s="52"/>
      <c r="JUU45" s="2"/>
      <c r="JUX45" s="52"/>
      <c r="JUY45" s="2"/>
      <c r="JVB45" s="52"/>
      <c r="JVC45" s="2"/>
      <c r="JVF45" s="52"/>
      <c r="JVG45" s="2"/>
      <c r="JVJ45" s="52"/>
      <c r="JVK45" s="2"/>
      <c r="JVN45" s="52"/>
      <c r="JVO45" s="2"/>
      <c r="JVR45" s="52"/>
      <c r="JVS45" s="2"/>
      <c r="JVV45" s="52"/>
      <c r="JVW45" s="2"/>
      <c r="JVZ45" s="52"/>
      <c r="JWA45" s="2"/>
      <c r="JWD45" s="52"/>
      <c r="JWE45" s="2"/>
      <c r="JWH45" s="52"/>
      <c r="JWI45" s="2"/>
      <c r="JWL45" s="52"/>
      <c r="JWM45" s="2"/>
      <c r="JWP45" s="52"/>
      <c r="JWQ45" s="2"/>
      <c r="JWT45" s="52"/>
      <c r="JWU45" s="2"/>
      <c r="JWX45" s="52"/>
      <c r="JWY45" s="2"/>
      <c r="JXB45" s="52"/>
      <c r="JXC45" s="2"/>
      <c r="JXF45" s="52"/>
      <c r="JXG45" s="2"/>
      <c r="JXJ45" s="52"/>
      <c r="JXK45" s="2"/>
      <c r="JXN45" s="52"/>
      <c r="JXO45" s="2"/>
      <c r="JXR45" s="52"/>
      <c r="JXS45" s="2"/>
      <c r="JXV45" s="52"/>
      <c r="JXW45" s="2"/>
      <c r="JXZ45" s="52"/>
      <c r="JYA45" s="2"/>
      <c r="JYD45" s="52"/>
      <c r="JYE45" s="2"/>
      <c r="JYH45" s="52"/>
      <c r="JYI45" s="2"/>
      <c r="JYL45" s="52"/>
      <c r="JYM45" s="2"/>
      <c r="JYP45" s="52"/>
      <c r="JYQ45" s="2"/>
      <c r="JYT45" s="52"/>
      <c r="JYU45" s="2"/>
      <c r="JYX45" s="52"/>
      <c r="JYY45" s="2"/>
      <c r="JZB45" s="52"/>
      <c r="JZC45" s="2"/>
      <c r="JZF45" s="52"/>
      <c r="JZG45" s="2"/>
      <c r="JZJ45" s="52"/>
      <c r="JZK45" s="2"/>
      <c r="JZN45" s="52"/>
      <c r="JZO45" s="2"/>
      <c r="JZR45" s="52"/>
      <c r="JZS45" s="2"/>
      <c r="JZV45" s="52"/>
      <c r="JZW45" s="2"/>
      <c r="JZZ45" s="52"/>
      <c r="KAA45" s="2"/>
      <c r="KAD45" s="52"/>
      <c r="KAE45" s="2"/>
      <c r="KAH45" s="52"/>
      <c r="KAI45" s="2"/>
      <c r="KAL45" s="52"/>
      <c r="KAM45" s="2"/>
      <c r="KAP45" s="52"/>
      <c r="KAQ45" s="2"/>
      <c r="KAT45" s="52"/>
      <c r="KAU45" s="2"/>
      <c r="KAX45" s="52"/>
      <c r="KAY45" s="2"/>
      <c r="KBB45" s="52"/>
      <c r="KBC45" s="2"/>
      <c r="KBF45" s="52"/>
      <c r="KBG45" s="2"/>
      <c r="KBJ45" s="52"/>
      <c r="KBK45" s="2"/>
      <c r="KBN45" s="52"/>
      <c r="KBO45" s="2"/>
      <c r="KBR45" s="52"/>
      <c r="KBS45" s="2"/>
      <c r="KBV45" s="52"/>
      <c r="KBW45" s="2"/>
      <c r="KBZ45" s="52"/>
      <c r="KCA45" s="2"/>
      <c r="KCD45" s="52"/>
      <c r="KCE45" s="2"/>
      <c r="KCH45" s="52"/>
      <c r="KCI45" s="2"/>
      <c r="KCL45" s="52"/>
      <c r="KCM45" s="2"/>
      <c r="KCP45" s="52"/>
      <c r="KCQ45" s="2"/>
      <c r="KCT45" s="52"/>
      <c r="KCU45" s="2"/>
      <c r="KCX45" s="52"/>
      <c r="KCY45" s="2"/>
      <c r="KDB45" s="52"/>
      <c r="KDC45" s="2"/>
      <c r="KDF45" s="52"/>
      <c r="KDG45" s="2"/>
      <c r="KDJ45" s="52"/>
      <c r="KDK45" s="2"/>
      <c r="KDN45" s="52"/>
      <c r="KDO45" s="2"/>
      <c r="KDR45" s="52"/>
      <c r="KDS45" s="2"/>
      <c r="KDV45" s="52"/>
      <c r="KDW45" s="2"/>
      <c r="KDZ45" s="52"/>
      <c r="KEA45" s="2"/>
      <c r="KED45" s="52"/>
      <c r="KEE45" s="2"/>
      <c r="KEH45" s="52"/>
      <c r="KEI45" s="2"/>
      <c r="KEL45" s="52"/>
      <c r="KEM45" s="2"/>
      <c r="KEP45" s="52"/>
      <c r="KEQ45" s="2"/>
      <c r="KET45" s="52"/>
      <c r="KEU45" s="2"/>
      <c r="KEX45" s="52"/>
      <c r="KEY45" s="2"/>
      <c r="KFB45" s="52"/>
      <c r="KFC45" s="2"/>
      <c r="KFF45" s="52"/>
      <c r="KFG45" s="2"/>
      <c r="KFJ45" s="52"/>
      <c r="KFK45" s="2"/>
      <c r="KFN45" s="52"/>
      <c r="KFO45" s="2"/>
      <c r="KFR45" s="52"/>
      <c r="KFS45" s="2"/>
      <c r="KFV45" s="52"/>
      <c r="KFW45" s="2"/>
      <c r="KFZ45" s="52"/>
      <c r="KGA45" s="2"/>
      <c r="KGD45" s="52"/>
      <c r="KGE45" s="2"/>
      <c r="KGH45" s="52"/>
      <c r="KGI45" s="2"/>
      <c r="KGL45" s="52"/>
      <c r="KGM45" s="2"/>
      <c r="KGP45" s="52"/>
      <c r="KGQ45" s="2"/>
      <c r="KGT45" s="52"/>
      <c r="KGU45" s="2"/>
      <c r="KGX45" s="52"/>
      <c r="KGY45" s="2"/>
      <c r="KHB45" s="52"/>
      <c r="KHC45" s="2"/>
      <c r="KHF45" s="52"/>
      <c r="KHG45" s="2"/>
      <c r="KHJ45" s="52"/>
      <c r="KHK45" s="2"/>
      <c r="KHN45" s="52"/>
      <c r="KHO45" s="2"/>
      <c r="KHR45" s="52"/>
      <c r="KHS45" s="2"/>
      <c r="KHV45" s="52"/>
      <c r="KHW45" s="2"/>
      <c r="KHZ45" s="52"/>
      <c r="KIA45" s="2"/>
      <c r="KID45" s="52"/>
      <c r="KIE45" s="2"/>
      <c r="KIH45" s="52"/>
      <c r="KII45" s="2"/>
      <c r="KIL45" s="52"/>
      <c r="KIM45" s="2"/>
      <c r="KIP45" s="52"/>
      <c r="KIQ45" s="2"/>
      <c r="KIT45" s="52"/>
      <c r="KIU45" s="2"/>
      <c r="KIX45" s="52"/>
      <c r="KIY45" s="2"/>
      <c r="KJB45" s="52"/>
      <c r="KJC45" s="2"/>
      <c r="KJF45" s="52"/>
      <c r="KJG45" s="2"/>
      <c r="KJJ45" s="52"/>
      <c r="KJK45" s="2"/>
      <c r="KJN45" s="52"/>
      <c r="KJO45" s="2"/>
      <c r="KJR45" s="52"/>
      <c r="KJS45" s="2"/>
      <c r="KJV45" s="52"/>
      <c r="KJW45" s="2"/>
      <c r="KJZ45" s="52"/>
      <c r="KKA45" s="2"/>
      <c r="KKD45" s="52"/>
      <c r="KKE45" s="2"/>
      <c r="KKH45" s="52"/>
      <c r="KKI45" s="2"/>
      <c r="KKL45" s="52"/>
      <c r="KKM45" s="2"/>
      <c r="KKP45" s="52"/>
      <c r="KKQ45" s="2"/>
      <c r="KKT45" s="52"/>
      <c r="KKU45" s="2"/>
      <c r="KKX45" s="52"/>
      <c r="KKY45" s="2"/>
      <c r="KLB45" s="52"/>
      <c r="KLC45" s="2"/>
      <c r="KLF45" s="52"/>
      <c r="KLG45" s="2"/>
      <c r="KLJ45" s="52"/>
      <c r="KLK45" s="2"/>
      <c r="KLN45" s="52"/>
      <c r="KLO45" s="2"/>
      <c r="KLR45" s="52"/>
      <c r="KLS45" s="2"/>
      <c r="KLV45" s="52"/>
      <c r="KLW45" s="2"/>
      <c r="KLZ45" s="52"/>
      <c r="KMA45" s="2"/>
      <c r="KMD45" s="52"/>
      <c r="KME45" s="2"/>
      <c r="KMH45" s="52"/>
      <c r="KMI45" s="2"/>
      <c r="KML45" s="52"/>
      <c r="KMM45" s="2"/>
      <c r="KMP45" s="52"/>
      <c r="KMQ45" s="2"/>
      <c r="KMT45" s="52"/>
      <c r="KMU45" s="2"/>
      <c r="KMX45" s="52"/>
      <c r="KMY45" s="2"/>
      <c r="KNB45" s="52"/>
      <c r="KNC45" s="2"/>
      <c r="KNF45" s="52"/>
      <c r="KNG45" s="2"/>
      <c r="KNJ45" s="52"/>
      <c r="KNK45" s="2"/>
      <c r="KNN45" s="52"/>
      <c r="KNO45" s="2"/>
      <c r="KNR45" s="52"/>
      <c r="KNS45" s="2"/>
      <c r="KNV45" s="52"/>
      <c r="KNW45" s="2"/>
      <c r="KNZ45" s="52"/>
      <c r="KOA45" s="2"/>
      <c r="KOD45" s="52"/>
      <c r="KOE45" s="2"/>
      <c r="KOH45" s="52"/>
      <c r="KOI45" s="2"/>
      <c r="KOL45" s="52"/>
      <c r="KOM45" s="2"/>
      <c r="KOP45" s="52"/>
      <c r="KOQ45" s="2"/>
      <c r="KOT45" s="52"/>
      <c r="KOU45" s="2"/>
      <c r="KOX45" s="52"/>
      <c r="KOY45" s="2"/>
      <c r="KPB45" s="52"/>
      <c r="KPC45" s="2"/>
      <c r="KPF45" s="52"/>
      <c r="KPG45" s="2"/>
      <c r="KPJ45" s="52"/>
      <c r="KPK45" s="2"/>
      <c r="KPN45" s="52"/>
      <c r="KPO45" s="2"/>
      <c r="KPR45" s="52"/>
      <c r="KPS45" s="2"/>
      <c r="KPV45" s="52"/>
      <c r="KPW45" s="2"/>
      <c r="KPZ45" s="52"/>
      <c r="KQA45" s="2"/>
      <c r="KQD45" s="52"/>
      <c r="KQE45" s="2"/>
      <c r="KQH45" s="52"/>
      <c r="KQI45" s="2"/>
      <c r="KQL45" s="52"/>
      <c r="KQM45" s="2"/>
      <c r="KQP45" s="52"/>
      <c r="KQQ45" s="2"/>
      <c r="KQT45" s="52"/>
      <c r="KQU45" s="2"/>
      <c r="KQX45" s="52"/>
      <c r="KQY45" s="2"/>
      <c r="KRB45" s="52"/>
      <c r="KRC45" s="2"/>
      <c r="KRF45" s="52"/>
      <c r="KRG45" s="2"/>
      <c r="KRJ45" s="52"/>
      <c r="KRK45" s="2"/>
      <c r="KRN45" s="52"/>
      <c r="KRO45" s="2"/>
      <c r="KRR45" s="52"/>
      <c r="KRS45" s="2"/>
      <c r="KRV45" s="52"/>
      <c r="KRW45" s="2"/>
      <c r="KRZ45" s="52"/>
      <c r="KSA45" s="2"/>
      <c r="KSD45" s="52"/>
      <c r="KSE45" s="2"/>
      <c r="KSH45" s="52"/>
      <c r="KSI45" s="2"/>
      <c r="KSL45" s="52"/>
      <c r="KSM45" s="2"/>
      <c r="KSP45" s="52"/>
      <c r="KSQ45" s="2"/>
      <c r="KST45" s="52"/>
      <c r="KSU45" s="2"/>
      <c r="KSX45" s="52"/>
      <c r="KSY45" s="2"/>
      <c r="KTB45" s="52"/>
      <c r="KTC45" s="2"/>
      <c r="KTF45" s="52"/>
      <c r="KTG45" s="2"/>
      <c r="KTJ45" s="52"/>
      <c r="KTK45" s="2"/>
      <c r="KTN45" s="52"/>
      <c r="KTO45" s="2"/>
      <c r="KTR45" s="52"/>
      <c r="KTS45" s="2"/>
      <c r="KTV45" s="52"/>
      <c r="KTW45" s="2"/>
      <c r="KTZ45" s="52"/>
      <c r="KUA45" s="2"/>
      <c r="KUD45" s="52"/>
      <c r="KUE45" s="2"/>
      <c r="KUH45" s="52"/>
      <c r="KUI45" s="2"/>
      <c r="KUL45" s="52"/>
      <c r="KUM45" s="2"/>
      <c r="KUP45" s="52"/>
      <c r="KUQ45" s="2"/>
      <c r="KUT45" s="52"/>
      <c r="KUU45" s="2"/>
      <c r="KUX45" s="52"/>
      <c r="KUY45" s="2"/>
      <c r="KVB45" s="52"/>
      <c r="KVC45" s="2"/>
      <c r="KVF45" s="52"/>
      <c r="KVG45" s="2"/>
      <c r="KVJ45" s="52"/>
      <c r="KVK45" s="2"/>
      <c r="KVN45" s="52"/>
      <c r="KVO45" s="2"/>
      <c r="KVR45" s="52"/>
      <c r="KVS45" s="2"/>
      <c r="KVV45" s="52"/>
      <c r="KVW45" s="2"/>
      <c r="KVZ45" s="52"/>
      <c r="KWA45" s="2"/>
      <c r="KWD45" s="52"/>
      <c r="KWE45" s="2"/>
      <c r="KWH45" s="52"/>
      <c r="KWI45" s="2"/>
      <c r="KWL45" s="52"/>
      <c r="KWM45" s="2"/>
      <c r="KWP45" s="52"/>
      <c r="KWQ45" s="2"/>
      <c r="KWT45" s="52"/>
      <c r="KWU45" s="2"/>
      <c r="KWX45" s="52"/>
      <c r="KWY45" s="2"/>
      <c r="KXB45" s="52"/>
      <c r="KXC45" s="2"/>
      <c r="KXF45" s="52"/>
      <c r="KXG45" s="2"/>
      <c r="KXJ45" s="52"/>
      <c r="KXK45" s="2"/>
      <c r="KXN45" s="52"/>
      <c r="KXO45" s="2"/>
      <c r="KXR45" s="52"/>
      <c r="KXS45" s="2"/>
      <c r="KXV45" s="52"/>
      <c r="KXW45" s="2"/>
      <c r="KXZ45" s="52"/>
      <c r="KYA45" s="2"/>
      <c r="KYD45" s="52"/>
      <c r="KYE45" s="2"/>
      <c r="KYH45" s="52"/>
      <c r="KYI45" s="2"/>
      <c r="KYL45" s="52"/>
      <c r="KYM45" s="2"/>
      <c r="KYP45" s="52"/>
      <c r="KYQ45" s="2"/>
      <c r="KYT45" s="52"/>
      <c r="KYU45" s="2"/>
      <c r="KYX45" s="52"/>
      <c r="KYY45" s="2"/>
      <c r="KZB45" s="52"/>
      <c r="KZC45" s="2"/>
      <c r="KZF45" s="52"/>
      <c r="KZG45" s="2"/>
      <c r="KZJ45" s="52"/>
      <c r="KZK45" s="2"/>
      <c r="KZN45" s="52"/>
      <c r="KZO45" s="2"/>
      <c r="KZR45" s="52"/>
      <c r="KZS45" s="2"/>
      <c r="KZV45" s="52"/>
      <c r="KZW45" s="2"/>
      <c r="KZZ45" s="52"/>
      <c r="LAA45" s="2"/>
      <c r="LAD45" s="52"/>
      <c r="LAE45" s="2"/>
      <c r="LAH45" s="52"/>
      <c r="LAI45" s="2"/>
      <c r="LAL45" s="52"/>
      <c r="LAM45" s="2"/>
      <c r="LAP45" s="52"/>
      <c r="LAQ45" s="2"/>
      <c r="LAT45" s="52"/>
      <c r="LAU45" s="2"/>
      <c r="LAX45" s="52"/>
      <c r="LAY45" s="2"/>
      <c r="LBB45" s="52"/>
      <c r="LBC45" s="2"/>
      <c r="LBF45" s="52"/>
      <c r="LBG45" s="2"/>
      <c r="LBJ45" s="52"/>
      <c r="LBK45" s="2"/>
      <c r="LBN45" s="52"/>
      <c r="LBO45" s="2"/>
      <c r="LBR45" s="52"/>
      <c r="LBS45" s="2"/>
      <c r="LBV45" s="52"/>
      <c r="LBW45" s="2"/>
      <c r="LBZ45" s="52"/>
      <c r="LCA45" s="2"/>
      <c r="LCD45" s="52"/>
      <c r="LCE45" s="2"/>
      <c r="LCH45" s="52"/>
      <c r="LCI45" s="2"/>
      <c r="LCL45" s="52"/>
      <c r="LCM45" s="2"/>
      <c r="LCP45" s="52"/>
      <c r="LCQ45" s="2"/>
      <c r="LCT45" s="52"/>
      <c r="LCU45" s="2"/>
      <c r="LCX45" s="52"/>
      <c r="LCY45" s="2"/>
      <c r="LDB45" s="52"/>
      <c r="LDC45" s="2"/>
      <c r="LDF45" s="52"/>
      <c r="LDG45" s="2"/>
      <c r="LDJ45" s="52"/>
      <c r="LDK45" s="2"/>
      <c r="LDN45" s="52"/>
      <c r="LDO45" s="2"/>
      <c r="LDR45" s="52"/>
      <c r="LDS45" s="2"/>
      <c r="LDV45" s="52"/>
      <c r="LDW45" s="2"/>
      <c r="LDZ45" s="52"/>
      <c r="LEA45" s="2"/>
      <c r="LED45" s="52"/>
      <c r="LEE45" s="2"/>
      <c r="LEH45" s="52"/>
      <c r="LEI45" s="2"/>
      <c r="LEL45" s="52"/>
      <c r="LEM45" s="2"/>
      <c r="LEP45" s="52"/>
      <c r="LEQ45" s="2"/>
      <c r="LET45" s="52"/>
      <c r="LEU45" s="2"/>
      <c r="LEX45" s="52"/>
      <c r="LEY45" s="2"/>
      <c r="LFB45" s="52"/>
      <c r="LFC45" s="2"/>
      <c r="LFF45" s="52"/>
      <c r="LFG45" s="2"/>
      <c r="LFJ45" s="52"/>
      <c r="LFK45" s="2"/>
      <c r="LFN45" s="52"/>
      <c r="LFO45" s="2"/>
      <c r="LFR45" s="52"/>
      <c r="LFS45" s="2"/>
      <c r="LFV45" s="52"/>
      <c r="LFW45" s="2"/>
      <c r="LFZ45" s="52"/>
      <c r="LGA45" s="2"/>
      <c r="LGD45" s="52"/>
      <c r="LGE45" s="2"/>
      <c r="LGH45" s="52"/>
      <c r="LGI45" s="2"/>
      <c r="LGL45" s="52"/>
      <c r="LGM45" s="2"/>
      <c r="LGP45" s="52"/>
      <c r="LGQ45" s="2"/>
      <c r="LGT45" s="52"/>
      <c r="LGU45" s="2"/>
      <c r="LGX45" s="52"/>
      <c r="LGY45" s="2"/>
      <c r="LHB45" s="52"/>
      <c r="LHC45" s="2"/>
      <c r="LHF45" s="52"/>
      <c r="LHG45" s="2"/>
      <c r="LHJ45" s="52"/>
      <c r="LHK45" s="2"/>
      <c r="LHN45" s="52"/>
      <c r="LHO45" s="2"/>
      <c r="LHR45" s="52"/>
      <c r="LHS45" s="2"/>
      <c r="LHV45" s="52"/>
      <c r="LHW45" s="2"/>
      <c r="LHZ45" s="52"/>
      <c r="LIA45" s="2"/>
      <c r="LID45" s="52"/>
      <c r="LIE45" s="2"/>
      <c r="LIH45" s="52"/>
      <c r="LII45" s="2"/>
      <c r="LIL45" s="52"/>
      <c r="LIM45" s="2"/>
      <c r="LIP45" s="52"/>
      <c r="LIQ45" s="2"/>
      <c r="LIT45" s="52"/>
      <c r="LIU45" s="2"/>
      <c r="LIX45" s="52"/>
      <c r="LIY45" s="2"/>
      <c r="LJB45" s="52"/>
      <c r="LJC45" s="2"/>
      <c r="LJF45" s="52"/>
      <c r="LJG45" s="2"/>
      <c r="LJJ45" s="52"/>
      <c r="LJK45" s="2"/>
      <c r="LJN45" s="52"/>
      <c r="LJO45" s="2"/>
      <c r="LJR45" s="52"/>
      <c r="LJS45" s="2"/>
      <c r="LJV45" s="52"/>
      <c r="LJW45" s="2"/>
      <c r="LJZ45" s="52"/>
      <c r="LKA45" s="2"/>
      <c r="LKD45" s="52"/>
      <c r="LKE45" s="2"/>
      <c r="LKH45" s="52"/>
      <c r="LKI45" s="2"/>
      <c r="LKL45" s="52"/>
      <c r="LKM45" s="2"/>
      <c r="LKP45" s="52"/>
      <c r="LKQ45" s="2"/>
      <c r="LKT45" s="52"/>
      <c r="LKU45" s="2"/>
      <c r="LKX45" s="52"/>
      <c r="LKY45" s="2"/>
      <c r="LLB45" s="52"/>
      <c r="LLC45" s="2"/>
      <c r="LLF45" s="52"/>
      <c r="LLG45" s="2"/>
      <c r="LLJ45" s="52"/>
      <c r="LLK45" s="2"/>
      <c r="LLN45" s="52"/>
      <c r="LLO45" s="2"/>
      <c r="LLR45" s="52"/>
      <c r="LLS45" s="2"/>
      <c r="LLV45" s="52"/>
      <c r="LLW45" s="2"/>
      <c r="LLZ45" s="52"/>
      <c r="LMA45" s="2"/>
      <c r="LMD45" s="52"/>
      <c r="LME45" s="2"/>
      <c r="LMH45" s="52"/>
      <c r="LMI45" s="2"/>
      <c r="LML45" s="52"/>
      <c r="LMM45" s="2"/>
      <c r="LMP45" s="52"/>
      <c r="LMQ45" s="2"/>
      <c r="LMT45" s="52"/>
      <c r="LMU45" s="2"/>
      <c r="LMX45" s="52"/>
      <c r="LMY45" s="2"/>
      <c r="LNB45" s="52"/>
      <c r="LNC45" s="2"/>
      <c r="LNF45" s="52"/>
      <c r="LNG45" s="2"/>
      <c r="LNJ45" s="52"/>
      <c r="LNK45" s="2"/>
      <c r="LNN45" s="52"/>
      <c r="LNO45" s="2"/>
      <c r="LNR45" s="52"/>
      <c r="LNS45" s="2"/>
      <c r="LNV45" s="52"/>
      <c r="LNW45" s="2"/>
      <c r="LNZ45" s="52"/>
      <c r="LOA45" s="2"/>
      <c r="LOD45" s="52"/>
      <c r="LOE45" s="2"/>
      <c r="LOH45" s="52"/>
      <c r="LOI45" s="2"/>
      <c r="LOL45" s="52"/>
      <c r="LOM45" s="2"/>
      <c r="LOP45" s="52"/>
      <c r="LOQ45" s="2"/>
      <c r="LOT45" s="52"/>
      <c r="LOU45" s="2"/>
      <c r="LOX45" s="52"/>
      <c r="LOY45" s="2"/>
      <c r="LPB45" s="52"/>
      <c r="LPC45" s="2"/>
      <c r="LPF45" s="52"/>
      <c r="LPG45" s="2"/>
      <c r="LPJ45" s="52"/>
      <c r="LPK45" s="2"/>
      <c r="LPN45" s="52"/>
      <c r="LPO45" s="2"/>
      <c r="LPR45" s="52"/>
      <c r="LPS45" s="2"/>
      <c r="LPV45" s="52"/>
      <c r="LPW45" s="2"/>
      <c r="LPZ45" s="52"/>
      <c r="LQA45" s="2"/>
      <c r="LQD45" s="52"/>
      <c r="LQE45" s="2"/>
      <c r="LQH45" s="52"/>
      <c r="LQI45" s="2"/>
      <c r="LQL45" s="52"/>
      <c r="LQM45" s="2"/>
      <c r="LQP45" s="52"/>
      <c r="LQQ45" s="2"/>
      <c r="LQT45" s="52"/>
      <c r="LQU45" s="2"/>
      <c r="LQX45" s="52"/>
      <c r="LQY45" s="2"/>
      <c r="LRB45" s="52"/>
      <c r="LRC45" s="2"/>
      <c r="LRF45" s="52"/>
      <c r="LRG45" s="2"/>
      <c r="LRJ45" s="52"/>
      <c r="LRK45" s="2"/>
      <c r="LRN45" s="52"/>
      <c r="LRO45" s="2"/>
      <c r="LRR45" s="52"/>
      <c r="LRS45" s="2"/>
      <c r="LRV45" s="52"/>
      <c r="LRW45" s="2"/>
      <c r="LRZ45" s="52"/>
      <c r="LSA45" s="2"/>
      <c r="LSD45" s="52"/>
      <c r="LSE45" s="2"/>
      <c r="LSH45" s="52"/>
      <c r="LSI45" s="2"/>
      <c r="LSL45" s="52"/>
      <c r="LSM45" s="2"/>
      <c r="LSP45" s="52"/>
      <c r="LSQ45" s="2"/>
      <c r="LST45" s="52"/>
      <c r="LSU45" s="2"/>
      <c r="LSX45" s="52"/>
      <c r="LSY45" s="2"/>
      <c r="LTB45" s="52"/>
      <c r="LTC45" s="2"/>
      <c r="LTF45" s="52"/>
      <c r="LTG45" s="2"/>
      <c r="LTJ45" s="52"/>
      <c r="LTK45" s="2"/>
      <c r="LTN45" s="52"/>
      <c r="LTO45" s="2"/>
      <c r="LTR45" s="52"/>
      <c r="LTS45" s="2"/>
      <c r="LTV45" s="52"/>
      <c r="LTW45" s="2"/>
      <c r="LTZ45" s="52"/>
      <c r="LUA45" s="2"/>
      <c r="LUD45" s="52"/>
      <c r="LUE45" s="2"/>
      <c r="LUH45" s="52"/>
      <c r="LUI45" s="2"/>
      <c r="LUL45" s="52"/>
      <c r="LUM45" s="2"/>
      <c r="LUP45" s="52"/>
      <c r="LUQ45" s="2"/>
      <c r="LUT45" s="52"/>
      <c r="LUU45" s="2"/>
      <c r="LUX45" s="52"/>
      <c r="LUY45" s="2"/>
      <c r="LVB45" s="52"/>
      <c r="LVC45" s="2"/>
      <c r="LVF45" s="52"/>
      <c r="LVG45" s="2"/>
      <c r="LVJ45" s="52"/>
      <c r="LVK45" s="2"/>
      <c r="LVN45" s="52"/>
      <c r="LVO45" s="2"/>
      <c r="LVR45" s="52"/>
      <c r="LVS45" s="2"/>
      <c r="LVV45" s="52"/>
      <c r="LVW45" s="2"/>
      <c r="LVZ45" s="52"/>
      <c r="LWA45" s="2"/>
      <c r="LWD45" s="52"/>
      <c r="LWE45" s="2"/>
      <c r="LWH45" s="52"/>
      <c r="LWI45" s="2"/>
      <c r="LWL45" s="52"/>
      <c r="LWM45" s="2"/>
      <c r="LWP45" s="52"/>
      <c r="LWQ45" s="2"/>
      <c r="LWT45" s="52"/>
      <c r="LWU45" s="2"/>
      <c r="LWX45" s="52"/>
      <c r="LWY45" s="2"/>
      <c r="LXB45" s="52"/>
      <c r="LXC45" s="2"/>
      <c r="LXF45" s="52"/>
      <c r="LXG45" s="2"/>
      <c r="LXJ45" s="52"/>
      <c r="LXK45" s="2"/>
      <c r="LXN45" s="52"/>
      <c r="LXO45" s="2"/>
      <c r="LXR45" s="52"/>
      <c r="LXS45" s="2"/>
      <c r="LXV45" s="52"/>
      <c r="LXW45" s="2"/>
      <c r="LXZ45" s="52"/>
      <c r="LYA45" s="2"/>
      <c r="LYD45" s="52"/>
      <c r="LYE45" s="2"/>
      <c r="LYH45" s="52"/>
      <c r="LYI45" s="2"/>
      <c r="LYL45" s="52"/>
      <c r="LYM45" s="2"/>
      <c r="LYP45" s="52"/>
      <c r="LYQ45" s="2"/>
      <c r="LYT45" s="52"/>
      <c r="LYU45" s="2"/>
      <c r="LYX45" s="52"/>
      <c r="LYY45" s="2"/>
      <c r="LZB45" s="52"/>
      <c r="LZC45" s="2"/>
      <c r="LZF45" s="52"/>
      <c r="LZG45" s="2"/>
      <c r="LZJ45" s="52"/>
      <c r="LZK45" s="2"/>
      <c r="LZN45" s="52"/>
      <c r="LZO45" s="2"/>
      <c r="LZR45" s="52"/>
      <c r="LZS45" s="2"/>
      <c r="LZV45" s="52"/>
      <c r="LZW45" s="2"/>
      <c r="LZZ45" s="52"/>
      <c r="MAA45" s="2"/>
      <c r="MAD45" s="52"/>
      <c r="MAE45" s="2"/>
      <c r="MAH45" s="52"/>
      <c r="MAI45" s="2"/>
      <c r="MAL45" s="52"/>
      <c r="MAM45" s="2"/>
      <c r="MAP45" s="52"/>
      <c r="MAQ45" s="2"/>
      <c r="MAT45" s="52"/>
      <c r="MAU45" s="2"/>
      <c r="MAX45" s="52"/>
      <c r="MAY45" s="2"/>
      <c r="MBB45" s="52"/>
      <c r="MBC45" s="2"/>
      <c r="MBF45" s="52"/>
      <c r="MBG45" s="2"/>
      <c r="MBJ45" s="52"/>
      <c r="MBK45" s="2"/>
      <c r="MBN45" s="52"/>
      <c r="MBO45" s="2"/>
      <c r="MBR45" s="52"/>
      <c r="MBS45" s="2"/>
      <c r="MBV45" s="52"/>
      <c r="MBW45" s="2"/>
      <c r="MBZ45" s="52"/>
      <c r="MCA45" s="2"/>
      <c r="MCD45" s="52"/>
      <c r="MCE45" s="2"/>
      <c r="MCH45" s="52"/>
      <c r="MCI45" s="2"/>
      <c r="MCL45" s="52"/>
      <c r="MCM45" s="2"/>
      <c r="MCP45" s="52"/>
      <c r="MCQ45" s="2"/>
      <c r="MCT45" s="52"/>
      <c r="MCU45" s="2"/>
      <c r="MCX45" s="52"/>
      <c r="MCY45" s="2"/>
      <c r="MDB45" s="52"/>
      <c r="MDC45" s="2"/>
      <c r="MDF45" s="52"/>
      <c r="MDG45" s="2"/>
      <c r="MDJ45" s="52"/>
      <c r="MDK45" s="2"/>
      <c r="MDN45" s="52"/>
      <c r="MDO45" s="2"/>
      <c r="MDR45" s="52"/>
      <c r="MDS45" s="2"/>
      <c r="MDV45" s="52"/>
      <c r="MDW45" s="2"/>
      <c r="MDZ45" s="52"/>
      <c r="MEA45" s="2"/>
      <c r="MED45" s="52"/>
      <c r="MEE45" s="2"/>
      <c r="MEH45" s="52"/>
      <c r="MEI45" s="2"/>
      <c r="MEL45" s="52"/>
      <c r="MEM45" s="2"/>
      <c r="MEP45" s="52"/>
      <c r="MEQ45" s="2"/>
      <c r="MET45" s="52"/>
      <c r="MEU45" s="2"/>
      <c r="MEX45" s="52"/>
      <c r="MEY45" s="2"/>
      <c r="MFB45" s="52"/>
      <c r="MFC45" s="2"/>
      <c r="MFF45" s="52"/>
      <c r="MFG45" s="2"/>
      <c r="MFJ45" s="52"/>
      <c r="MFK45" s="2"/>
      <c r="MFN45" s="52"/>
      <c r="MFO45" s="2"/>
      <c r="MFR45" s="52"/>
      <c r="MFS45" s="2"/>
      <c r="MFV45" s="52"/>
      <c r="MFW45" s="2"/>
      <c r="MFZ45" s="52"/>
      <c r="MGA45" s="2"/>
      <c r="MGD45" s="52"/>
      <c r="MGE45" s="2"/>
      <c r="MGH45" s="52"/>
      <c r="MGI45" s="2"/>
      <c r="MGL45" s="52"/>
      <c r="MGM45" s="2"/>
      <c r="MGP45" s="52"/>
      <c r="MGQ45" s="2"/>
      <c r="MGT45" s="52"/>
      <c r="MGU45" s="2"/>
      <c r="MGX45" s="52"/>
      <c r="MGY45" s="2"/>
      <c r="MHB45" s="52"/>
      <c r="MHC45" s="2"/>
      <c r="MHF45" s="52"/>
      <c r="MHG45" s="2"/>
      <c r="MHJ45" s="52"/>
      <c r="MHK45" s="2"/>
      <c r="MHN45" s="52"/>
      <c r="MHO45" s="2"/>
      <c r="MHR45" s="52"/>
      <c r="MHS45" s="2"/>
      <c r="MHV45" s="52"/>
      <c r="MHW45" s="2"/>
      <c r="MHZ45" s="52"/>
      <c r="MIA45" s="2"/>
      <c r="MID45" s="52"/>
      <c r="MIE45" s="2"/>
      <c r="MIH45" s="52"/>
      <c r="MII45" s="2"/>
      <c r="MIL45" s="52"/>
      <c r="MIM45" s="2"/>
      <c r="MIP45" s="52"/>
      <c r="MIQ45" s="2"/>
      <c r="MIT45" s="52"/>
      <c r="MIU45" s="2"/>
      <c r="MIX45" s="52"/>
      <c r="MIY45" s="2"/>
      <c r="MJB45" s="52"/>
      <c r="MJC45" s="2"/>
      <c r="MJF45" s="52"/>
      <c r="MJG45" s="2"/>
      <c r="MJJ45" s="52"/>
      <c r="MJK45" s="2"/>
      <c r="MJN45" s="52"/>
      <c r="MJO45" s="2"/>
      <c r="MJR45" s="52"/>
      <c r="MJS45" s="2"/>
      <c r="MJV45" s="52"/>
      <c r="MJW45" s="2"/>
      <c r="MJZ45" s="52"/>
      <c r="MKA45" s="2"/>
      <c r="MKD45" s="52"/>
      <c r="MKE45" s="2"/>
      <c r="MKH45" s="52"/>
      <c r="MKI45" s="2"/>
      <c r="MKL45" s="52"/>
      <c r="MKM45" s="2"/>
      <c r="MKP45" s="52"/>
      <c r="MKQ45" s="2"/>
      <c r="MKT45" s="52"/>
      <c r="MKU45" s="2"/>
      <c r="MKX45" s="52"/>
      <c r="MKY45" s="2"/>
      <c r="MLB45" s="52"/>
      <c r="MLC45" s="2"/>
      <c r="MLF45" s="52"/>
      <c r="MLG45" s="2"/>
      <c r="MLJ45" s="52"/>
      <c r="MLK45" s="2"/>
      <c r="MLN45" s="52"/>
      <c r="MLO45" s="2"/>
      <c r="MLR45" s="52"/>
      <c r="MLS45" s="2"/>
      <c r="MLV45" s="52"/>
      <c r="MLW45" s="2"/>
      <c r="MLZ45" s="52"/>
      <c r="MMA45" s="2"/>
      <c r="MMD45" s="52"/>
      <c r="MME45" s="2"/>
      <c r="MMH45" s="52"/>
      <c r="MMI45" s="2"/>
      <c r="MML45" s="52"/>
      <c r="MMM45" s="2"/>
      <c r="MMP45" s="52"/>
      <c r="MMQ45" s="2"/>
      <c r="MMT45" s="52"/>
      <c r="MMU45" s="2"/>
      <c r="MMX45" s="52"/>
      <c r="MMY45" s="2"/>
      <c r="MNB45" s="52"/>
      <c r="MNC45" s="2"/>
      <c r="MNF45" s="52"/>
      <c r="MNG45" s="2"/>
      <c r="MNJ45" s="52"/>
      <c r="MNK45" s="2"/>
      <c r="MNN45" s="52"/>
      <c r="MNO45" s="2"/>
      <c r="MNR45" s="52"/>
      <c r="MNS45" s="2"/>
      <c r="MNV45" s="52"/>
      <c r="MNW45" s="2"/>
      <c r="MNZ45" s="52"/>
      <c r="MOA45" s="2"/>
      <c r="MOD45" s="52"/>
      <c r="MOE45" s="2"/>
      <c r="MOH45" s="52"/>
      <c r="MOI45" s="2"/>
      <c r="MOL45" s="52"/>
      <c r="MOM45" s="2"/>
      <c r="MOP45" s="52"/>
      <c r="MOQ45" s="2"/>
      <c r="MOT45" s="52"/>
      <c r="MOU45" s="2"/>
      <c r="MOX45" s="52"/>
      <c r="MOY45" s="2"/>
      <c r="MPB45" s="52"/>
      <c r="MPC45" s="2"/>
      <c r="MPF45" s="52"/>
      <c r="MPG45" s="2"/>
      <c r="MPJ45" s="52"/>
      <c r="MPK45" s="2"/>
      <c r="MPN45" s="52"/>
      <c r="MPO45" s="2"/>
      <c r="MPR45" s="52"/>
      <c r="MPS45" s="2"/>
      <c r="MPV45" s="52"/>
      <c r="MPW45" s="2"/>
      <c r="MPZ45" s="52"/>
      <c r="MQA45" s="2"/>
      <c r="MQD45" s="52"/>
      <c r="MQE45" s="2"/>
      <c r="MQH45" s="52"/>
      <c r="MQI45" s="2"/>
      <c r="MQL45" s="52"/>
      <c r="MQM45" s="2"/>
      <c r="MQP45" s="52"/>
      <c r="MQQ45" s="2"/>
      <c r="MQT45" s="52"/>
      <c r="MQU45" s="2"/>
      <c r="MQX45" s="52"/>
      <c r="MQY45" s="2"/>
      <c r="MRB45" s="52"/>
      <c r="MRC45" s="2"/>
      <c r="MRF45" s="52"/>
      <c r="MRG45" s="2"/>
      <c r="MRJ45" s="52"/>
      <c r="MRK45" s="2"/>
      <c r="MRN45" s="52"/>
      <c r="MRO45" s="2"/>
      <c r="MRR45" s="52"/>
      <c r="MRS45" s="2"/>
      <c r="MRV45" s="52"/>
      <c r="MRW45" s="2"/>
      <c r="MRZ45" s="52"/>
      <c r="MSA45" s="2"/>
      <c r="MSD45" s="52"/>
      <c r="MSE45" s="2"/>
      <c r="MSH45" s="52"/>
      <c r="MSI45" s="2"/>
      <c r="MSL45" s="52"/>
      <c r="MSM45" s="2"/>
      <c r="MSP45" s="52"/>
      <c r="MSQ45" s="2"/>
      <c r="MST45" s="52"/>
      <c r="MSU45" s="2"/>
      <c r="MSX45" s="52"/>
      <c r="MSY45" s="2"/>
      <c r="MTB45" s="52"/>
      <c r="MTC45" s="2"/>
      <c r="MTF45" s="52"/>
      <c r="MTG45" s="2"/>
      <c r="MTJ45" s="52"/>
      <c r="MTK45" s="2"/>
      <c r="MTN45" s="52"/>
      <c r="MTO45" s="2"/>
      <c r="MTR45" s="52"/>
      <c r="MTS45" s="2"/>
      <c r="MTV45" s="52"/>
      <c r="MTW45" s="2"/>
      <c r="MTZ45" s="52"/>
      <c r="MUA45" s="2"/>
      <c r="MUD45" s="52"/>
      <c r="MUE45" s="2"/>
      <c r="MUH45" s="52"/>
      <c r="MUI45" s="2"/>
      <c r="MUL45" s="52"/>
      <c r="MUM45" s="2"/>
      <c r="MUP45" s="52"/>
      <c r="MUQ45" s="2"/>
      <c r="MUT45" s="52"/>
      <c r="MUU45" s="2"/>
      <c r="MUX45" s="52"/>
      <c r="MUY45" s="2"/>
      <c r="MVB45" s="52"/>
      <c r="MVC45" s="2"/>
      <c r="MVF45" s="52"/>
      <c r="MVG45" s="2"/>
      <c r="MVJ45" s="52"/>
      <c r="MVK45" s="2"/>
      <c r="MVN45" s="52"/>
      <c r="MVO45" s="2"/>
      <c r="MVR45" s="52"/>
      <c r="MVS45" s="2"/>
      <c r="MVV45" s="52"/>
      <c r="MVW45" s="2"/>
      <c r="MVZ45" s="52"/>
      <c r="MWA45" s="2"/>
      <c r="MWD45" s="52"/>
      <c r="MWE45" s="2"/>
      <c r="MWH45" s="52"/>
      <c r="MWI45" s="2"/>
      <c r="MWL45" s="52"/>
      <c r="MWM45" s="2"/>
      <c r="MWP45" s="52"/>
      <c r="MWQ45" s="2"/>
      <c r="MWT45" s="52"/>
      <c r="MWU45" s="2"/>
      <c r="MWX45" s="52"/>
      <c r="MWY45" s="2"/>
      <c r="MXB45" s="52"/>
      <c r="MXC45" s="2"/>
      <c r="MXF45" s="52"/>
      <c r="MXG45" s="2"/>
      <c r="MXJ45" s="52"/>
      <c r="MXK45" s="2"/>
      <c r="MXN45" s="52"/>
      <c r="MXO45" s="2"/>
      <c r="MXR45" s="52"/>
      <c r="MXS45" s="2"/>
      <c r="MXV45" s="52"/>
      <c r="MXW45" s="2"/>
      <c r="MXZ45" s="52"/>
      <c r="MYA45" s="2"/>
      <c r="MYD45" s="52"/>
      <c r="MYE45" s="2"/>
      <c r="MYH45" s="52"/>
      <c r="MYI45" s="2"/>
      <c r="MYL45" s="52"/>
      <c r="MYM45" s="2"/>
      <c r="MYP45" s="52"/>
      <c r="MYQ45" s="2"/>
      <c r="MYT45" s="52"/>
      <c r="MYU45" s="2"/>
      <c r="MYX45" s="52"/>
      <c r="MYY45" s="2"/>
      <c r="MZB45" s="52"/>
      <c r="MZC45" s="2"/>
      <c r="MZF45" s="52"/>
      <c r="MZG45" s="2"/>
      <c r="MZJ45" s="52"/>
      <c r="MZK45" s="2"/>
      <c r="MZN45" s="52"/>
      <c r="MZO45" s="2"/>
      <c r="MZR45" s="52"/>
      <c r="MZS45" s="2"/>
      <c r="MZV45" s="52"/>
      <c r="MZW45" s="2"/>
      <c r="MZZ45" s="52"/>
      <c r="NAA45" s="2"/>
      <c r="NAD45" s="52"/>
      <c r="NAE45" s="2"/>
      <c r="NAH45" s="52"/>
      <c r="NAI45" s="2"/>
      <c r="NAL45" s="52"/>
      <c r="NAM45" s="2"/>
      <c r="NAP45" s="52"/>
      <c r="NAQ45" s="2"/>
      <c r="NAT45" s="52"/>
      <c r="NAU45" s="2"/>
      <c r="NAX45" s="52"/>
      <c r="NAY45" s="2"/>
      <c r="NBB45" s="52"/>
      <c r="NBC45" s="2"/>
      <c r="NBF45" s="52"/>
      <c r="NBG45" s="2"/>
      <c r="NBJ45" s="52"/>
      <c r="NBK45" s="2"/>
      <c r="NBN45" s="52"/>
      <c r="NBO45" s="2"/>
      <c r="NBR45" s="52"/>
      <c r="NBS45" s="2"/>
      <c r="NBV45" s="52"/>
      <c r="NBW45" s="2"/>
      <c r="NBZ45" s="52"/>
      <c r="NCA45" s="2"/>
      <c r="NCD45" s="52"/>
      <c r="NCE45" s="2"/>
      <c r="NCH45" s="52"/>
      <c r="NCI45" s="2"/>
      <c r="NCL45" s="52"/>
      <c r="NCM45" s="2"/>
      <c r="NCP45" s="52"/>
      <c r="NCQ45" s="2"/>
      <c r="NCT45" s="52"/>
      <c r="NCU45" s="2"/>
      <c r="NCX45" s="52"/>
      <c r="NCY45" s="2"/>
      <c r="NDB45" s="52"/>
      <c r="NDC45" s="2"/>
      <c r="NDF45" s="52"/>
      <c r="NDG45" s="2"/>
      <c r="NDJ45" s="52"/>
      <c r="NDK45" s="2"/>
      <c r="NDN45" s="52"/>
      <c r="NDO45" s="2"/>
      <c r="NDR45" s="52"/>
      <c r="NDS45" s="2"/>
      <c r="NDV45" s="52"/>
      <c r="NDW45" s="2"/>
      <c r="NDZ45" s="52"/>
      <c r="NEA45" s="2"/>
      <c r="NED45" s="52"/>
      <c r="NEE45" s="2"/>
      <c r="NEH45" s="52"/>
      <c r="NEI45" s="2"/>
      <c r="NEL45" s="52"/>
      <c r="NEM45" s="2"/>
      <c r="NEP45" s="52"/>
      <c r="NEQ45" s="2"/>
      <c r="NET45" s="52"/>
      <c r="NEU45" s="2"/>
      <c r="NEX45" s="52"/>
      <c r="NEY45" s="2"/>
      <c r="NFB45" s="52"/>
      <c r="NFC45" s="2"/>
      <c r="NFF45" s="52"/>
      <c r="NFG45" s="2"/>
      <c r="NFJ45" s="52"/>
      <c r="NFK45" s="2"/>
      <c r="NFN45" s="52"/>
      <c r="NFO45" s="2"/>
      <c r="NFR45" s="52"/>
      <c r="NFS45" s="2"/>
      <c r="NFV45" s="52"/>
      <c r="NFW45" s="2"/>
      <c r="NFZ45" s="52"/>
      <c r="NGA45" s="2"/>
      <c r="NGD45" s="52"/>
      <c r="NGE45" s="2"/>
      <c r="NGH45" s="52"/>
      <c r="NGI45" s="2"/>
      <c r="NGL45" s="52"/>
      <c r="NGM45" s="2"/>
      <c r="NGP45" s="52"/>
      <c r="NGQ45" s="2"/>
      <c r="NGT45" s="52"/>
      <c r="NGU45" s="2"/>
      <c r="NGX45" s="52"/>
      <c r="NGY45" s="2"/>
      <c r="NHB45" s="52"/>
      <c r="NHC45" s="2"/>
      <c r="NHF45" s="52"/>
      <c r="NHG45" s="2"/>
      <c r="NHJ45" s="52"/>
      <c r="NHK45" s="2"/>
      <c r="NHN45" s="52"/>
      <c r="NHO45" s="2"/>
      <c r="NHR45" s="52"/>
      <c r="NHS45" s="2"/>
      <c r="NHV45" s="52"/>
      <c r="NHW45" s="2"/>
      <c r="NHZ45" s="52"/>
      <c r="NIA45" s="2"/>
      <c r="NID45" s="52"/>
      <c r="NIE45" s="2"/>
      <c r="NIH45" s="52"/>
      <c r="NII45" s="2"/>
      <c r="NIL45" s="52"/>
      <c r="NIM45" s="2"/>
      <c r="NIP45" s="52"/>
      <c r="NIQ45" s="2"/>
      <c r="NIT45" s="52"/>
      <c r="NIU45" s="2"/>
      <c r="NIX45" s="52"/>
      <c r="NIY45" s="2"/>
      <c r="NJB45" s="52"/>
      <c r="NJC45" s="2"/>
      <c r="NJF45" s="52"/>
      <c r="NJG45" s="2"/>
      <c r="NJJ45" s="52"/>
      <c r="NJK45" s="2"/>
      <c r="NJN45" s="52"/>
      <c r="NJO45" s="2"/>
      <c r="NJR45" s="52"/>
      <c r="NJS45" s="2"/>
      <c r="NJV45" s="52"/>
      <c r="NJW45" s="2"/>
      <c r="NJZ45" s="52"/>
      <c r="NKA45" s="2"/>
      <c r="NKD45" s="52"/>
      <c r="NKE45" s="2"/>
      <c r="NKH45" s="52"/>
      <c r="NKI45" s="2"/>
      <c r="NKL45" s="52"/>
      <c r="NKM45" s="2"/>
      <c r="NKP45" s="52"/>
      <c r="NKQ45" s="2"/>
      <c r="NKT45" s="52"/>
      <c r="NKU45" s="2"/>
      <c r="NKX45" s="52"/>
      <c r="NKY45" s="2"/>
      <c r="NLB45" s="52"/>
      <c r="NLC45" s="2"/>
      <c r="NLF45" s="52"/>
      <c r="NLG45" s="2"/>
      <c r="NLJ45" s="52"/>
      <c r="NLK45" s="2"/>
      <c r="NLN45" s="52"/>
      <c r="NLO45" s="2"/>
      <c r="NLR45" s="52"/>
      <c r="NLS45" s="2"/>
      <c r="NLV45" s="52"/>
      <c r="NLW45" s="2"/>
      <c r="NLZ45" s="52"/>
      <c r="NMA45" s="2"/>
      <c r="NMD45" s="52"/>
      <c r="NME45" s="2"/>
      <c r="NMH45" s="52"/>
      <c r="NMI45" s="2"/>
      <c r="NML45" s="52"/>
      <c r="NMM45" s="2"/>
      <c r="NMP45" s="52"/>
      <c r="NMQ45" s="2"/>
      <c r="NMT45" s="52"/>
      <c r="NMU45" s="2"/>
      <c r="NMX45" s="52"/>
      <c r="NMY45" s="2"/>
      <c r="NNB45" s="52"/>
      <c r="NNC45" s="2"/>
      <c r="NNF45" s="52"/>
      <c r="NNG45" s="2"/>
      <c r="NNJ45" s="52"/>
      <c r="NNK45" s="2"/>
      <c r="NNN45" s="52"/>
      <c r="NNO45" s="2"/>
      <c r="NNR45" s="52"/>
      <c r="NNS45" s="2"/>
      <c r="NNV45" s="52"/>
      <c r="NNW45" s="2"/>
      <c r="NNZ45" s="52"/>
      <c r="NOA45" s="2"/>
      <c r="NOD45" s="52"/>
      <c r="NOE45" s="2"/>
      <c r="NOH45" s="52"/>
      <c r="NOI45" s="2"/>
      <c r="NOL45" s="52"/>
      <c r="NOM45" s="2"/>
      <c r="NOP45" s="52"/>
      <c r="NOQ45" s="2"/>
      <c r="NOT45" s="52"/>
      <c r="NOU45" s="2"/>
      <c r="NOX45" s="52"/>
      <c r="NOY45" s="2"/>
      <c r="NPB45" s="52"/>
      <c r="NPC45" s="2"/>
      <c r="NPF45" s="52"/>
      <c r="NPG45" s="2"/>
      <c r="NPJ45" s="52"/>
      <c r="NPK45" s="2"/>
      <c r="NPN45" s="52"/>
      <c r="NPO45" s="2"/>
      <c r="NPR45" s="52"/>
      <c r="NPS45" s="2"/>
      <c r="NPV45" s="52"/>
      <c r="NPW45" s="2"/>
      <c r="NPZ45" s="52"/>
      <c r="NQA45" s="2"/>
      <c r="NQD45" s="52"/>
      <c r="NQE45" s="2"/>
      <c r="NQH45" s="52"/>
      <c r="NQI45" s="2"/>
      <c r="NQL45" s="52"/>
      <c r="NQM45" s="2"/>
      <c r="NQP45" s="52"/>
      <c r="NQQ45" s="2"/>
      <c r="NQT45" s="52"/>
      <c r="NQU45" s="2"/>
      <c r="NQX45" s="52"/>
      <c r="NQY45" s="2"/>
      <c r="NRB45" s="52"/>
      <c r="NRC45" s="2"/>
      <c r="NRF45" s="52"/>
      <c r="NRG45" s="2"/>
      <c r="NRJ45" s="52"/>
      <c r="NRK45" s="2"/>
      <c r="NRN45" s="52"/>
      <c r="NRO45" s="2"/>
      <c r="NRR45" s="52"/>
      <c r="NRS45" s="2"/>
      <c r="NRV45" s="52"/>
      <c r="NRW45" s="2"/>
      <c r="NRZ45" s="52"/>
      <c r="NSA45" s="2"/>
      <c r="NSD45" s="52"/>
      <c r="NSE45" s="2"/>
      <c r="NSH45" s="52"/>
      <c r="NSI45" s="2"/>
      <c r="NSL45" s="52"/>
      <c r="NSM45" s="2"/>
      <c r="NSP45" s="52"/>
      <c r="NSQ45" s="2"/>
      <c r="NST45" s="52"/>
      <c r="NSU45" s="2"/>
      <c r="NSX45" s="52"/>
      <c r="NSY45" s="2"/>
      <c r="NTB45" s="52"/>
      <c r="NTC45" s="2"/>
      <c r="NTF45" s="52"/>
      <c r="NTG45" s="2"/>
      <c r="NTJ45" s="52"/>
      <c r="NTK45" s="2"/>
      <c r="NTN45" s="52"/>
      <c r="NTO45" s="2"/>
      <c r="NTR45" s="52"/>
      <c r="NTS45" s="2"/>
      <c r="NTV45" s="52"/>
      <c r="NTW45" s="2"/>
      <c r="NTZ45" s="52"/>
      <c r="NUA45" s="2"/>
      <c r="NUD45" s="52"/>
      <c r="NUE45" s="2"/>
      <c r="NUH45" s="52"/>
      <c r="NUI45" s="2"/>
      <c r="NUL45" s="52"/>
      <c r="NUM45" s="2"/>
      <c r="NUP45" s="52"/>
      <c r="NUQ45" s="2"/>
      <c r="NUT45" s="52"/>
      <c r="NUU45" s="2"/>
      <c r="NUX45" s="52"/>
      <c r="NUY45" s="2"/>
      <c r="NVB45" s="52"/>
      <c r="NVC45" s="2"/>
      <c r="NVF45" s="52"/>
      <c r="NVG45" s="2"/>
      <c r="NVJ45" s="52"/>
      <c r="NVK45" s="2"/>
      <c r="NVN45" s="52"/>
      <c r="NVO45" s="2"/>
      <c r="NVR45" s="52"/>
      <c r="NVS45" s="2"/>
      <c r="NVV45" s="52"/>
      <c r="NVW45" s="2"/>
      <c r="NVZ45" s="52"/>
      <c r="NWA45" s="2"/>
      <c r="NWD45" s="52"/>
      <c r="NWE45" s="2"/>
      <c r="NWH45" s="52"/>
      <c r="NWI45" s="2"/>
      <c r="NWL45" s="52"/>
      <c r="NWM45" s="2"/>
      <c r="NWP45" s="52"/>
      <c r="NWQ45" s="2"/>
      <c r="NWT45" s="52"/>
      <c r="NWU45" s="2"/>
      <c r="NWX45" s="52"/>
      <c r="NWY45" s="2"/>
      <c r="NXB45" s="52"/>
      <c r="NXC45" s="2"/>
      <c r="NXF45" s="52"/>
      <c r="NXG45" s="2"/>
      <c r="NXJ45" s="52"/>
      <c r="NXK45" s="2"/>
      <c r="NXN45" s="52"/>
      <c r="NXO45" s="2"/>
      <c r="NXR45" s="52"/>
      <c r="NXS45" s="2"/>
      <c r="NXV45" s="52"/>
      <c r="NXW45" s="2"/>
      <c r="NXZ45" s="52"/>
      <c r="NYA45" s="2"/>
      <c r="NYD45" s="52"/>
      <c r="NYE45" s="2"/>
      <c r="NYH45" s="52"/>
      <c r="NYI45" s="2"/>
      <c r="NYL45" s="52"/>
      <c r="NYM45" s="2"/>
      <c r="NYP45" s="52"/>
      <c r="NYQ45" s="2"/>
      <c r="NYT45" s="52"/>
      <c r="NYU45" s="2"/>
      <c r="NYX45" s="52"/>
      <c r="NYY45" s="2"/>
      <c r="NZB45" s="52"/>
      <c r="NZC45" s="2"/>
      <c r="NZF45" s="52"/>
      <c r="NZG45" s="2"/>
      <c r="NZJ45" s="52"/>
      <c r="NZK45" s="2"/>
      <c r="NZN45" s="52"/>
      <c r="NZO45" s="2"/>
      <c r="NZR45" s="52"/>
      <c r="NZS45" s="2"/>
      <c r="NZV45" s="52"/>
      <c r="NZW45" s="2"/>
      <c r="NZZ45" s="52"/>
      <c r="OAA45" s="2"/>
      <c r="OAD45" s="52"/>
      <c r="OAE45" s="2"/>
      <c r="OAH45" s="52"/>
      <c r="OAI45" s="2"/>
      <c r="OAL45" s="52"/>
      <c r="OAM45" s="2"/>
      <c r="OAP45" s="52"/>
      <c r="OAQ45" s="2"/>
      <c r="OAT45" s="52"/>
      <c r="OAU45" s="2"/>
      <c r="OAX45" s="52"/>
      <c r="OAY45" s="2"/>
      <c r="OBB45" s="52"/>
      <c r="OBC45" s="2"/>
      <c r="OBF45" s="52"/>
      <c r="OBG45" s="2"/>
      <c r="OBJ45" s="52"/>
      <c r="OBK45" s="2"/>
      <c r="OBN45" s="52"/>
      <c r="OBO45" s="2"/>
      <c r="OBR45" s="52"/>
      <c r="OBS45" s="2"/>
      <c r="OBV45" s="52"/>
      <c r="OBW45" s="2"/>
      <c r="OBZ45" s="52"/>
      <c r="OCA45" s="2"/>
      <c r="OCD45" s="52"/>
      <c r="OCE45" s="2"/>
      <c r="OCH45" s="52"/>
      <c r="OCI45" s="2"/>
      <c r="OCL45" s="52"/>
      <c r="OCM45" s="2"/>
      <c r="OCP45" s="52"/>
      <c r="OCQ45" s="2"/>
      <c r="OCT45" s="52"/>
      <c r="OCU45" s="2"/>
      <c r="OCX45" s="52"/>
      <c r="OCY45" s="2"/>
      <c r="ODB45" s="52"/>
      <c r="ODC45" s="2"/>
      <c r="ODF45" s="52"/>
      <c r="ODG45" s="2"/>
      <c r="ODJ45" s="52"/>
      <c r="ODK45" s="2"/>
      <c r="ODN45" s="52"/>
      <c r="ODO45" s="2"/>
      <c r="ODR45" s="52"/>
      <c r="ODS45" s="2"/>
      <c r="ODV45" s="52"/>
      <c r="ODW45" s="2"/>
      <c r="ODZ45" s="52"/>
      <c r="OEA45" s="2"/>
      <c r="OED45" s="52"/>
      <c r="OEE45" s="2"/>
      <c r="OEH45" s="52"/>
      <c r="OEI45" s="2"/>
      <c r="OEL45" s="52"/>
      <c r="OEM45" s="2"/>
      <c r="OEP45" s="52"/>
      <c r="OEQ45" s="2"/>
      <c r="OET45" s="52"/>
      <c r="OEU45" s="2"/>
      <c r="OEX45" s="52"/>
      <c r="OEY45" s="2"/>
      <c r="OFB45" s="52"/>
      <c r="OFC45" s="2"/>
      <c r="OFF45" s="52"/>
      <c r="OFG45" s="2"/>
      <c r="OFJ45" s="52"/>
      <c r="OFK45" s="2"/>
      <c r="OFN45" s="52"/>
      <c r="OFO45" s="2"/>
      <c r="OFR45" s="52"/>
      <c r="OFS45" s="2"/>
      <c r="OFV45" s="52"/>
      <c r="OFW45" s="2"/>
      <c r="OFZ45" s="52"/>
      <c r="OGA45" s="2"/>
      <c r="OGD45" s="52"/>
      <c r="OGE45" s="2"/>
      <c r="OGH45" s="52"/>
      <c r="OGI45" s="2"/>
      <c r="OGL45" s="52"/>
      <c r="OGM45" s="2"/>
      <c r="OGP45" s="52"/>
      <c r="OGQ45" s="2"/>
      <c r="OGT45" s="52"/>
      <c r="OGU45" s="2"/>
      <c r="OGX45" s="52"/>
      <c r="OGY45" s="2"/>
      <c r="OHB45" s="52"/>
      <c r="OHC45" s="2"/>
      <c r="OHF45" s="52"/>
      <c r="OHG45" s="2"/>
      <c r="OHJ45" s="52"/>
      <c r="OHK45" s="2"/>
      <c r="OHN45" s="52"/>
      <c r="OHO45" s="2"/>
      <c r="OHR45" s="52"/>
      <c r="OHS45" s="2"/>
      <c r="OHV45" s="52"/>
      <c r="OHW45" s="2"/>
      <c r="OHZ45" s="52"/>
      <c r="OIA45" s="2"/>
      <c r="OID45" s="52"/>
      <c r="OIE45" s="2"/>
      <c r="OIH45" s="52"/>
      <c r="OII45" s="2"/>
      <c r="OIL45" s="52"/>
      <c r="OIM45" s="2"/>
      <c r="OIP45" s="52"/>
      <c r="OIQ45" s="2"/>
      <c r="OIT45" s="52"/>
      <c r="OIU45" s="2"/>
      <c r="OIX45" s="52"/>
      <c r="OIY45" s="2"/>
      <c r="OJB45" s="52"/>
      <c r="OJC45" s="2"/>
      <c r="OJF45" s="52"/>
      <c r="OJG45" s="2"/>
      <c r="OJJ45" s="52"/>
      <c r="OJK45" s="2"/>
      <c r="OJN45" s="52"/>
      <c r="OJO45" s="2"/>
      <c r="OJR45" s="52"/>
      <c r="OJS45" s="2"/>
      <c r="OJV45" s="52"/>
      <c r="OJW45" s="2"/>
      <c r="OJZ45" s="52"/>
      <c r="OKA45" s="2"/>
      <c r="OKD45" s="52"/>
      <c r="OKE45" s="2"/>
      <c r="OKH45" s="52"/>
      <c r="OKI45" s="2"/>
      <c r="OKL45" s="52"/>
      <c r="OKM45" s="2"/>
      <c r="OKP45" s="52"/>
      <c r="OKQ45" s="2"/>
      <c r="OKT45" s="52"/>
      <c r="OKU45" s="2"/>
      <c r="OKX45" s="52"/>
      <c r="OKY45" s="2"/>
      <c r="OLB45" s="52"/>
      <c r="OLC45" s="2"/>
      <c r="OLF45" s="52"/>
      <c r="OLG45" s="2"/>
      <c r="OLJ45" s="52"/>
      <c r="OLK45" s="2"/>
      <c r="OLN45" s="52"/>
      <c r="OLO45" s="2"/>
      <c r="OLR45" s="52"/>
      <c r="OLS45" s="2"/>
      <c r="OLV45" s="52"/>
      <c r="OLW45" s="2"/>
      <c r="OLZ45" s="52"/>
      <c r="OMA45" s="2"/>
      <c r="OMD45" s="52"/>
      <c r="OME45" s="2"/>
      <c r="OMH45" s="52"/>
      <c r="OMI45" s="2"/>
      <c r="OML45" s="52"/>
      <c r="OMM45" s="2"/>
      <c r="OMP45" s="52"/>
      <c r="OMQ45" s="2"/>
      <c r="OMT45" s="52"/>
      <c r="OMU45" s="2"/>
      <c r="OMX45" s="52"/>
      <c r="OMY45" s="2"/>
      <c r="ONB45" s="52"/>
      <c r="ONC45" s="2"/>
      <c r="ONF45" s="52"/>
      <c r="ONG45" s="2"/>
      <c r="ONJ45" s="52"/>
      <c r="ONK45" s="2"/>
      <c r="ONN45" s="52"/>
      <c r="ONO45" s="2"/>
      <c r="ONR45" s="52"/>
      <c r="ONS45" s="2"/>
      <c r="ONV45" s="52"/>
      <c r="ONW45" s="2"/>
      <c r="ONZ45" s="52"/>
      <c r="OOA45" s="2"/>
      <c r="OOD45" s="52"/>
      <c r="OOE45" s="2"/>
      <c r="OOH45" s="52"/>
      <c r="OOI45" s="2"/>
      <c r="OOL45" s="52"/>
      <c r="OOM45" s="2"/>
      <c r="OOP45" s="52"/>
      <c r="OOQ45" s="2"/>
      <c r="OOT45" s="52"/>
      <c r="OOU45" s="2"/>
      <c r="OOX45" s="52"/>
      <c r="OOY45" s="2"/>
      <c r="OPB45" s="52"/>
      <c r="OPC45" s="2"/>
      <c r="OPF45" s="52"/>
      <c r="OPG45" s="2"/>
      <c r="OPJ45" s="52"/>
      <c r="OPK45" s="2"/>
      <c r="OPN45" s="52"/>
      <c r="OPO45" s="2"/>
      <c r="OPR45" s="52"/>
      <c r="OPS45" s="2"/>
      <c r="OPV45" s="52"/>
      <c r="OPW45" s="2"/>
      <c r="OPZ45" s="52"/>
      <c r="OQA45" s="2"/>
      <c r="OQD45" s="52"/>
      <c r="OQE45" s="2"/>
      <c r="OQH45" s="52"/>
      <c r="OQI45" s="2"/>
      <c r="OQL45" s="52"/>
      <c r="OQM45" s="2"/>
      <c r="OQP45" s="52"/>
      <c r="OQQ45" s="2"/>
      <c r="OQT45" s="52"/>
      <c r="OQU45" s="2"/>
      <c r="OQX45" s="52"/>
      <c r="OQY45" s="2"/>
      <c r="ORB45" s="52"/>
      <c r="ORC45" s="2"/>
      <c r="ORF45" s="52"/>
      <c r="ORG45" s="2"/>
      <c r="ORJ45" s="52"/>
      <c r="ORK45" s="2"/>
      <c r="ORN45" s="52"/>
      <c r="ORO45" s="2"/>
      <c r="ORR45" s="52"/>
      <c r="ORS45" s="2"/>
      <c r="ORV45" s="52"/>
      <c r="ORW45" s="2"/>
      <c r="ORZ45" s="52"/>
      <c r="OSA45" s="2"/>
      <c r="OSD45" s="52"/>
      <c r="OSE45" s="2"/>
      <c r="OSH45" s="52"/>
      <c r="OSI45" s="2"/>
      <c r="OSL45" s="52"/>
      <c r="OSM45" s="2"/>
      <c r="OSP45" s="52"/>
      <c r="OSQ45" s="2"/>
      <c r="OST45" s="52"/>
      <c r="OSU45" s="2"/>
      <c r="OSX45" s="52"/>
      <c r="OSY45" s="2"/>
      <c r="OTB45" s="52"/>
      <c r="OTC45" s="2"/>
      <c r="OTF45" s="52"/>
      <c r="OTG45" s="2"/>
      <c r="OTJ45" s="52"/>
      <c r="OTK45" s="2"/>
      <c r="OTN45" s="52"/>
      <c r="OTO45" s="2"/>
      <c r="OTR45" s="52"/>
      <c r="OTS45" s="2"/>
      <c r="OTV45" s="52"/>
      <c r="OTW45" s="2"/>
      <c r="OTZ45" s="52"/>
      <c r="OUA45" s="2"/>
      <c r="OUD45" s="52"/>
      <c r="OUE45" s="2"/>
      <c r="OUH45" s="52"/>
      <c r="OUI45" s="2"/>
      <c r="OUL45" s="52"/>
      <c r="OUM45" s="2"/>
      <c r="OUP45" s="52"/>
      <c r="OUQ45" s="2"/>
      <c r="OUT45" s="52"/>
      <c r="OUU45" s="2"/>
      <c r="OUX45" s="52"/>
      <c r="OUY45" s="2"/>
      <c r="OVB45" s="52"/>
      <c r="OVC45" s="2"/>
      <c r="OVF45" s="52"/>
      <c r="OVG45" s="2"/>
      <c r="OVJ45" s="52"/>
      <c r="OVK45" s="2"/>
      <c r="OVN45" s="52"/>
      <c r="OVO45" s="2"/>
      <c r="OVR45" s="52"/>
      <c r="OVS45" s="2"/>
      <c r="OVV45" s="52"/>
      <c r="OVW45" s="2"/>
      <c r="OVZ45" s="52"/>
      <c r="OWA45" s="2"/>
      <c r="OWD45" s="52"/>
      <c r="OWE45" s="2"/>
      <c r="OWH45" s="52"/>
      <c r="OWI45" s="2"/>
      <c r="OWL45" s="52"/>
      <c r="OWM45" s="2"/>
      <c r="OWP45" s="52"/>
      <c r="OWQ45" s="2"/>
      <c r="OWT45" s="52"/>
      <c r="OWU45" s="2"/>
      <c r="OWX45" s="52"/>
      <c r="OWY45" s="2"/>
      <c r="OXB45" s="52"/>
      <c r="OXC45" s="2"/>
      <c r="OXF45" s="52"/>
      <c r="OXG45" s="2"/>
      <c r="OXJ45" s="52"/>
      <c r="OXK45" s="2"/>
      <c r="OXN45" s="52"/>
      <c r="OXO45" s="2"/>
      <c r="OXR45" s="52"/>
      <c r="OXS45" s="2"/>
      <c r="OXV45" s="52"/>
      <c r="OXW45" s="2"/>
      <c r="OXZ45" s="52"/>
      <c r="OYA45" s="2"/>
      <c r="OYD45" s="52"/>
      <c r="OYE45" s="2"/>
      <c r="OYH45" s="52"/>
      <c r="OYI45" s="2"/>
      <c r="OYL45" s="52"/>
      <c r="OYM45" s="2"/>
      <c r="OYP45" s="52"/>
      <c r="OYQ45" s="2"/>
      <c r="OYT45" s="52"/>
      <c r="OYU45" s="2"/>
      <c r="OYX45" s="52"/>
      <c r="OYY45" s="2"/>
      <c r="OZB45" s="52"/>
      <c r="OZC45" s="2"/>
      <c r="OZF45" s="52"/>
      <c r="OZG45" s="2"/>
      <c r="OZJ45" s="52"/>
      <c r="OZK45" s="2"/>
      <c r="OZN45" s="52"/>
      <c r="OZO45" s="2"/>
      <c r="OZR45" s="52"/>
      <c r="OZS45" s="2"/>
      <c r="OZV45" s="52"/>
      <c r="OZW45" s="2"/>
      <c r="OZZ45" s="52"/>
      <c r="PAA45" s="2"/>
      <c r="PAD45" s="52"/>
      <c r="PAE45" s="2"/>
      <c r="PAH45" s="52"/>
      <c r="PAI45" s="2"/>
      <c r="PAL45" s="52"/>
      <c r="PAM45" s="2"/>
      <c r="PAP45" s="52"/>
      <c r="PAQ45" s="2"/>
      <c r="PAT45" s="52"/>
      <c r="PAU45" s="2"/>
      <c r="PAX45" s="52"/>
      <c r="PAY45" s="2"/>
      <c r="PBB45" s="52"/>
      <c r="PBC45" s="2"/>
      <c r="PBF45" s="52"/>
      <c r="PBG45" s="2"/>
      <c r="PBJ45" s="52"/>
      <c r="PBK45" s="2"/>
      <c r="PBN45" s="52"/>
      <c r="PBO45" s="2"/>
      <c r="PBR45" s="52"/>
      <c r="PBS45" s="2"/>
      <c r="PBV45" s="52"/>
      <c r="PBW45" s="2"/>
      <c r="PBZ45" s="52"/>
      <c r="PCA45" s="2"/>
      <c r="PCD45" s="52"/>
      <c r="PCE45" s="2"/>
      <c r="PCH45" s="52"/>
      <c r="PCI45" s="2"/>
      <c r="PCL45" s="52"/>
      <c r="PCM45" s="2"/>
      <c r="PCP45" s="52"/>
      <c r="PCQ45" s="2"/>
      <c r="PCT45" s="52"/>
      <c r="PCU45" s="2"/>
      <c r="PCX45" s="52"/>
      <c r="PCY45" s="2"/>
      <c r="PDB45" s="52"/>
      <c r="PDC45" s="2"/>
      <c r="PDF45" s="52"/>
      <c r="PDG45" s="2"/>
      <c r="PDJ45" s="52"/>
      <c r="PDK45" s="2"/>
      <c r="PDN45" s="52"/>
      <c r="PDO45" s="2"/>
      <c r="PDR45" s="52"/>
      <c r="PDS45" s="2"/>
      <c r="PDV45" s="52"/>
      <c r="PDW45" s="2"/>
      <c r="PDZ45" s="52"/>
      <c r="PEA45" s="2"/>
      <c r="PED45" s="52"/>
      <c r="PEE45" s="2"/>
      <c r="PEH45" s="52"/>
      <c r="PEI45" s="2"/>
      <c r="PEL45" s="52"/>
      <c r="PEM45" s="2"/>
      <c r="PEP45" s="52"/>
      <c r="PEQ45" s="2"/>
      <c r="PET45" s="52"/>
      <c r="PEU45" s="2"/>
      <c r="PEX45" s="52"/>
      <c r="PEY45" s="2"/>
      <c r="PFB45" s="52"/>
      <c r="PFC45" s="2"/>
      <c r="PFF45" s="52"/>
      <c r="PFG45" s="2"/>
      <c r="PFJ45" s="52"/>
      <c r="PFK45" s="2"/>
      <c r="PFN45" s="52"/>
      <c r="PFO45" s="2"/>
      <c r="PFR45" s="52"/>
      <c r="PFS45" s="2"/>
      <c r="PFV45" s="52"/>
      <c r="PFW45" s="2"/>
      <c r="PFZ45" s="52"/>
      <c r="PGA45" s="2"/>
      <c r="PGD45" s="52"/>
      <c r="PGE45" s="2"/>
      <c r="PGH45" s="52"/>
      <c r="PGI45" s="2"/>
      <c r="PGL45" s="52"/>
      <c r="PGM45" s="2"/>
      <c r="PGP45" s="52"/>
      <c r="PGQ45" s="2"/>
      <c r="PGT45" s="52"/>
      <c r="PGU45" s="2"/>
      <c r="PGX45" s="52"/>
      <c r="PGY45" s="2"/>
      <c r="PHB45" s="52"/>
      <c r="PHC45" s="2"/>
      <c r="PHF45" s="52"/>
      <c r="PHG45" s="2"/>
      <c r="PHJ45" s="52"/>
      <c r="PHK45" s="2"/>
      <c r="PHN45" s="52"/>
      <c r="PHO45" s="2"/>
      <c r="PHR45" s="52"/>
      <c r="PHS45" s="2"/>
      <c r="PHV45" s="52"/>
      <c r="PHW45" s="2"/>
      <c r="PHZ45" s="52"/>
      <c r="PIA45" s="2"/>
      <c r="PID45" s="52"/>
      <c r="PIE45" s="2"/>
      <c r="PIH45" s="52"/>
      <c r="PII45" s="2"/>
      <c r="PIL45" s="52"/>
      <c r="PIM45" s="2"/>
      <c r="PIP45" s="52"/>
      <c r="PIQ45" s="2"/>
      <c r="PIT45" s="52"/>
      <c r="PIU45" s="2"/>
      <c r="PIX45" s="52"/>
      <c r="PIY45" s="2"/>
      <c r="PJB45" s="52"/>
      <c r="PJC45" s="2"/>
      <c r="PJF45" s="52"/>
      <c r="PJG45" s="2"/>
      <c r="PJJ45" s="52"/>
      <c r="PJK45" s="2"/>
      <c r="PJN45" s="52"/>
      <c r="PJO45" s="2"/>
      <c r="PJR45" s="52"/>
      <c r="PJS45" s="2"/>
      <c r="PJV45" s="52"/>
      <c r="PJW45" s="2"/>
      <c r="PJZ45" s="52"/>
      <c r="PKA45" s="2"/>
      <c r="PKD45" s="52"/>
      <c r="PKE45" s="2"/>
      <c r="PKH45" s="52"/>
      <c r="PKI45" s="2"/>
      <c r="PKL45" s="52"/>
      <c r="PKM45" s="2"/>
      <c r="PKP45" s="52"/>
      <c r="PKQ45" s="2"/>
      <c r="PKT45" s="52"/>
      <c r="PKU45" s="2"/>
      <c r="PKX45" s="52"/>
      <c r="PKY45" s="2"/>
      <c r="PLB45" s="52"/>
      <c r="PLC45" s="2"/>
      <c r="PLF45" s="52"/>
      <c r="PLG45" s="2"/>
      <c r="PLJ45" s="52"/>
      <c r="PLK45" s="2"/>
      <c r="PLN45" s="52"/>
      <c r="PLO45" s="2"/>
      <c r="PLR45" s="52"/>
      <c r="PLS45" s="2"/>
      <c r="PLV45" s="52"/>
      <c r="PLW45" s="2"/>
      <c r="PLZ45" s="52"/>
      <c r="PMA45" s="2"/>
      <c r="PMD45" s="52"/>
      <c r="PME45" s="2"/>
      <c r="PMH45" s="52"/>
      <c r="PMI45" s="2"/>
      <c r="PML45" s="52"/>
      <c r="PMM45" s="2"/>
      <c r="PMP45" s="52"/>
      <c r="PMQ45" s="2"/>
      <c r="PMT45" s="52"/>
      <c r="PMU45" s="2"/>
      <c r="PMX45" s="52"/>
      <c r="PMY45" s="2"/>
      <c r="PNB45" s="52"/>
      <c r="PNC45" s="2"/>
      <c r="PNF45" s="52"/>
      <c r="PNG45" s="2"/>
      <c r="PNJ45" s="52"/>
      <c r="PNK45" s="2"/>
      <c r="PNN45" s="52"/>
      <c r="PNO45" s="2"/>
      <c r="PNR45" s="52"/>
      <c r="PNS45" s="2"/>
      <c r="PNV45" s="52"/>
      <c r="PNW45" s="2"/>
      <c r="PNZ45" s="52"/>
      <c r="POA45" s="2"/>
      <c r="POD45" s="52"/>
      <c r="POE45" s="2"/>
      <c r="POH45" s="52"/>
      <c r="POI45" s="2"/>
      <c r="POL45" s="52"/>
      <c r="POM45" s="2"/>
      <c r="POP45" s="52"/>
      <c r="POQ45" s="2"/>
      <c r="POT45" s="52"/>
      <c r="POU45" s="2"/>
      <c r="POX45" s="52"/>
      <c r="POY45" s="2"/>
      <c r="PPB45" s="52"/>
      <c r="PPC45" s="2"/>
      <c r="PPF45" s="52"/>
      <c r="PPG45" s="2"/>
      <c r="PPJ45" s="52"/>
      <c r="PPK45" s="2"/>
      <c r="PPN45" s="52"/>
      <c r="PPO45" s="2"/>
      <c r="PPR45" s="52"/>
      <c r="PPS45" s="2"/>
      <c r="PPV45" s="52"/>
      <c r="PPW45" s="2"/>
      <c r="PPZ45" s="52"/>
      <c r="PQA45" s="2"/>
      <c r="PQD45" s="52"/>
      <c r="PQE45" s="2"/>
      <c r="PQH45" s="52"/>
      <c r="PQI45" s="2"/>
      <c r="PQL45" s="52"/>
      <c r="PQM45" s="2"/>
      <c r="PQP45" s="52"/>
      <c r="PQQ45" s="2"/>
      <c r="PQT45" s="52"/>
      <c r="PQU45" s="2"/>
      <c r="PQX45" s="52"/>
      <c r="PQY45" s="2"/>
      <c r="PRB45" s="52"/>
      <c r="PRC45" s="2"/>
      <c r="PRF45" s="52"/>
      <c r="PRG45" s="2"/>
      <c r="PRJ45" s="52"/>
      <c r="PRK45" s="2"/>
      <c r="PRN45" s="52"/>
      <c r="PRO45" s="2"/>
      <c r="PRR45" s="52"/>
      <c r="PRS45" s="2"/>
      <c r="PRV45" s="52"/>
      <c r="PRW45" s="2"/>
      <c r="PRZ45" s="52"/>
      <c r="PSA45" s="2"/>
      <c r="PSD45" s="52"/>
      <c r="PSE45" s="2"/>
      <c r="PSH45" s="52"/>
      <c r="PSI45" s="2"/>
      <c r="PSL45" s="52"/>
      <c r="PSM45" s="2"/>
      <c r="PSP45" s="52"/>
      <c r="PSQ45" s="2"/>
      <c r="PST45" s="52"/>
      <c r="PSU45" s="2"/>
      <c r="PSX45" s="52"/>
      <c r="PSY45" s="2"/>
      <c r="PTB45" s="52"/>
      <c r="PTC45" s="2"/>
      <c r="PTF45" s="52"/>
      <c r="PTG45" s="2"/>
      <c r="PTJ45" s="52"/>
      <c r="PTK45" s="2"/>
      <c r="PTN45" s="52"/>
      <c r="PTO45" s="2"/>
      <c r="PTR45" s="52"/>
      <c r="PTS45" s="2"/>
      <c r="PTV45" s="52"/>
      <c r="PTW45" s="2"/>
      <c r="PTZ45" s="52"/>
      <c r="PUA45" s="2"/>
      <c r="PUD45" s="52"/>
      <c r="PUE45" s="2"/>
      <c r="PUH45" s="52"/>
      <c r="PUI45" s="2"/>
      <c r="PUL45" s="52"/>
      <c r="PUM45" s="2"/>
      <c r="PUP45" s="52"/>
      <c r="PUQ45" s="2"/>
      <c r="PUT45" s="52"/>
      <c r="PUU45" s="2"/>
      <c r="PUX45" s="52"/>
      <c r="PUY45" s="2"/>
      <c r="PVB45" s="52"/>
      <c r="PVC45" s="2"/>
      <c r="PVF45" s="52"/>
      <c r="PVG45" s="2"/>
      <c r="PVJ45" s="52"/>
      <c r="PVK45" s="2"/>
      <c r="PVN45" s="52"/>
      <c r="PVO45" s="2"/>
      <c r="PVR45" s="52"/>
      <c r="PVS45" s="2"/>
      <c r="PVV45" s="52"/>
      <c r="PVW45" s="2"/>
      <c r="PVZ45" s="52"/>
      <c r="PWA45" s="2"/>
      <c r="PWD45" s="52"/>
      <c r="PWE45" s="2"/>
      <c r="PWH45" s="52"/>
      <c r="PWI45" s="2"/>
      <c r="PWL45" s="52"/>
      <c r="PWM45" s="2"/>
      <c r="PWP45" s="52"/>
      <c r="PWQ45" s="2"/>
      <c r="PWT45" s="52"/>
      <c r="PWU45" s="2"/>
      <c r="PWX45" s="52"/>
      <c r="PWY45" s="2"/>
      <c r="PXB45" s="52"/>
      <c r="PXC45" s="2"/>
      <c r="PXF45" s="52"/>
      <c r="PXG45" s="2"/>
      <c r="PXJ45" s="52"/>
      <c r="PXK45" s="2"/>
      <c r="PXN45" s="52"/>
      <c r="PXO45" s="2"/>
      <c r="PXR45" s="52"/>
      <c r="PXS45" s="2"/>
      <c r="PXV45" s="52"/>
      <c r="PXW45" s="2"/>
      <c r="PXZ45" s="52"/>
      <c r="PYA45" s="2"/>
      <c r="PYD45" s="52"/>
      <c r="PYE45" s="2"/>
      <c r="PYH45" s="52"/>
      <c r="PYI45" s="2"/>
      <c r="PYL45" s="52"/>
      <c r="PYM45" s="2"/>
      <c r="PYP45" s="52"/>
      <c r="PYQ45" s="2"/>
      <c r="PYT45" s="52"/>
      <c r="PYU45" s="2"/>
      <c r="PYX45" s="52"/>
      <c r="PYY45" s="2"/>
      <c r="PZB45" s="52"/>
      <c r="PZC45" s="2"/>
      <c r="PZF45" s="52"/>
      <c r="PZG45" s="2"/>
      <c r="PZJ45" s="52"/>
      <c r="PZK45" s="2"/>
      <c r="PZN45" s="52"/>
      <c r="PZO45" s="2"/>
      <c r="PZR45" s="52"/>
      <c r="PZS45" s="2"/>
      <c r="PZV45" s="52"/>
      <c r="PZW45" s="2"/>
      <c r="PZZ45" s="52"/>
      <c r="QAA45" s="2"/>
      <c r="QAD45" s="52"/>
      <c r="QAE45" s="2"/>
      <c r="QAH45" s="52"/>
      <c r="QAI45" s="2"/>
      <c r="QAL45" s="52"/>
      <c r="QAM45" s="2"/>
      <c r="QAP45" s="52"/>
      <c r="QAQ45" s="2"/>
      <c r="QAT45" s="52"/>
      <c r="QAU45" s="2"/>
      <c r="QAX45" s="52"/>
      <c r="QAY45" s="2"/>
      <c r="QBB45" s="52"/>
      <c r="QBC45" s="2"/>
      <c r="QBF45" s="52"/>
      <c r="QBG45" s="2"/>
      <c r="QBJ45" s="52"/>
      <c r="QBK45" s="2"/>
      <c r="QBN45" s="52"/>
      <c r="QBO45" s="2"/>
      <c r="QBR45" s="52"/>
      <c r="QBS45" s="2"/>
      <c r="QBV45" s="52"/>
      <c r="QBW45" s="2"/>
      <c r="QBZ45" s="52"/>
      <c r="QCA45" s="2"/>
      <c r="QCD45" s="52"/>
      <c r="QCE45" s="2"/>
      <c r="QCH45" s="52"/>
      <c r="QCI45" s="2"/>
      <c r="QCL45" s="52"/>
      <c r="QCM45" s="2"/>
      <c r="QCP45" s="52"/>
      <c r="QCQ45" s="2"/>
      <c r="QCT45" s="52"/>
      <c r="QCU45" s="2"/>
      <c r="QCX45" s="52"/>
      <c r="QCY45" s="2"/>
      <c r="QDB45" s="52"/>
      <c r="QDC45" s="2"/>
      <c r="QDF45" s="52"/>
      <c r="QDG45" s="2"/>
      <c r="QDJ45" s="52"/>
      <c r="QDK45" s="2"/>
      <c r="QDN45" s="52"/>
      <c r="QDO45" s="2"/>
      <c r="QDR45" s="52"/>
      <c r="QDS45" s="2"/>
      <c r="QDV45" s="52"/>
      <c r="QDW45" s="2"/>
      <c r="QDZ45" s="52"/>
      <c r="QEA45" s="2"/>
      <c r="QED45" s="52"/>
      <c r="QEE45" s="2"/>
      <c r="QEH45" s="52"/>
      <c r="QEI45" s="2"/>
      <c r="QEL45" s="52"/>
      <c r="QEM45" s="2"/>
      <c r="QEP45" s="52"/>
      <c r="QEQ45" s="2"/>
      <c r="QET45" s="52"/>
      <c r="QEU45" s="2"/>
      <c r="QEX45" s="52"/>
      <c r="QEY45" s="2"/>
      <c r="QFB45" s="52"/>
      <c r="QFC45" s="2"/>
      <c r="QFF45" s="52"/>
      <c r="QFG45" s="2"/>
      <c r="QFJ45" s="52"/>
      <c r="QFK45" s="2"/>
      <c r="QFN45" s="52"/>
      <c r="QFO45" s="2"/>
      <c r="QFR45" s="52"/>
      <c r="QFS45" s="2"/>
      <c r="QFV45" s="52"/>
      <c r="QFW45" s="2"/>
      <c r="QFZ45" s="52"/>
      <c r="QGA45" s="2"/>
      <c r="QGD45" s="52"/>
      <c r="QGE45" s="2"/>
      <c r="QGH45" s="52"/>
      <c r="QGI45" s="2"/>
      <c r="QGL45" s="52"/>
      <c r="QGM45" s="2"/>
      <c r="QGP45" s="52"/>
      <c r="QGQ45" s="2"/>
      <c r="QGT45" s="52"/>
      <c r="QGU45" s="2"/>
      <c r="QGX45" s="52"/>
      <c r="QGY45" s="2"/>
      <c r="QHB45" s="52"/>
      <c r="QHC45" s="2"/>
      <c r="QHF45" s="52"/>
      <c r="QHG45" s="2"/>
      <c r="QHJ45" s="52"/>
      <c r="QHK45" s="2"/>
      <c r="QHN45" s="52"/>
      <c r="QHO45" s="2"/>
      <c r="QHR45" s="52"/>
      <c r="QHS45" s="2"/>
      <c r="QHV45" s="52"/>
      <c r="QHW45" s="2"/>
      <c r="QHZ45" s="52"/>
      <c r="QIA45" s="2"/>
      <c r="QID45" s="52"/>
      <c r="QIE45" s="2"/>
      <c r="QIH45" s="52"/>
      <c r="QII45" s="2"/>
      <c r="QIL45" s="52"/>
      <c r="QIM45" s="2"/>
      <c r="QIP45" s="52"/>
      <c r="QIQ45" s="2"/>
      <c r="QIT45" s="52"/>
      <c r="QIU45" s="2"/>
      <c r="QIX45" s="52"/>
      <c r="QIY45" s="2"/>
      <c r="QJB45" s="52"/>
      <c r="QJC45" s="2"/>
      <c r="QJF45" s="52"/>
      <c r="QJG45" s="2"/>
      <c r="QJJ45" s="52"/>
      <c r="QJK45" s="2"/>
      <c r="QJN45" s="52"/>
      <c r="QJO45" s="2"/>
      <c r="QJR45" s="52"/>
      <c r="QJS45" s="2"/>
      <c r="QJV45" s="52"/>
      <c r="QJW45" s="2"/>
      <c r="QJZ45" s="52"/>
      <c r="QKA45" s="2"/>
      <c r="QKD45" s="52"/>
      <c r="QKE45" s="2"/>
      <c r="QKH45" s="52"/>
      <c r="QKI45" s="2"/>
      <c r="QKL45" s="52"/>
      <c r="QKM45" s="2"/>
      <c r="QKP45" s="52"/>
      <c r="QKQ45" s="2"/>
      <c r="QKT45" s="52"/>
      <c r="QKU45" s="2"/>
      <c r="QKX45" s="52"/>
      <c r="QKY45" s="2"/>
      <c r="QLB45" s="52"/>
      <c r="QLC45" s="2"/>
      <c r="QLF45" s="52"/>
      <c r="QLG45" s="2"/>
      <c r="QLJ45" s="52"/>
      <c r="QLK45" s="2"/>
      <c r="QLN45" s="52"/>
      <c r="QLO45" s="2"/>
      <c r="QLR45" s="52"/>
      <c r="QLS45" s="2"/>
      <c r="QLV45" s="52"/>
      <c r="QLW45" s="2"/>
      <c r="QLZ45" s="52"/>
      <c r="QMA45" s="2"/>
      <c r="QMD45" s="52"/>
      <c r="QME45" s="2"/>
      <c r="QMH45" s="52"/>
      <c r="QMI45" s="2"/>
      <c r="QML45" s="52"/>
      <c r="QMM45" s="2"/>
      <c r="QMP45" s="52"/>
      <c r="QMQ45" s="2"/>
      <c r="QMT45" s="52"/>
      <c r="QMU45" s="2"/>
      <c r="QMX45" s="52"/>
      <c r="QMY45" s="2"/>
      <c r="QNB45" s="52"/>
      <c r="QNC45" s="2"/>
      <c r="QNF45" s="52"/>
      <c r="QNG45" s="2"/>
      <c r="QNJ45" s="52"/>
      <c r="QNK45" s="2"/>
      <c r="QNN45" s="52"/>
      <c r="QNO45" s="2"/>
      <c r="QNR45" s="52"/>
      <c r="QNS45" s="2"/>
      <c r="QNV45" s="52"/>
      <c r="QNW45" s="2"/>
      <c r="QNZ45" s="52"/>
      <c r="QOA45" s="2"/>
      <c r="QOD45" s="52"/>
      <c r="QOE45" s="2"/>
      <c r="QOH45" s="52"/>
      <c r="QOI45" s="2"/>
      <c r="QOL45" s="52"/>
      <c r="QOM45" s="2"/>
      <c r="QOP45" s="52"/>
      <c r="QOQ45" s="2"/>
      <c r="QOT45" s="52"/>
      <c r="QOU45" s="2"/>
      <c r="QOX45" s="52"/>
      <c r="QOY45" s="2"/>
      <c r="QPB45" s="52"/>
      <c r="QPC45" s="2"/>
      <c r="QPF45" s="52"/>
      <c r="QPG45" s="2"/>
      <c r="QPJ45" s="52"/>
      <c r="QPK45" s="2"/>
      <c r="QPN45" s="52"/>
      <c r="QPO45" s="2"/>
      <c r="QPR45" s="52"/>
      <c r="QPS45" s="2"/>
      <c r="QPV45" s="52"/>
      <c r="QPW45" s="2"/>
      <c r="QPZ45" s="52"/>
      <c r="QQA45" s="2"/>
      <c r="QQD45" s="52"/>
      <c r="QQE45" s="2"/>
      <c r="QQH45" s="52"/>
      <c r="QQI45" s="2"/>
      <c r="QQL45" s="52"/>
      <c r="QQM45" s="2"/>
      <c r="QQP45" s="52"/>
      <c r="QQQ45" s="2"/>
      <c r="QQT45" s="52"/>
      <c r="QQU45" s="2"/>
      <c r="QQX45" s="52"/>
      <c r="QQY45" s="2"/>
      <c r="QRB45" s="52"/>
      <c r="QRC45" s="2"/>
      <c r="QRF45" s="52"/>
      <c r="QRG45" s="2"/>
      <c r="QRJ45" s="52"/>
      <c r="QRK45" s="2"/>
      <c r="QRN45" s="52"/>
      <c r="QRO45" s="2"/>
      <c r="QRR45" s="52"/>
      <c r="QRS45" s="2"/>
      <c r="QRV45" s="52"/>
      <c r="QRW45" s="2"/>
      <c r="QRZ45" s="52"/>
      <c r="QSA45" s="2"/>
      <c r="QSD45" s="52"/>
      <c r="QSE45" s="2"/>
      <c r="QSH45" s="52"/>
      <c r="QSI45" s="2"/>
      <c r="QSL45" s="52"/>
      <c r="QSM45" s="2"/>
      <c r="QSP45" s="52"/>
      <c r="QSQ45" s="2"/>
      <c r="QST45" s="52"/>
      <c r="QSU45" s="2"/>
      <c r="QSX45" s="52"/>
      <c r="QSY45" s="2"/>
      <c r="QTB45" s="52"/>
      <c r="QTC45" s="2"/>
      <c r="QTF45" s="52"/>
      <c r="QTG45" s="2"/>
      <c r="QTJ45" s="52"/>
      <c r="QTK45" s="2"/>
      <c r="QTN45" s="52"/>
      <c r="QTO45" s="2"/>
      <c r="QTR45" s="52"/>
      <c r="QTS45" s="2"/>
      <c r="QTV45" s="52"/>
      <c r="QTW45" s="2"/>
      <c r="QTZ45" s="52"/>
      <c r="QUA45" s="2"/>
      <c r="QUD45" s="52"/>
      <c r="QUE45" s="2"/>
      <c r="QUH45" s="52"/>
      <c r="QUI45" s="2"/>
      <c r="QUL45" s="52"/>
      <c r="QUM45" s="2"/>
      <c r="QUP45" s="52"/>
      <c r="QUQ45" s="2"/>
      <c r="QUT45" s="52"/>
      <c r="QUU45" s="2"/>
      <c r="QUX45" s="52"/>
      <c r="QUY45" s="2"/>
      <c r="QVB45" s="52"/>
      <c r="QVC45" s="2"/>
      <c r="QVF45" s="52"/>
      <c r="QVG45" s="2"/>
      <c r="QVJ45" s="52"/>
      <c r="QVK45" s="2"/>
      <c r="QVN45" s="52"/>
      <c r="QVO45" s="2"/>
      <c r="QVR45" s="52"/>
      <c r="QVS45" s="2"/>
      <c r="QVV45" s="52"/>
      <c r="QVW45" s="2"/>
      <c r="QVZ45" s="52"/>
      <c r="QWA45" s="2"/>
      <c r="QWD45" s="52"/>
      <c r="QWE45" s="2"/>
      <c r="QWH45" s="52"/>
      <c r="QWI45" s="2"/>
      <c r="QWL45" s="52"/>
      <c r="QWM45" s="2"/>
      <c r="QWP45" s="52"/>
      <c r="QWQ45" s="2"/>
      <c r="QWT45" s="52"/>
      <c r="QWU45" s="2"/>
      <c r="QWX45" s="52"/>
      <c r="QWY45" s="2"/>
      <c r="QXB45" s="52"/>
      <c r="QXC45" s="2"/>
      <c r="QXF45" s="52"/>
      <c r="QXG45" s="2"/>
      <c r="QXJ45" s="52"/>
      <c r="QXK45" s="2"/>
      <c r="QXN45" s="52"/>
      <c r="QXO45" s="2"/>
      <c r="QXR45" s="52"/>
      <c r="QXS45" s="2"/>
      <c r="QXV45" s="52"/>
      <c r="QXW45" s="2"/>
      <c r="QXZ45" s="52"/>
      <c r="QYA45" s="2"/>
      <c r="QYD45" s="52"/>
      <c r="QYE45" s="2"/>
      <c r="QYH45" s="52"/>
      <c r="QYI45" s="2"/>
      <c r="QYL45" s="52"/>
      <c r="QYM45" s="2"/>
      <c r="QYP45" s="52"/>
      <c r="QYQ45" s="2"/>
      <c r="QYT45" s="52"/>
      <c r="QYU45" s="2"/>
      <c r="QYX45" s="52"/>
      <c r="QYY45" s="2"/>
      <c r="QZB45" s="52"/>
      <c r="QZC45" s="2"/>
      <c r="QZF45" s="52"/>
      <c r="QZG45" s="2"/>
      <c r="QZJ45" s="52"/>
      <c r="QZK45" s="2"/>
      <c r="QZN45" s="52"/>
      <c r="QZO45" s="2"/>
      <c r="QZR45" s="52"/>
      <c r="QZS45" s="2"/>
      <c r="QZV45" s="52"/>
      <c r="QZW45" s="2"/>
      <c r="QZZ45" s="52"/>
      <c r="RAA45" s="2"/>
      <c r="RAD45" s="52"/>
      <c r="RAE45" s="2"/>
      <c r="RAH45" s="52"/>
      <c r="RAI45" s="2"/>
      <c r="RAL45" s="52"/>
      <c r="RAM45" s="2"/>
      <c r="RAP45" s="52"/>
      <c r="RAQ45" s="2"/>
      <c r="RAT45" s="52"/>
      <c r="RAU45" s="2"/>
      <c r="RAX45" s="52"/>
      <c r="RAY45" s="2"/>
      <c r="RBB45" s="52"/>
      <c r="RBC45" s="2"/>
      <c r="RBF45" s="52"/>
      <c r="RBG45" s="2"/>
      <c r="RBJ45" s="52"/>
      <c r="RBK45" s="2"/>
      <c r="RBN45" s="52"/>
      <c r="RBO45" s="2"/>
      <c r="RBR45" s="52"/>
      <c r="RBS45" s="2"/>
      <c r="RBV45" s="52"/>
      <c r="RBW45" s="2"/>
      <c r="RBZ45" s="52"/>
      <c r="RCA45" s="2"/>
      <c r="RCD45" s="52"/>
      <c r="RCE45" s="2"/>
      <c r="RCH45" s="52"/>
      <c r="RCI45" s="2"/>
      <c r="RCL45" s="52"/>
      <c r="RCM45" s="2"/>
      <c r="RCP45" s="52"/>
      <c r="RCQ45" s="2"/>
      <c r="RCT45" s="52"/>
      <c r="RCU45" s="2"/>
      <c r="RCX45" s="52"/>
      <c r="RCY45" s="2"/>
      <c r="RDB45" s="52"/>
      <c r="RDC45" s="2"/>
      <c r="RDF45" s="52"/>
      <c r="RDG45" s="2"/>
      <c r="RDJ45" s="52"/>
      <c r="RDK45" s="2"/>
      <c r="RDN45" s="52"/>
      <c r="RDO45" s="2"/>
      <c r="RDR45" s="52"/>
      <c r="RDS45" s="2"/>
      <c r="RDV45" s="52"/>
      <c r="RDW45" s="2"/>
      <c r="RDZ45" s="52"/>
      <c r="REA45" s="2"/>
      <c r="RED45" s="52"/>
      <c r="REE45" s="2"/>
      <c r="REH45" s="52"/>
      <c r="REI45" s="2"/>
      <c r="REL45" s="52"/>
      <c r="REM45" s="2"/>
      <c r="REP45" s="52"/>
      <c r="REQ45" s="2"/>
      <c r="RET45" s="52"/>
      <c r="REU45" s="2"/>
      <c r="REX45" s="52"/>
      <c r="REY45" s="2"/>
      <c r="RFB45" s="52"/>
      <c r="RFC45" s="2"/>
      <c r="RFF45" s="52"/>
      <c r="RFG45" s="2"/>
      <c r="RFJ45" s="52"/>
      <c r="RFK45" s="2"/>
      <c r="RFN45" s="52"/>
      <c r="RFO45" s="2"/>
      <c r="RFR45" s="52"/>
      <c r="RFS45" s="2"/>
      <c r="RFV45" s="52"/>
      <c r="RFW45" s="2"/>
      <c r="RFZ45" s="52"/>
      <c r="RGA45" s="2"/>
      <c r="RGD45" s="52"/>
      <c r="RGE45" s="2"/>
      <c r="RGH45" s="52"/>
      <c r="RGI45" s="2"/>
      <c r="RGL45" s="52"/>
      <c r="RGM45" s="2"/>
      <c r="RGP45" s="52"/>
      <c r="RGQ45" s="2"/>
      <c r="RGT45" s="52"/>
      <c r="RGU45" s="2"/>
      <c r="RGX45" s="52"/>
      <c r="RGY45" s="2"/>
      <c r="RHB45" s="52"/>
      <c r="RHC45" s="2"/>
      <c r="RHF45" s="52"/>
      <c r="RHG45" s="2"/>
      <c r="RHJ45" s="52"/>
      <c r="RHK45" s="2"/>
      <c r="RHN45" s="52"/>
      <c r="RHO45" s="2"/>
      <c r="RHR45" s="52"/>
      <c r="RHS45" s="2"/>
      <c r="RHV45" s="52"/>
      <c r="RHW45" s="2"/>
      <c r="RHZ45" s="52"/>
      <c r="RIA45" s="2"/>
      <c r="RID45" s="52"/>
      <c r="RIE45" s="2"/>
      <c r="RIH45" s="52"/>
      <c r="RII45" s="2"/>
      <c r="RIL45" s="52"/>
      <c r="RIM45" s="2"/>
      <c r="RIP45" s="52"/>
      <c r="RIQ45" s="2"/>
      <c r="RIT45" s="52"/>
      <c r="RIU45" s="2"/>
      <c r="RIX45" s="52"/>
      <c r="RIY45" s="2"/>
      <c r="RJB45" s="52"/>
      <c r="RJC45" s="2"/>
      <c r="RJF45" s="52"/>
      <c r="RJG45" s="2"/>
      <c r="RJJ45" s="52"/>
      <c r="RJK45" s="2"/>
      <c r="RJN45" s="52"/>
      <c r="RJO45" s="2"/>
      <c r="RJR45" s="52"/>
      <c r="RJS45" s="2"/>
      <c r="RJV45" s="52"/>
      <c r="RJW45" s="2"/>
      <c r="RJZ45" s="52"/>
      <c r="RKA45" s="2"/>
      <c r="RKD45" s="52"/>
      <c r="RKE45" s="2"/>
      <c r="RKH45" s="52"/>
      <c r="RKI45" s="2"/>
      <c r="RKL45" s="52"/>
      <c r="RKM45" s="2"/>
      <c r="RKP45" s="52"/>
      <c r="RKQ45" s="2"/>
      <c r="RKT45" s="52"/>
      <c r="RKU45" s="2"/>
      <c r="RKX45" s="52"/>
      <c r="RKY45" s="2"/>
      <c r="RLB45" s="52"/>
      <c r="RLC45" s="2"/>
      <c r="RLF45" s="52"/>
      <c r="RLG45" s="2"/>
      <c r="RLJ45" s="52"/>
      <c r="RLK45" s="2"/>
      <c r="RLN45" s="52"/>
      <c r="RLO45" s="2"/>
      <c r="RLR45" s="52"/>
      <c r="RLS45" s="2"/>
      <c r="RLV45" s="52"/>
      <c r="RLW45" s="2"/>
      <c r="RLZ45" s="52"/>
      <c r="RMA45" s="2"/>
      <c r="RMD45" s="52"/>
      <c r="RME45" s="2"/>
      <c r="RMH45" s="52"/>
      <c r="RMI45" s="2"/>
      <c r="RML45" s="52"/>
      <c r="RMM45" s="2"/>
      <c r="RMP45" s="52"/>
      <c r="RMQ45" s="2"/>
      <c r="RMT45" s="52"/>
      <c r="RMU45" s="2"/>
      <c r="RMX45" s="52"/>
      <c r="RMY45" s="2"/>
      <c r="RNB45" s="52"/>
      <c r="RNC45" s="2"/>
      <c r="RNF45" s="52"/>
      <c r="RNG45" s="2"/>
      <c r="RNJ45" s="52"/>
      <c r="RNK45" s="2"/>
      <c r="RNN45" s="52"/>
      <c r="RNO45" s="2"/>
      <c r="RNR45" s="52"/>
      <c r="RNS45" s="2"/>
      <c r="RNV45" s="52"/>
      <c r="RNW45" s="2"/>
      <c r="RNZ45" s="52"/>
      <c r="ROA45" s="2"/>
      <c r="ROD45" s="52"/>
      <c r="ROE45" s="2"/>
      <c r="ROH45" s="52"/>
      <c r="ROI45" s="2"/>
      <c r="ROL45" s="52"/>
      <c r="ROM45" s="2"/>
      <c r="ROP45" s="52"/>
      <c r="ROQ45" s="2"/>
      <c r="ROT45" s="52"/>
      <c r="ROU45" s="2"/>
      <c r="ROX45" s="52"/>
      <c r="ROY45" s="2"/>
      <c r="RPB45" s="52"/>
      <c r="RPC45" s="2"/>
      <c r="RPF45" s="52"/>
      <c r="RPG45" s="2"/>
      <c r="RPJ45" s="52"/>
      <c r="RPK45" s="2"/>
      <c r="RPN45" s="52"/>
      <c r="RPO45" s="2"/>
      <c r="RPR45" s="52"/>
      <c r="RPS45" s="2"/>
      <c r="RPV45" s="52"/>
      <c r="RPW45" s="2"/>
      <c r="RPZ45" s="52"/>
      <c r="RQA45" s="2"/>
      <c r="RQD45" s="52"/>
      <c r="RQE45" s="2"/>
      <c r="RQH45" s="52"/>
      <c r="RQI45" s="2"/>
      <c r="RQL45" s="52"/>
      <c r="RQM45" s="2"/>
      <c r="RQP45" s="52"/>
      <c r="RQQ45" s="2"/>
      <c r="RQT45" s="52"/>
      <c r="RQU45" s="2"/>
      <c r="RQX45" s="52"/>
      <c r="RQY45" s="2"/>
      <c r="RRB45" s="52"/>
      <c r="RRC45" s="2"/>
      <c r="RRF45" s="52"/>
      <c r="RRG45" s="2"/>
      <c r="RRJ45" s="52"/>
      <c r="RRK45" s="2"/>
      <c r="RRN45" s="52"/>
      <c r="RRO45" s="2"/>
      <c r="RRR45" s="52"/>
      <c r="RRS45" s="2"/>
      <c r="RRV45" s="52"/>
      <c r="RRW45" s="2"/>
      <c r="RRZ45" s="52"/>
      <c r="RSA45" s="2"/>
      <c r="RSD45" s="52"/>
      <c r="RSE45" s="2"/>
      <c r="RSH45" s="52"/>
      <c r="RSI45" s="2"/>
      <c r="RSL45" s="52"/>
      <c r="RSM45" s="2"/>
      <c r="RSP45" s="52"/>
      <c r="RSQ45" s="2"/>
      <c r="RST45" s="52"/>
      <c r="RSU45" s="2"/>
      <c r="RSX45" s="52"/>
      <c r="RSY45" s="2"/>
      <c r="RTB45" s="52"/>
      <c r="RTC45" s="2"/>
      <c r="RTF45" s="52"/>
      <c r="RTG45" s="2"/>
      <c r="RTJ45" s="52"/>
      <c r="RTK45" s="2"/>
      <c r="RTN45" s="52"/>
      <c r="RTO45" s="2"/>
      <c r="RTR45" s="52"/>
      <c r="RTS45" s="2"/>
      <c r="RTV45" s="52"/>
      <c r="RTW45" s="2"/>
      <c r="RTZ45" s="52"/>
      <c r="RUA45" s="2"/>
      <c r="RUD45" s="52"/>
      <c r="RUE45" s="2"/>
      <c r="RUH45" s="52"/>
      <c r="RUI45" s="2"/>
      <c r="RUL45" s="52"/>
      <c r="RUM45" s="2"/>
      <c r="RUP45" s="52"/>
      <c r="RUQ45" s="2"/>
      <c r="RUT45" s="52"/>
      <c r="RUU45" s="2"/>
      <c r="RUX45" s="52"/>
      <c r="RUY45" s="2"/>
      <c r="RVB45" s="52"/>
      <c r="RVC45" s="2"/>
      <c r="RVF45" s="52"/>
      <c r="RVG45" s="2"/>
      <c r="RVJ45" s="52"/>
      <c r="RVK45" s="2"/>
      <c r="RVN45" s="52"/>
      <c r="RVO45" s="2"/>
      <c r="RVR45" s="52"/>
      <c r="RVS45" s="2"/>
      <c r="RVV45" s="52"/>
      <c r="RVW45" s="2"/>
      <c r="RVZ45" s="52"/>
      <c r="RWA45" s="2"/>
      <c r="RWD45" s="52"/>
      <c r="RWE45" s="2"/>
      <c r="RWH45" s="52"/>
      <c r="RWI45" s="2"/>
      <c r="RWL45" s="52"/>
      <c r="RWM45" s="2"/>
      <c r="RWP45" s="52"/>
      <c r="RWQ45" s="2"/>
      <c r="RWT45" s="52"/>
      <c r="RWU45" s="2"/>
      <c r="RWX45" s="52"/>
      <c r="RWY45" s="2"/>
      <c r="RXB45" s="52"/>
      <c r="RXC45" s="2"/>
      <c r="RXF45" s="52"/>
      <c r="RXG45" s="2"/>
      <c r="RXJ45" s="52"/>
      <c r="RXK45" s="2"/>
      <c r="RXN45" s="52"/>
      <c r="RXO45" s="2"/>
      <c r="RXR45" s="52"/>
      <c r="RXS45" s="2"/>
      <c r="RXV45" s="52"/>
      <c r="RXW45" s="2"/>
      <c r="RXZ45" s="52"/>
      <c r="RYA45" s="2"/>
      <c r="RYD45" s="52"/>
      <c r="RYE45" s="2"/>
      <c r="RYH45" s="52"/>
      <c r="RYI45" s="2"/>
      <c r="RYL45" s="52"/>
      <c r="RYM45" s="2"/>
      <c r="RYP45" s="52"/>
      <c r="RYQ45" s="2"/>
      <c r="RYT45" s="52"/>
      <c r="RYU45" s="2"/>
      <c r="RYX45" s="52"/>
      <c r="RYY45" s="2"/>
      <c r="RZB45" s="52"/>
      <c r="RZC45" s="2"/>
      <c r="RZF45" s="52"/>
      <c r="RZG45" s="2"/>
      <c r="RZJ45" s="52"/>
      <c r="RZK45" s="2"/>
      <c r="RZN45" s="52"/>
      <c r="RZO45" s="2"/>
      <c r="RZR45" s="52"/>
      <c r="RZS45" s="2"/>
      <c r="RZV45" s="52"/>
      <c r="RZW45" s="2"/>
      <c r="RZZ45" s="52"/>
      <c r="SAA45" s="2"/>
      <c r="SAD45" s="52"/>
      <c r="SAE45" s="2"/>
      <c r="SAH45" s="52"/>
      <c r="SAI45" s="2"/>
      <c r="SAL45" s="52"/>
      <c r="SAM45" s="2"/>
      <c r="SAP45" s="52"/>
      <c r="SAQ45" s="2"/>
      <c r="SAT45" s="52"/>
      <c r="SAU45" s="2"/>
      <c r="SAX45" s="52"/>
      <c r="SAY45" s="2"/>
      <c r="SBB45" s="52"/>
      <c r="SBC45" s="2"/>
      <c r="SBF45" s="52"/>
      <c r="SBG45" s="2"/>
      <c r="SBJ45" s="52"/>
      <c r="SBK45" s="2"/>
      <c r="SBN45" s="52"/>
      <c r="SBO45" s="2"/>
      <c r="SBR45" s="52"/>
      <c r="SBS45" s="2"/>
      <c r="SBV45" s="52"/>
      <c r="SBW45" s="2"/>
      <c r="SBZ45" s="52"/>
      <c r="SCA45" s="2"/>
      <c r="SCD45" s="52"/>
      <c r="SCE45" s="2"/>
      <c r="SCH45" s="52"/>
      <c r="SCI45" s="2"/>
      <c r="SCL45" s="52"/>
      <c r="SCM45" s="2"/>
      <c r="SCP45" s="52"/>
      <c r="SCQ45" s="2"/>
      <c r="SCT45" s="52"/>
      <c r="SCU45" s="2"/>
      <c r="SCX45" s="52"/>
      <c r="SCY45" s="2"/>
      <c r="SDB45" s="52"/>
      <c r="SDC45" s="2"/>
      <c r="SDF45" s="52"/>
      <c r="SDG45" s="2"/>
      <c r="SDJ45" s="52"/>
      <c r="SDK45" s="2"/>
      <c r="SDN45" s="52"/>
      <c r="SDO45" s="2"/>
      <c r="SDR45" s="52"/>
      <c r="SDS45" s="2"/>
      <c r="SDV45" s="52"/>
      <c r="SDW45" s="2"/>
      <c r="SDZ45" s="52"/>
      <c r="SEA45" s="2"/>
      <c r="SED45" s="52"/>
      <c r="SEE45" s="2"/>
      <c r="SEH45" s="52"/>
      <c r="SEI45" s="2"/>
      <c r="SEL45" s="52"/>
      <c r="SEM45" s="2"/>
      <c r="SEP45" s="52"/>
      <c r="SEQ45" s="2"/>
      <c r="SET45" s="52"/>
      <c r="SEU45" s="2"/>
      <c r="SEX45" s="52"/>
      <c r="SEY45" s="2"/>
      <c r="SFB45" s="52"/>
      <c r="SFC45" s="2"/>
      <c r="SFF45" s="52"/>
      <c r="SFG45" s="2"/>
      <c r="SFJ45" s="52"/>
      <c r="SFK45" s="2"/>
      <c r="SFN45" s="52"/>
      <c r="SFO45" s="2"/>
      <c r="SFR45" s="52"/>
      <c r="SFS45" s="2"/>
      <c r="SFV45" s="52"/>
      <c r="SFW45" s="2"/>
      <c r="SFZ45" s="52"/>
      <c r="SGA45" s="2"/>
      <c r="SGD45" s="52"/>
      <c r="SGE45" s="2"/>
      <c r="SGH45" s="52"/>
      <c r="SGI45" s="2"/>
      <c r="SGL45" s="52"/>
      <c r="SGM45" s="2"/>
      <c r="SGP45" s="52"/>
      <c r="SGQ45" s="2"/>
      <c r="SGT45" s="52"/>
      <c r="SGU45" s="2"/>
      <c r="SGX45" s="52"/>
      <c r="SGY45" s="2"/>
      <c r="SHB45" s="52"/>
      <c r="SHC45" s="2"/>
      <c r="SHF45" s="52"/>
      <c r="SHG45" s="2"/>
      <c r="SHJ45" s="52"/>
      <c r="SHK45" s="2"/>
      <c r="SHN45" s="52"/>
      <c r="SHO45" s="2"/>
      <c r="SHR45" s="52"/>
      <c r="SHS45" s="2"/>
      <c r="SHV45" s="52"/>
      <c r="SHW45" s="2"/>
      <c r="SHZ45" s="52"/>
      <c r="SIA45" s="2"/>
      <c r="SID45" s="52"/>
      <c r="SIE45" s="2"/>
      <c r="SIH45" s="52"/>
      <c r="SII45" s="2"/>
      <c r="SIL45" s="52"/>
      <c r="SIM45" s="2"/>
      <c r="SIP45" s="52"/>
      <c r="SIQ45" s="2"/>
      <c r="SIT45" s="52"/>
      <c r="SIU45" s="2"/>
      <c r="SIX45" s="52"/>
      <c r="SIY45" s="2"/>
      <c r="SJB45" s="52"/>
      <c r="SJC45" s="2"/>
      <c r="SJF45" s="52"/>
      <c r="SJG45" s="2"/>
      <c r="SJJ45" s="52"/>
      <c r="SJK45" s="2"/>
      <c r="SJN45" s="52"/>
      <c r="SJO45" s="2"/>
      <c r="SJR45" s="52"/>
      <c r="SJS45" s="2"/>
      <c r="SJV45" s="52"/>
      <c r="SJW45" s="2"/>
      <c r="SJZ45" s="52"/>
      <c r="SKA45" s="2"/>
      <c r="SKD45" s="52"/>
      <c r="SKE45" s="2"/>
      <c r="SKH45" s="52"/>
      <c r="SKI45" s="2"/>
      <c r="SKL45" s="52"/>
      <c r="SKM45" s="2"/>
      <c r="SKP45" s="52"/>
      <c r="SKQ45" s="2"/>
      <c r="SKT45" s="52"/>
      <c r="SKU45" s="2"/>
      <c r="SKX45" s="52"/>
      <c r="SKY45" s="2"/>
      <c r="SLB45" s="52"/>
      <c r="SLC45" s="2"/>
      <c r="SLF45" s="52"/>
      <c r="SLG45" s="2"/>
      <c r="SLJ45" s="52"/>
      <c r="SLK45" s="2"/>
      <c r="SLN45" s="52"/>
      <c r="SLO45" s="2"/>
      <c r="SLR45" s="52"/>
      <c r="SLS45" s="2"/>
      <c r="SLV45" s="52"/>
      <c r="SLW45" s="2"/>
      <c r="SLZ45" s="52"/>
      <c r="SMA45" s="2"/>
      <c r="SMD45" s="52"/>
      <c r="SME45" s="2"/>
      <c r="SMH45" s="52"/>
      <c r="SMI45" s="2"/>
      <c r="SML45" s="52"/>
      <c r="SMM45" s="2"/>
      <c r="SMP45" s="52"/>
      <c r="SMQ45" s="2"/>
      <c r="SMT45" s="52"/>
      <c r="SMU45" s="2"/>
      <c r="SMX45" s="52"/>
      <c r="SMY45" s="2"/>
      <c r="SNB45" s="52"/>
      <c r="SNC45" s="2"/>
      <c r="SNF45" s="52"/>
      <c r="SNG45" s="2"/>
      <c r="SNJ45" s="52"/>
      <c r="SNK45" s="2"/>
      <c r="SNN45" s="52"/>
      <c r="SNO45" s="2"/>
      <c r="SNR45" s="52"/>
      <c r="SNS45" s="2"/>
      <c r="SNV45" s="52"/>
      <c r="SNW45" s="2"/>
      <c r="SNZ45" s="52"/>
      <c r="SOA45" s="2"/>
      <c r="SOD45" s="52"/>
      <c r="SOE45" s="2"/>
      <c r="SOH45" s="52"/>
      <c r="SOI45" s="2"/>
      <c r="SOL45" s="52"/>
      <c r="SOM45" s="2"/>
      <c r="SOP45" s="52"/>
      <c r="SOQ45" s="2"/>
      <c r="SOT45" s="52"/>
      <c r="SOU45" s="2"/>
      <c r="SOX45" s="52"/>
      <c r="SOY45" s="2"/>
      <c r="SPB45" s="52"/>
      <c r="SPC45" s="2"/>
      <c r="SPF45" s="52"/>
      <c r="SPG45" s="2"/>
      <c r="SPJ45" s="52"/>
      <c r="SPK45" s="2"/>
      <c r="SPN45" s="52"/>
      <c r="SPO45" s="2"/>
      <c r="SPR45" s="52"/>
      <c r="SPS45" s="2"/>
      <c r="SPV45" s="52"/>
      <c r="SPW45" s="2"/>
      <c r="SPZ45" s="52"/>
      <c r="SQA45" s="2"/>
      <c r="SQD45" s="52"/>
      <c r="SQE45" s="2"/>
      <c r="SQH45" s="52"/>
      <c r="SQI45" s="2"/>
      <c r="SQL45" s="52"/>
      <c r="SQM45" s="2"/>
      <c r="SQP45" s="52"/>
      <c r="SQQ45" s="2"/>
      <c r="SQT45" s="52"/>
      <c r="SQU45" s="2"/>
      <c r="SQX45" s="52"/>
      <c r="SQY45" s="2"/>
      <c r="SRB45" s="52"/>
      <c r="SRC45" s="2"/>
      <c r="SRF45" s="52"/>
      <c r="SRG45" s="2"/>
      <c r="SRJ45" s="52"/>
      <c r="SRK45" s="2"/>
      <c r="SRN45" s="52"/>
      <c r="SRO45" s="2"/>
      <c r="SRR45" s="52"/>
      <c r="SRS45" s="2"/>
      <c r="SRV45" s="52"/>
      <c r="SRW45" s="2"/>
      <c r="SRZ45" s="52"/>
      <c r="SSA45" s="2"/>
      <c r="SSD45" s="52"/>
      <c r="SSE45" s="2"/>
      <c r="SSH45" s="52"/>
      <c r="SSI45" s="2"/>
      <c r="SSL45" s="52"/>
      <c r="SSM45" s="2"/>
      <c r="SSP45" s="52"/>
      <c r="SSQ45" s="2"/>
      <c r="SST45" s="52"/>
      <c r="SSU45" s="2"/>
      <c r="SSX45" s="52"/>
      <c r="SSY45" s="2"/>
      <c r="STB45" s="52"/>
      <c r="STC45" s="2"/>
      <c r="STF45" s="52"/>
      <c r="STG45" s="2"/>
      <c r="STJ45" s="52"/>
      <c r="STK45" s="2"/>
      <c r="STN45" s="52"/>
      <c r="STO45" s="2"/>
      <c r="STR45" s="52"/>
      <c r="STS45" s="2"/>
      <c r="STV45" s="52"/>
      <c r="STW45" s="2"/>
      <c r="STZ45" s="52"/>
      <c r="SUA45" s="2"/>
      <c r="SUD45" s="52"/>
      <c r="SUE45" s="2"/>
      <c r="SUH45" s="52"/>
      <c r="SUI45" s="2"/>
      <c r="SUL45" s="52"/>
      <c r="SUM45" s="2"/>
      <c r="SUP45" s="52"/>
      <c r="SUQ45" s="2"/>
      <c r="SUT45" s="52"/>
      <c r="SUU45" s="2"/>
      <c r="SUX45" s="52"/>
      <c r="SUY45" s="2"/>
      <c r="SVB45" s="52"/>
      <c r="SVC45" s="2"/>
      <c r="SVF45" s="52"/>
      <c r="SVG45" s="2"/>
      <c r="SVJ45" s="52"/>
      <c r="SVK45" s="2"/>
      <c r="SVN45" s="52"/>
      <c r="SVO45" s="2"/>
      <c r="SVR45" s="52"/>
      <c r="SVS45" s="2"/>
      <c r="SVV45" s="52"/>
      <c r="SVW45" s="2"/>
      <c r="SVZ45" s="52"/>
      <c r="SWA45" s="2"/>
      <c r="SWD45" s="52"/>
      <c r="SWE45" s="2"/>
      <c r="SWH45" s="52"/>
      <c r="SWI45" s="2"/>
      <c r="SWL45" s="52"/>
      <c r="SWM45" s="2"/>
      <c r="SWP45" s="52"/>
      <c r="SWQ45" s="2"/>
      <c r="SWT45" s="52"/>
      <c r="SWU45" s="2"/>
      <c r="SWX45" s="52"/>
      <c r="SWY45" s="2"/>
      <c r="SXB45" s="52"/>
      <c r="SXC45" s="2"/>
      <c r="SXF45" s="52"/>
      <c r="SXG45" s="2"/>
      <c r="SXJ45" s="52"/>
      <c r="SXK45" s="2"/>
      <c r="SXN45" s="52"/>
      <c r="SXO45" s="2"/>
      <c r="SXR45" s="52"/>
      <c r="SXS45" s="2"/>
      <c r="SXV45" s="52"/>
      <c r="SXW45" s="2"/>
      <c r="SXZ45" s="52"/>
      <c r="SYA45" s="2"/>
      <c r="SYD45" s="52"/>
      <c r="SYE45" s="2"/>
      <c r="SYH45" s="52"/>
      <c r="SYI45" s="2"/>
      <c r="SYL45" s="52"/>
      <c r="SYM45" s="2"/>
      <c r="SYP45" s="52"/>
      <c r="SYQ45" s="2"/>
      <c r="SYT45" s="52"/>
      <c r="SYU45" s="2"/>
      <c r="SYX45" s="52"/>
      <c r="SYY45" s="2"/>
      <c r="SZB45" s="52"/>
      <c r="SZC45" s="2"/>
      <c r="SZF45" s="52"/>
      <c r="SZG45" s="2"/>
      <c r="SZJ45" s="52"/>
      <c r="SZK45" s="2"/>
      <c r="SZN45" s="52"/>
      <c r="SZO45" s="2"/>
      <c r="SZR45" s="52"/>
      <c r="SZS45" s="2"/>
      <c r="SZV45" s="52"/>
      <c r="SZW45" s="2"/>
      <c r="SZZ45" s="52"/>
      <c r="TAA45" s="2"/>
      <c r="TAD45" s="52"/>
      <c r="TAE45" s="2"/>
      <c r="TAH45" s="52"/>
      <c r="TAI45" s="2"/>
      <c r="TAL45" s="52"/>
      <c r="TAM45" s="2"/>
      <c r="TAP45" s="52"/>
      <c r="TAQ45" s="2"/>
      <c r="TAT45" s="52"/>
      <c r="TAU45" s="2"/>
      <c r="TAX45" s="52"/>
      <c r="TAY45" s="2"/>
      <c r="TBB45" s="52"/>
      <c r="TBC45" s="2"/>
      <c r="TBF45" s="52"/>
      <c r="TBG45" s="2"/>
      <c r="TBJ45" s="52"/>
      <c r="TBK45" s="2"/>
      <c r="TBN45" s="52"/>
      <c r="TBO45" s="2"/>
      <c r="TBR45" s="52"/>
      <c r="TBS45" s="2"/>
      <c r="TBV45" s="52"/>
      <c r="TBW45" s="2"/>
      <c r="TBZ45" s="52"/>
      <c r="TCA45" s="2"/>
      <c r="TCD45" s="52"/>
      <c r="TCE45" s="2"/>
      <c r="TCH45" s="52"/>
      <c r="TCI45" s="2"/>
      <c r="TCL45" s="52"/>
      <c r="TCM45" s="2"/>
      <c r="TCP45" s="52"/>
      <c r="TCQ45" s="2"/>
      <c r="TCT45" s="52"/>
      <c r="TCU45" s="2"/>
      <c r="TCX45" s="52"/>
      <c r="TCY45" s="2"/>
      <c r="TDB45" s="52"/>
      <c r="TDC45" s="2"/>
      <c r="TDF45" s="52"/>
      <c r="TDG45" s="2"/>
      <c r="TDJ45" s="52"/>
      <c r="TDK45" s="2"/>
      <c r="TDN45" s="52"/>
      <c r="TDO45" s="2"/>
      <c r="TDR45" s="52"/>
      <c r="TDS45" s="2"/>
      <c r="TDV45" s="52"/>
      <c r="TDW45" s="2"/>
      <c r="TDZ45" s="52"/>
      <c r="TEA45" s="2"/>
      <c r="TED45" s="52"/>
      <c r="TEE45" s="2"/>
      <c r="TEH45" s="52"/>
      <c r="TEI45" s="2"/>
      <c r="TEL45" s="52"/>
      <c r="TEM45" s="2"/>
      <c r="TEP45" s="52"/>
      <c r="TEQ45" s="2"/>
      <c r="TET45" s="52"/>
      <c r="TEU45" s="2"/>
      <c r="TEX45" s="52"/>
      <c r="TEY45" s="2"/>
      <c r="TFB45" s="52"/>
      <c r="TFC45" s="2"/>
      <c r="TFF45" s="52"/>
      <c r="TFG45" s="2"/>
      <c r="TFJ45" s="52"/>
      <c r="TFK45" s="2"/>
      <c r="TFN45" s="52"/>
      <c r="TFO45" s="2"/>
      <c r="TFR45" s="52"/>
      <c r="TFS45" s="2"/>
      <c r="TFV45" s="52"/>
      <c r="TFW45" s="2"/>
      <c r="TFZ45" s="52"/>
      <c r="TGA45" s="2"/>
      <c r="TGD45" s="52"/>
      <c r="TGE45" s="2"/>
      <c r="TGH45" s="52"/>
      <c r="TGI45" s="2"/>
      <c r="TGL45" s="52"/>
      <c r="TGM45" s="2"/>
      <c r="TGP45" s="52"/>
      <c r="TGQ45" s="2"/>
      <c r="TGT45" s="52"/>
      <c r="TGU45" s="2"/>
      <c r="TGX45" s="52"/>
      <c r="TGY45" s="2"/>
      <c r="THB45" s="52"/>
      <c r="THC45" s="2"/>
      <c r="THF45" s="52"/>
      <c r="THG45" s="2"/>
      <c r="THJ45" s="52"/>
      <c r="THK45" s="2"/>
      <c r="THN45" s="52"/>
      <c r="THO45" s="2"/>
      <c r="THR45" s="52"/>
      <c r="THS45" s="2"/>
      <c r="THV45" s="52"/>
      <c r="THW45" s="2"/>
      <c r="THZ45" s="52"/>
      <c r="TIA45" s="2"/>
      <c r="TID45" s="52"/>
      <c r="TIE45" s="2"/>
      <c r="TIH45" s="52"/>
      <c r="TII45" s="2"/>
      <c r="TIL45" s="52"/>
      <c r="TIM45" s="2"/>
      <c r="TIP45" s="52"/>
      <c r="TIQ45" s="2"/>
      <c r="TIT45" s="52"/>
      <c r="TIU45" s="2"/>
      <c r="TIX45" s="52"/>
      <c r="TIY45" s="2"/>
      <c r="TJB45" s="52"/>
      <c r="TJC45" s="2"/>
      <c r="TJF45" s="52"/>
      <c r="TJG45" s="2"/>
      <c r="TJJ45" s="52"/>
      <c r="TJK45" s="2"/>
      <c r="TJN45" s="52"/>
      <c r="TJO45" s="2"/>
      <c r="TJR45" s="52"/>
      <c r="TJS45" s="2"/>
      <c r="TJV45" s="52"/>
      <c r="TJW45" s="2"/>
      <c r="TJZ45" s="52"/>
      <c r="TKA45" s="2"/>
      <c r="TKD45" s="52"/>
      <c r="TKE45" s="2"/>
      <c r="TKH45" s="52"/>
      <c r="TKI45" s="2"/>
      <c r="TKL45" s="52"/>
      <c r="TKM45" s="2"/>
      <c r="TKP45" s="52"/>
      <c r="TKQ45" s="2"/>
      <c r="TKT45" s="52"/>
      <c r="TKU45" s="2"/>
      <c r="TKX45" s="52"/>
      <c r="TKY45" s="2"/>
      <c r="TLB45" s="52"/>
      <c r="TLC45" s="2"/>
      <c r="TLF45" s="52"/>
      <c r="TLG45" s="2"/>
      <c r="TLJ45" s="52"/>
      <c r="TLK45" s="2"/>
      <c r="TLN45" s="52"/>
      <c r="TLO45" s="2"/>
      <c r="TLR45" s="52"/>
      <c r="TLS45" s="2"/>
      <c r="TLV45" s="52"/>
      <c r="TLW45" s="2"/>
      <c r="TLZ45" s="52"/>
      <c r="TMA45" s="2"/>
      <c r="TMD45" s="52"/>
      <c r="TME45" s="2"/>
      <c r="TMH45" s="52"/>
      <c r="TMI45" s="2"/>
      <c r="TML45" s="52"/>
      <c r="TMM45" s="2"/>
      <c r="TMP45" s="52"/>
      <c r="TMQ45" s="2"/>
      <c r="TMT45" s="52"/>
      <c r="TMU45" s="2"/>
      <c r="TMX45" s="52"/>
      <c r="TMY45" s="2"/>
      <c r="TNB45" s="52"/>
      <c r="TNC45" s="2"/>
      <c r="TNF45" s="52"/>
      <c r="TNG45" s="2"/>
      <c r="TNJ45" s="52"/>
      <c r="TNK45" s="2"/>
      <c r="TNN45" s="52"/>
      <c r="TNO45" s="2"/>
      <c r="TNR45" s="52"/>
      <c r="TNS45" s="2"/>
      <c r="TNV45" s="52"/>
      <c r="TNW45" s="2"/>
      <c r="TNZ45" s="52"/>
      <c r="TOA45" s="2"/>
      <c r="TOD45" s="52"/>
      <c r="TOE45" s="2"/>
      <c r="TOH45" s="52"/>
      <c r="TOI45" s="2"/>
      <c r="TOL45" s="52"/>
      <c r="TOM45" s="2"/>
      <c r="TOP45" s="52"/>
      <c r="TOQ45" s="2"/>
      <c r="TOT45" s="52"/>
      <c r="TOU45" s="2"/>
      <c r="TOX45" s="52"/>
      <c r="TOY45" s="2"/>
      <c r="TPB45" s="52"/>
      <c r="TPC45" s="2"/>
      <c r="TPF45" s="52"/>
      <c r="TPG45" s="2"/>
      <c r="TPJ45" s="52"/>
      <c r="TPK45" s="2"/>
      <c r="TPN45" s="52"/>
      <c r="TPO45" s="2"/>
      <c r="TPR45" s="52"/>
      <c r="TPS45" s="2"/>
      <c r="TPV45" s="52"/>
      <c r="TPW45" s="2"/>
      <c r="TPZ45" s="52"/>
      <c r="TQA45" s="2"/>
      <c r="TQD45" s="52"/>
      <c r="TQE45" s="2"/>
      <c r="TQH45" s="52"/>
      <c r="TQI45" s="2"/>
      <c r="TQL45" s="52"/>
      <c r="TQM45" s="2"/>
      <c r="TQP45" s="52"/>
      <c r="TQQ45" s="2"/>
      <c r="TQT45" s="52"/>
      <c r="TQU45" s="2"/>
      <c r="TQX45" s="52"/>
      <c r="TQY45" s="2"/>
      <c r="TRB45" s="52"/>
      <c r="TRC45" s="2"/>
      <c r="TRF45" s="52"/>
      <c r="TRG45" s="2"/>
      <c r="TRJ45" s="52"/>
      <c r="TRK45" s="2"/>
      <c r="TRN45" s="52"/>
      <c r="TRO45" s="2"/>
      <c r="TRR45" s="52"/>
      <c r="TRS45" s="2"/>
      <c r="TRV45" s="52"/>
      <c r="TRW45" s="2"/>
      <c r="TRZ45" s="52"/>
      <c r="TSA45" s="2"/>
      <c r="TSD45" s="52"/>
      <c r="TSE45" s="2"/>
      <c r="TSH45" s="52"/>
      <c r="TSI45" s="2"/>
      <c r="TSL45" s="52"/>
      <c r="TSM45" s="2"/>
      <c r="TSP45" s="52"/>
      <c r="TSQ45" s="2"/>
      <c r="TST45" s="52"/>
      <c r="TSU45" s="2"/>
      <c r="TSX45" s="52"/>
      <c r="TSY45" s="2"/>
      <c r="TTB45" s="52"/>
      <c r="TTC45" s="2"/>
      <c r="TTF45" s="52"/>
      <c r="TTG45" s="2"/>
      <c r="TTJ45" s="52"/>
      <c r="TTK45" s="2"/>
      <c r="TTN45" s="52"/>
      <c r="TTO45" s="2"/>
      <c r="TTR45" s="52"/>
      <c r="TTS45" s="2"/>
      <c r="TTV45" s="52"/>
      <c r="TTW45" s="2"/>
      <c r="TTZ45" s="52"/>
      <c r="TUA45" s="2"/>
      <c r="TUD45" s="52"/>
      <c r="TUE45" s="2"/>
      <c r="TUH45" s="52"/>
      <c r="TUI45" s="2"/>
      <c r="TUL45" s="52"/>
      <c r="TUM45" s="2"/>
      <c r="TUP45" s="52"/>
      <c r="TUQ45" s="2"/>
      <c r="TUT45" s="52"/>
      <c r="TUU45" s="2"/>
      <c r="TUX45" s="52"/>
      <c r="TUY45" s="2"/>
      <c r="TVB45" s="52"/>
      <c r="TVC45" s="2"/>
      <c r="TVF45" s="52"/>
      <c r="TVG45" s="2"/>
      <c r="TVJ45" s="52"/>
      <c r="TVK45" s="2"/>
      <c r="TVN45" s="52"/>
      <c r="TVO45" s="2"/>
      <c r="TVR45" s="52"/>
      <c r="TVS45" s="2"/>
      <c r="TVV45" s="52"/>
      <c r="TVW45" s="2"/>
      <c r="TVZ45" s="52"/>
      <c r="TWA45" s="2"/>
      <c r="TWD45" s="52"/>
      <c r="TWE45" s="2"/>
      <c r="TWH45" s="52"/>
      <c r="TWI45" s="2"/>
      <c r="TWL45" s="52"/>
      <c r="TWM45" s="2"/>
      <c r="TWP45" s="52"/>
      <c r="TWQ45" s="2"/>
      <c r="TWT45" s="52"/>
      <c r="TWU45" s="2"/>
      <c r="TWX45" s="52"/>
      <c r="TWY45" s="2"/>
      <c r="TXB45" s="52"/>
      <c r="TXC45" s="2"/>
      <c r="TXF45" s="52"/>
      <c r="TXG45" s="2"/>
      <c r="TXJ45" s="52"/>
      <c r="TXK45" s="2"/>
      <c r="TXN45" s="52"/>
      <c r="TXO45" s="2"/>
      <c r="TXR45" s="52"/>
      <c r="TXS45" s="2"/>
      <c r="TXV45" s="52"/>
      <c r="TXW45" s="2"/>
      <c r="TXZ45" s="52"/>
      <c r="TYA45" s="2"/>
      <c r="TYD45" s="52"/>
      <c r="TYE45" s="2"/>
      <c r="TYH45" s="52"/>
      <c r="TYI45" s="2"/>
      <c r="TYL45" s="52"/>
      <c r="TYM45" s="2"/>
      <c r="TYP45" s="52"/>
      <c r="TYQ45" s="2"/>
      <c r="TYT45" s="52"/>
      <c r="TYU45" s="2"/>
      <c r="TYX45" s="52"/>
      <c r="TYY45" s="2"/>
      <c r="TZB45" s="52"/>
      <c r="TZC45" s="2"/>
      <c r="TZF45" s="52"/>
      <c r="TZG45" s="2"/>
      <c r="TZJ45" s="52"/>
      <c r="TZK45" s="2"/>
      <c r="TZN45" s="52"/>
      <c r="TZO45" s="2"/>
      <c r="TZR45" s="52"/>
      <c r="TZS45" s="2"/>
      <c r="TZV45" s="52"/>
      <c r="TZW45" s="2"/>
      <c r="TZZ45" s="52"/>
      <c r="UAA45" s="2"/>
      <c r="UAD45" s="52"/>
      <c r="UAE45" s="2"/>
      <c r="UAH45" s="52"/>
      <c r="UAI45" s="2"/>
      <c r="UAL45" s="52"/>
      <c r="UAM45" s="2"/>
      <c r="UAP45" s="52"/>
      <c r="UAQ45" s="2"/>
      <c r="UAT45" s="52"/>
      <c r="UAU45" s="2"/>
      <c r="UAX45" s="52"/>
      <c r="UAY45" s="2"/>
      <c r="UBB45" s="52"/>
      <c r="UBC45" s="2"/>
      <c r="UBF45" s="52"/>
      <c r="UBG45" s="2"/>
      <c r="UBJ45" s="52"/>
      <c r="UBK45" s="2"/>
      <c r="UBN45" s="52"/>
      <c r="UBO45" s="2"/>
      <c r="UBR45" s="52"/>
      <c r="UBS45" s="2"/>
      <c r="UBV45" s="52"/>
      <c r="UBW45" s="2"/>
      <c r="UBZ45" s="52"/>
      <c r="UCA45" s="2"/>
      <c r="UCD45" s="52"/>
      <c r="UCE45" s="2"/>
      <c r="UCH45" s="52"/>
      <c r="UCI45" s="2"/>
      <c r="UCL45" s="52"/>
      <c r="UCM45" s="2"/>
      <c r="UCP45" s="52"/>
      <c r="UCQ45" s="2"/>
      <c r="UCT45" s="52"/>
      <c r="UCU45" s="2"/>
      <c r="UCX45" s="52"/>
      <c r="UCY45" s="2"/>
      <c r="UDB45" s="52"/>
      <c r="UDC45" s="2"/>
      <c r="UDF45" s="52"/>
      <c r="UDG45" s="2"/>
      <c r="UDJ45" s="52"/>
      <c r="UDK45" s="2"/>
      <c r="UDN45" s="52"/>
      <c r="UDO45" s="2"/>
      <c r="UDR45" s="52"/>
      <c r="UDS45" s="2"/>
      <c r="UDV45" s="52"/>
      <c r="UDW45" s="2"/>
      <c r="UDZ45" s="52"/>
      <c r="UEA45" s="2"/>
      <c r="UED45" s="52"/>
      <c r="UEE45" s="2"/>
      <c r="UEH45" s="52"/>
      <c r="UEI45" s="2"/>
      <c r="UEL45" s="52"/>
      <c r="UEM45" s="2"/>
      <c r="UEP45" s="52"/>
      <c r="UEQ45" s="2"/>
      <c r="UET45" s="52"/>
      <c r="UEU45" s="2"/>
      <c r="UEX45" s="52"/>
      <c r="UEY45" s="2"/>
      <c r="UFB45" s="52"/>
      <c r="UFC45" s="2"/>
      <c r="UFF45" s="52"/>
      <c r="UFG45" s="2"/>
      <c r="UFJ45" s="52"/>
      <c r="UFK45" s="2"/>
      <c r="UFN45" s="52"/>
      <c r="UFO45" s="2"/>
      <c r="UFR45" s="52"/>
      <c r="UFS45" s="2"/>
      <c r="UFV45" s="52"/>
      <c r="UFW45" s="2"/>
      <c r="UFZ45" s="52"/>
      <c r="UGA45" s="2"/>
      <c r="UGD45" s="52"/>
      <c r="UGE45" s="2"/>
      <c r="UGH45" s="52"/>
      <c r="UGI45" s="2"/>
      <c r="UGL45" s="52"/>
      <c r="UGM45" s="2"/>
      <c r="UGP45" s="52"/>
      <c r="UGQ45" s="2"/>
      <c r="UGT45" s="52"/>
      <c r="UGU45" s="2"/>
      <c r="UGX45" s="52"/>
      <c r="UGY45" s="2"/>
      <c r="UHB45" s="52"/>
      <c r="UHC45" s="2"/>
      <c r="UHF45" s="52"/>
      <c r="UHG45" s="2"/>
      <c r="UHJ45" s="52"/>
      <c r="UHK45" s="2"/>
      <c r="UHN45" s="52"/>
      <c r="UHO45" s="2"/>
      <c r="UHR45" s="52"/>
      <c r="UHS45" s="2"/>
      <c r="UHV45" s="52"/>
      <c r="UHW45" s="2"/>
      <c r="UHZ45" s="52"/>
      <c r="UIA45" s="2"/>
      <c r="UID45" s="52"/>
      <c r="UIE45" s="2"/>
      <c r="UIH45" s="52"/>
      <c r="UII45" s="2"/>
      <c r="UIL45" s="52"/>
      <c r="UIM45" s="2"/>
      <c r="UIP45" s="52"/>
      <c r="UIQ45" s="2"/>
      <c r="UIT45" s="52"/>
      <c r="UIU45" s="2"/>
      <c r="UIX45" s="52"/>
      <c r="UIY45" s="2"/>
      <c r="UJB45" s="52"/>
      <c r="UJC45" s="2"/>
      <c r="UJF45" s="52"/>
      <c r="UJG45" s="2"/>
      <c r="UJJ45" s="52"/>
      <c r="UJK45" s="2"/>
      <c r="UJN45" s="52"/>
      <c r="UJO45" s="2"/>
      <c r="UJR45" s="52"/>
      <c r="UJS45" s="2"/>
      <c r="UJV45" s="52"/>
      <c r="UJW45" s="2"/>
      <c r="UJZ45" s="52"/>
      <c r="UKA45" s="2"/>
      <c r="UKD45" s="52"/>
      <c r="UKE45" s="2"/>
      <c r="UKH45" s="52"/>
      <c r="UKI45" s="2"/>
      <c r="UKL45" s="52"/>
      <c r="UKM45" s="2"/>
      <c r="UKP45" s="52"/>
      <c r="UKQ45" s="2"/>
      <c r="UKT45" s="52"/>
      <c r="UKU45" s="2"/>
      <c r="UKX45" s="52"/>
      <c r="UKY45" s="2"/>
      <c r="ULB45" s="52"/>
      <c r="ULC45" s="2"/>
      <c r="ULF45" s="52"/>
      <c r="ULG45" s="2"/>
      <c r="ULJ45" s="52"/>
      <c r="ULK45" s="2"/>
      <c r="ULN45" s="52"/>
      <c r="ULO45" s="2"/>
      <c r="ULR45" s="52"/>
      <c r="ULS45" s="2"/>
      <c r="ULV45" s="52"/>
      <c r="ULW45" s="2"/>
      <c r="ULZ45" s="52"/>
      <c r="UMA45" s="2"/>
      <c r="UMD45" s="52"/>
      <c r="UME45" s="2"/>
      <c r="UMH45" s="52"/>
      <c r="UMI45" s="2"/>
      <c r="UML45" s="52"/>
      <c r="UMM45" s="2"/>
      <c r="UMP45" s="52"/>
      <c r="UMQ45" s="2"/>
      <c r="UMT45" s="52"/>
      <c r="UMU45" s="2"/>
      <c r="UMX45" s="52"/>
      <c r="UMY45" s="2"/>
      <c r="UNB45" s="52"/>
      <c r="UNC45" s="2"/>
      <c r="UNF45" s="52"/>
      <c r="UNG45" s="2"/>
      <c r="UNJ45" s="52"/>
      <c r="UNK45" s="2"/>
      <c r="UNN45" s="52"/>
      <c r="UNO45" s="2"/>
      <c r="UNR45" s="52"/>
      <c r="UNS45" s="2"/>
      <c r="UNV45" s="52"/>
      <c r="UNW45" s="2"/>
      <c r="UNZ45" s="52"/>
      <c r="UOA45" s="2"/>
      <c r="UOD45" s="52"/>
      <c r="UOE45" s="2"/>
      <c r="UOH45" s="52"/>
      <c r="UOI45" s="2"/>
      <c r="UOL45" s="52"/>
      <c r="UOM45" s="2"/>
      <c r="UOP45" s="52"/>
      <c r="UOQ45" s="2"/>
      <c r="UOT45" s="52"/>
      <c r="UOU45" s="2"/>
      <c r="UOX45" s="52"/>
      <c r="UOY45" s="2"/>
      <c r="UPB45" s="52"/>
      <c r="UPC45" s="2"/>
      <c r="UPF45" s="52"/>
      <c r="UPG45" s="2"/>
      <c r="UPJ45" s="52"/>
      <c r="UPK45" s="2"/>
      <c r="UPN45" s="52"/>
      <c r="UPO45" s="2"/>
      <c r="UPR45" s="52"/>
      <c r="UPS45" s="2"/>
      <c r="UPV45" s="52"/>
      <c r="UPW45" s="2"/>
      <c r="UPZ45" s="52"/>
      <c r="UQA45" s="2"/>
      <c r="UQD45" s="52"/>
      <c r="UQE45" s="2"/>
      <c r="UQH45" s="52"/>
      <c r="UQI45" s="2"/>
      <c r="UQL45" s="52"/>
      <c r="UQM45" s="2"/>
      <c r="UQP45" s="52"/>
      <c r="UQQ45" s="2"/>
      <c r="UQT45" s="52"/>
      <c r="UQU45" s="2"/>
      <c r="UQX45" s="52"/>
      <c r="UQY45" s="2"/>
      <c r="URB45" s="52"/>
      <c r="URC45" s="2"/>
      <c r="URF45" s="52"/>
      <c r="URG45" s="2"/>
      <c r="URJ45" s="52"/>
      <c r="URK45" s="2"/>
      <c r="URN45" s="52"/>
      <c r="URO45" s="2"/>
      <c r="URR45" s="52"/>
      <c r="URS45" s="2"/>
      <c r="URV45" s="52"/>
      <c r="URW45" s="2"/>
      <c r="URZ45" s="52"/>
      <c r="USA45" s="2"/>
      <c r="USD45" s="52"/>
      <c r="USE45" s="2"/>
      <c r="USH45" s="52"/>
      <c r="USI45" s="2"/>
      <c r="USL45" s="52"/>
      <c r="USM45" s="2"/>
      <c r="USP45" s="52"/>
      <c r="USQ45" s="2"/>
      <c r="UST45" s="52"/>
      <c r="USU45" s="2"/>
      <c r="USX45" s="52"/>
      <c r="USY45" s="2"/>
      <c r="UTB45" s="52"/>
      <c r="UTC45" s="2"/>
      <c r="UTF45" s="52"/>
      <c r="UTG45" s="2"/>
      <c r="UTJ45" s="52"/>
      <c r="UTK45" s="2"/>
      <c r="UTN45" s="52"/>
      <c r="UTO45" s="2"/>
      <c r="UTR45" s="52"/>
      <c r="UTS45" s="2"/>
      <c r="UTV45" s="52"/>
      <c r="UTW45" s="2"/>
      <c r="UTZ45" s="52"/>
      <c r="UUA45" s="2"/>
      <c r="UUD45" s="52"/>
      <c r="UUE45" s="2"/>
      <c r="UUH45" s="52"/>
      <c r="UUI45" s="2"/>
      <c r="UUL45" s="52"/>
      <c r="UUM45" s="2"/>
      <c r="UUP45" s="52"/>
      <c r="UUQ45" s="2"/>
      <c r="UUT45" s="52"/>
      <c r="UUU45" s="2"/>
      <c r="UUX45" s="52"/>
      <c r="UUY45" s="2"/>
      <c r="UVB45" s="52"/>
      <c r="UVC45" s="2"/>
      <c r="UVF45" s="52"/>
      <c r="UVG45" s="2"/>
      <c r="UVJ45" s="52"/>
      <c r="UVK45" s="2"/>
      <c r="UVN45" s="52"/>
      <c r="UVO45" s="2"/>
      <c r="UVR45" s="52"/>
      <c r="UVS45" s="2"/>
      <c r="UVV45" s="52"/>
      <c r="UVW45" s="2"/>
      <c r="UVZ45" s="52"/>
      <c r="UWA45" s="2"/>
      <c r="UWD45" s="52"/>
      <c r="UWE45" s="2"/>
      <c r="UWH45" s="52"/>
      <c r="UWI45" s="2"/>
      <c r="UWL45" s="52"/>
      <c r="UWM45" s="2"/>
      <c r="UWP45" s="52"/>
      <c r="UWQ45" s="2"/>
      <c r="UWT45" s="52"/>
      <c r="UWU45" s="2"/>
      <c r="UWX45" s="52"/>
      <c r="UWY45" s="2"/>
      <c r="UXB45" s="52"/>
      <c r="UXC45" s="2"/>
      <c r="UXF45" s="52"/>
      <c r="UXG45" s="2"/>
      <c r="UXJ45" s="52"/>
      <c r="UXK45" s="2"/>
      <c r="UXN45" s="52"/>
      <c r="UXO45" s="2"/>
      <c r="UXR45" s="52"/>
      <c r="UXS45" s="2"/>
      <c r="UXV45" s="52"/>
      <c r="UXW45" s="2"/>
      <c r="UXZ45" s="52"/>
      <c r="UYA45" s="2"/>
      <c r="UYD45" s="52"/>
      <c r="UYE45" s="2"/>
      <c r="UYH45" s="52"/>
      <c r="UYI45" s="2"/>
      <c r="UYL45" s="52"/>
      <c r="UYM45" s="2"/>
      <c r="UYP45" s="52"/>
      <c r="UYQ45" s="2"/>
      <c r="UYT45" s="52"/>
      <c r="UYU45" s="2"/>
      <c r="UYX45" s="52"/>
      <c r="UYY45" s="2"/>
      <c r="UZB45" s="52"/>
      <c r="UZC45" s="2"/>
      <c r="UZF45" s="52"/>
      <c r="UZG45" s="2"/>
      <c r="UZJ45" s="52"/>
      <c r="UZK45" s="2"/>
      <c r="UZN45" s="52"/>
      <c r="UZO45" s="2"/>
      <c r="UZR45" s="52"/>
      <c r="UZS45" s="2"/>
      <c r="UZV45" s="52"/>
      <c r="UZW45" s="2"/>
      <c r="UZZ45" s="52"/>
      <c r="VAA45" s="2"/>
      <c r="VAD45" s="52"/>
      <c r="VAE45" s="2"/>
      <c r="VAH45" s="52"/>
      <c r="VAI45" s="2"/>
      <c r="VAL45" s="52"/>
      <c r="VAM45" s="2"/>
      <c r="VAP45" s="52"/>
      <c r="VAQ45" s="2"/>
      <c r="VAT45" s="52"/>
      <c r="VAU45" s="2"/>
      <c r="VAX45" s="52"/>
      <c r="VAY45" s="2"/>
      <c r="VBB45" s="52"/>
      <c r="VBC45" s="2"/>
      <c r="VBF45" s="52"/>
      <c r="VBG45" s="2"/>
      <c r="VBJ45" s="52"/>
      <c r="VBK45" s="2"/>
      <c r="VBN45" s="52"/>
      <c r="VBO45" s="2"/>
      <c r="VBR45" s="52"/>
      <c r="VBS45" s="2"/>
      <c r="VBV45" s="52"/>
      <c r="VBW45" s="2"/>
      <c r="VBZ45" s="52"/>
      <c r="VCA45" s="2"/>
      <c r="VCD45" s="52"/>
      <c r="VCE45" s="2"/>
      <c r="VCH45" s="52"/>
      <c r="VCI45" s="2"/>
      <c r="VCL45" s="52"/>
      <c r="VCM45" s="2"/>
      <c r="VCP45" s="52"/>
      <c r="VCQ45" s="2"/>
      <c r="VCT45" s="52"/>
      <c r="VCU45" s="2"/>
      <c r="VCX45" s="52"/>
      <c r="VCY45" s="2"/>
      <c r="VDB45" s="52"/>
      <c r="VDC45" s="2"/>
      <c r="VDF45" s="52"/>
      <c r="VDG45" s="2"/>
      <c r="VDJ45" s="52"/>
      <c r="VDK45" s="2"/>
      <c r="VDN45" s="52"/>
      <c r="VDO45" s="2"/>
      <c r="VDR45" s="52"/>
      <c r="VDS45" s="2"/>
      <c r="VDV45" s="52"/>
      <c r="VDW45" s="2"/>
      <c r="VDZ45" s="52"/>
      <c r="VEA45" s="2"/>
      <c r="VED45" s="52"/>
      <c r="VEE45" s="2"/>
      <c r="VEH45" s="52"/>
      <c r="VEI45" s="2"/>
      <c r="VEL45" s="52"/>
      <c r="VEM45" s="2"/>
      <c r="VEP45" s="52"/>
      <c r="VEQ45" s="2"/>
      <c r="VET45" s="52"/>
      <c r="VEU45" s="2"/>
      <c r="VEX45" s="52"/>
      <c r="VEY45" s="2"/>
      <c r="VFB45" s="52"/>
      <c r="VFC45" s="2"/>
      <c r="VFF45" s="52"/>
      <c r="VFG45" s="2"/>
      <c r="VFJ45" s="52"/>
      <c r="VFK45" s="2"/>
      <c r="VFN45" s="52"/>
      <c r="VFO45" s="2"/>
      <c r="VFR45" s="52"/>
      <c r="VFS45" s="2"/>
      <c r="VFV45" s="52"/>
      <c r="VFW45" s="2"/>
      <c r="VFZ45" s="52"/>
      <c r="VGA45" s="2"/>
      <c r="VGD45" s="52"/>
      <c r="VGE45" s="2"/>
      <c r="VGH45" s="52"/>
      <c r="VGI45" s="2"/>
      <c r="VGL45" s="52"/>
      <c r="VGM45" s="2"/>
      <c r="VGP45" s="52"/>
      <c r="VGQ45" s="2"/>
      <c r="VGT45" s="52"/>
      <c r="VGU45" s="2"/>
      <c r="VGX45" s="52"/>
      <c r="VGY45" s="2"/>
      <c r="VHB45" s="52"/>
      <c r="VHC45" s="2"/>
      <c r="VHF45" s="52"/>
      <c r="VHG45" s="2"/>
      <c r="VHJ45" s="52"/>
      <c r="VHK45" s="2"/>
      <c r="VHN45" s="52"/>
      <c r="VHO45" s="2"/>
      <c r="VHR45" s="52"/>
      <c r="VHS45" s="2"/>
      <c r="VHV45" s="52"/>
      <c r="VHW45" s="2"/>
      <c r="VHZ45" s="52"/>
      <c r="VIA45" s="2"/>
      <c r="VID45" s="52"/>
      <c r="VIE45" s="2"/>
      <c r="VIH45" s="52"/>
      <c r="VII45" s="2"/>
      <c r="VIL45" s="52"/>
      <c r="VIM45" s="2"/>
      <c r="VIP45" s="52"/>
      <c r="VIQ45" s="2"/>
      <c r="VIT45" s="52"/>
      <c r="VIU45" s="2"/>
      <c r="VIX45" s="52"/>
      <c r="VIY45" s="2"/>
      <c r="VJB45" s="52"/>
      <c r="VJC45" s="2"/>
      <c r="VJF45" s="52"/>
      <c r="VJG45" s="2"/>
      <c r="VJJ45" s="52"/>
      <c r="VJK45" s="2"/>
      <c r="VJN45" s="52"/>
      <c r="VJO45" s="2"/>
      <c r="VJR45" s="52"/>
      <c r="VJS45" s="2"/>
      <c r="VJV45" s="52"/>
      <c r="VJW45" s="2"/>
      <c r="VJZ45" s="52"/>
      <c r="VKA45" s="2"/>
      <c r="VKD45" s="52"/>
      <c r="VKE45" s="2"/>
      <c r="VKH45" s="52"/>
      <c r="VKI45" s="2"/>
      <c r="VKL45" s="52"/>
      <c r="VKM45" s="2"/>
      <c r="VKP45" s="52"/>
      <c r="VKQ45" s="2"/>
      <c r="VKT45" s="52"/>
      <c r="VKU45" s="2"/>
      <c r="VKX45" s="52"/>
      <c r="VKY45" s="2"/>
      <c r="VLB45" s="52"/>
      <c r="VLC45" s="2"/>
      <c r="VLF45" s="52"/>
      <c r="VLG45" s="2"/>
      <c r="VLJ45" s="52"/>
      <c r="VLK45" s="2"/>
      <c r="VLN45" s="52"/>
      <c r="VLO45" s="2"/>
      <c r="VLR45" s="52"/>
      <c r="VLS45" s="2"/>
      <c r="VLV45" s="52"/>
      <c r="VLW45" s="2"/>
      <c r="VLZ45" s="52"/>
      <c r="VMA45" s="2"/>
      <c r="VMD45" s="52"/>
      <c r="VME45" s="2"/>
      <c r="VMH45" s="52"/>
      <c r="VMI45" s="2"/>
      <c r="VML45" s="52"/>
      <c r="VMM45" s="2"/>
      <c r="VMP45" s="52"/>
      <c r="VMQ45" s="2"/>
      <c r="VMT45" s="52"/>
      <c r="VMU45" s="2"/>
      <c r="VMX45" s="52"/>
      <c r="VMY45" s="2"/>
      <c r="VNB45" s="52"/>
      <c r="VNC45" s="2"/>
      <c r="VNF45" s="52"/>
      <c r="VNG45" s="2"/>
      <c r="VNJ45" s="52"/>
      <c r="VNK45" s="2"/>
      <c r="VNN45" s="52"/>
      <c r="VNO45" s="2"/>
      <c r="VNR45" s="52"/>
      <c r="VNS45" s="2"/>
      <c r="VNV45" s="52"/>
      <c r="VNW45" s="2"/>
      <c r="VNZ45" s="52"/>
      <c r="VOA45" s="2"/>
      <c r="VOD45" s="52"/>
      <c r="VOE45" s="2"/>
      <c r="VOH45" s="52"/>
      <c r="VOI45" s="2"/>
      <c r="VOL45" s="52"/>
      <c r="VOM45" s="2"/>
      <c r="VOP45" s="52"/>
      <c r="VOQ45" s="2"/>
      <c r="VOT45" s="52"/>
      <c r="VOU45" s="2"/>
      <c r="VOX45" s="52"/>
      <c r="VOY45" s="2"/>
      <c r="VPB45" s="52"/>
      <c r="VPC45" s="2"/>
      <c r="VPF45" s="52"/>
      <c r="VPG45" s="2"/>
      <c r="VPJ45" s="52"/>
      <c r="VPK45" s="2"/>
      <c r="VPN45" s="52"/>
      <c r="VPO45" s="2"/>
      <c r="VPR45" s="52"/>
      <c r="VPS45" s="2"/>
      <c r="VPV45" s="52"/>
      <c r="VPW45" s="2"/>
      <c r="VPZ45" s="52"/>
      <c r="VQA45" s="2"/>
      <c r="VQD45" s="52"/>
      <c r="VQE45" s="2"/>
      <c r="VQH45" s="52"/>
      <c r="VQI45" s="2"/>
      <c r="VQL45" s="52"/>
      <c r="VQM45" s="2"/>
      <c r="VQP45" s="52"/>
      <c r="VQQ45" s="2"/>
      <c r="VQT45" s="52"/>
      <c r="VQU45" s="2"/>
      <c r="VQX45" s="52"/>
      <c r="VQY45" s="2"/>
      <c r="VRB45" s="52"/>
      <c r="VRC45" s="2"/>
      <c r="VRF45" s="52"/>
      <c r="VRG45" s="2"/>
      <c r="VRJ45" s="52"/>
      <c r="VRK45" s="2"/>
      <c r="VRN45" s="52"/>
      <c r="VRO45" s="2"/>
      <c r="VRR45" s="52"/>
      <c r="VRS45" s="2"/>
      <c r="VRV45" s="52"/>
      <c r="VRW45" s="2"/>
      <c r="VRZ45" s="52"/>
      <c r="VSA45" s="2"/>
      <c r="VSD45" s="52"/>
      <c r="VSE45" s="2"/>
      <c r="VSH45" s="52"/>
      <c r="VSI45" s="2"/>
      <c r="VSL45" s="52"/>
      <c r="VSM45" s="2"/>
      <c r="VSP45" s="52"/>
      <c r="VSQ45" s="2"/>
      <c r="VST45" s="52"/>
      <c r="VSU45" s="2"/>
      <c r="VSX45" s="52"/>
      <c r="VSY45" s="2"/>
      <c r="VTB45" s="52"/>
      <c r="VTC45" s="2"/>
      <c r="VTF45" s="52"/>
      <c r="VTG45" s="2"/>
      <c r="VTJ45" s="52"/>
      <c r="VTK45" s="2"/>
      <c r="VTN45" s="52"/>
      <c r="VTO45" s="2"/>
      <c r="VTR45" s="52"/>
      <c r="VTS45" s="2"/>
      <c r="VTV45" s="52"/>
      <c r="VTW45" s="2"/>
      <c r="VTZ45" s="52"/>
      <c r="VUA45" s="2"/>
      <c r="VUD45" s="52"/>
      <c r="VUE45" s="2"/>
      <c r="VUH45" s="52"/>
      <c r="VUI45" s="2"/>
      <c r="VUL45" s="52"/>
      <c r="VUM45" s="2"/>
      <c r="VUP45" s="52"/>
      <c r="VUQ45" s="2"/>
      <c r="VUT45" s="52"/>
      <c r="VUU45" s="2"/>
      <c r="VUX45" s="52"/>
      <c r="VUY45" s="2"/>
      <c r="VVB45" s="52"/>
      <c r="VVC45" s="2"/>
      <c r="VVF45" s="52"/>
      <c r="VVG45" s="2"/>
      <c r="VVJ45" s="52"/>
      <c r="VVK45" s="2"/>
      <c r="VVN45" s="52"/>
      <c r="VVO45" s="2"/>
      <c r="VVR45" s="52"/>
      <c r="VVS45" s="2"/>
      <c r="VVV45" s="52"/>
      <c r="VVW45" s="2"/>
      <c r="VVZ45" s="52"/>
      <c r="VWA45" s="2"/>
      <c r="VWD45" s="52"/>
      <c r="VWE45" s="2"/>
      <c r="VWH45" s="52"/>
      <c r="VWI45" s="2"/>
      <c r="VWL45" s="52"/>
      <c r="VWM45" s="2"/>
      <c r="VWP45" s="52"/>
      <c r="VWQ45" s="2"/>
      <c r="VWT45" s="52"/>
      <c r="VWU45" s="2"/>
      <c r="VWX45" s="52"/>
      <c r="VWY45" s="2"/>
      <c r="VXB45" s="52"/>
      <c r="VXC45" s="2"/>
      <c r="VXF45" s="52"/>
      <c r="VXG45" s="2"/>
      <c r="VXJ45" s="52"/>
      <c r="VXK45" s="2"/>
      <c r="VXN45" s="52"/>
      <c r="VXO45" s="2"/>
      <c r="VXR45" s="52"/>
      <c r="VXS45" s="2"/>
      <c r="VXV45" s="52"/>
      <c r="VXW45" s="2"/>
      <c r="VXZ45" s="52"/>
      <c r="VYA45" s="2"/>
      <c r="VYD45" s="52"/>
      <c r="VYE45" s="2"/>
      <c r="VYH45" s="52"/>
      <c r="VYI45" s="2"/>
      <c r="VYL45" s="52"/>
      <c r="VYM45" s="2"/>
      <c r="VYP45" s="52"/>
      <c r="VYQ45" s="2"/>
      <c r="VYT45" s="52"/>
      <c r="VYU45" s="2"/>
      <c r="VYX45" s="52"/>
      <c r="VYY45" s="2"/>
      <c r="VZB45" s="52"/>
      <c r="VZC45" s="2"/>
      <c r="VZF45" s="52"/>
      <c r="VZG45" s="2"/>
      <c r="VZJ45" s="52"/>
      <c r="VZK45" s="2"/>
      <c r="VZN45" s="52"/>
      <c r="VZO45" s="2"/>
      <c r="VZR45" s="52"/>
      <c r="VZS45" s="2"/>
      <c r="VZV45" s="52"/>
      <c r="VZW45" s="2"/>
      <c r="VZZ45" s="52"/>
      <c r="WAA45" s="2"/>
      <c r="WAD45" s="52"/>
      <c r="WAE45" s="2"/>
      <c r="WAH45" s="52"/>
      <c r="WAI45" s="2"/>
      <c r="WAL45" s="52"/>
      <c r="WAM45" s="2"/>
      <c r="WAP45" s="52"/>
      <c r="WAQ45" s="2"/>
      <c r="WAT45" s="52"/>
      <c r="WAU45" s="2"/>
      <c r="WAX45" s="52"/>
      <c r="WAY45" s="2"/>
      <c r="WBB45" s="52"/>
      <c r="WBC45" s="2"/>
      <c r="WBF45" s="52"/>
      <c r="WBG45" s="2"/>
      <c r="WBJ45" s="52"/>
      <c r="WBK45" s="2"/>
      <c r="WBN45" s="52"/>
      <c r="WBO45" s="2"/>
      <c r="WBR45" s="52"/>
      <c r="WBS45" s="2"/>
      <c r="WBV45" s="52"/>
      <c r="WBW45" s="2"/>
      <c r="WBZ45" s="52"/>
      <c r="WCA45" s="2"/>
      <c r="WCD45" s="52"/>
      <c r="WCE45" s="2"/>
      <c r="WCH45" s="52"/>
      <c r="WCI45" s="2"/>
      <c r="WCL45" s="52"/>
      <c r="WCM45" s="2"/>
      <c r="WCP45" s="52"/>
      <c r="WCQ45" s="2"/>
      <c r="WCT45" s="52"/>
      <c r="WCU45" s="2"/>
      <c r="WCX45" s="52"/>
      <c r="WCY45" s="2"/>
      <c r="WDB45" s="52"/>
      <c r="WDC45" s="2"/>
      <c r="WDF45" s="52"/>
      <c r="WDG45" s="2"/>
      <c r="WDJ45" s="52"/>
      <c r="WDK45" s="2"/>
      <c r="WDN45" s="52"/>
      <c r="WDO45" s="2"/>
      <c r="WDR45" s="52"/>
      <c r="WDS45" s="2"/>
      <c r="WDV45" s="52"/>
      <c r="WDW45" s="2"/>
      <c r="WDZ45" s="52"/>
      <c r="WEA45" s="2"/>
      <c r="WED45" s="52"/>
      <c r="WEE45" s="2"/>
      <c r="WEH45" s="52"/>
      <c r="WEI45" s="2"/>
      <c r="WEL45" s="52"/>
      <c r="WEM45" s="2"/>
      <c r="WEP45" s="52"/>
      <c r="WEQ45" s="2"/>
      <c r="WET45" s="52"/>
      <c r="WEU45" s="2"/>
      <c r="WEX45" s="52"/>
      <c r="WEY45" s="2"/>
      <c r="WFB45" s="52"/>
      <c r="WFC45" s="2"/>
      <c r="WFF45" s="52"/>
      <c r="WFG45" s="2"/>
      <c r="WFJ45" s="52"/>
      <c r="WFK45" s="2"/>
      <c r="WFN45" s="52"/>
      <c r="WFO45" s="2"/>
      <c r="WFR45" s="52"/>
      <c r="WFS45" s="2"/>
      <c r="WFV45" s="52"/>
      <c r="WFW45" s="2"/>
      <c r="WFZ45" s="52"/>
      <c r="WGA45" s="2"/>
      <c r="WGD45" s="52"/>
      <c r="WGE45" s="2"/>
      <c r="WGH45" s="52"/>
      <c r="WGI45" s="2"/>
      <c r="WGL45" s="52"/>
      <c r="WGM45" s="2"/>
      <c r="WGP45" s="52"/>
      <c r="WGQ45" s="2"/>
      <c r="WGT45" s="52"/>
      <c r="WGU45" s="2"/>
      <c r="WGX45" s="52"/>
      <c r="WGY45" s="2"/>
      <c r="WHB45" s="52"/>
      <c r="WHC45" s="2"/>
      <c r="WHF45" s="52"/>
      <c r="WHG45" s="2"/>
      <c r="WHJ45" s="52"/>
      <c r="WHK45" s="2"/>
      <c r="WHN45" s="52"/>
      <c r="WHO45" s="2"/>
      <c r="WHR45" s="52"/>
      <c r="WHS45" s="2"/>
      <c r="WHV45" s="52"/>
      <c r="WHW45" s="2"/>
      <c r="WHZ45" s="52"/>
      <c r="WIA45" s="2"/>
      <c r="WID45" s="52"/>
      <c r="WIE45" s="2"/>
      <c r="WIH45" s="52"/>
      <c r="WII45" s="2"/>
      <c r="WIL45" s="52"/>
      <c r="WIM45" s="2"/>
      <c r="WIP45" s="52"/>
      <c r="WIQ45" s="2"/>
      <c r="WIT45" s="52"/>
      <c r="WIU45" s="2"/>
      <c r="WIX45" s="52"/>
      <c r="WIY45" s="2"/>
      <c r="WJB45" s="52"/>
      <c r="WJC45" s="2"/>
      <c r="WJF45" s="52"/>
      <c r="WJG45" s="2"/>
      <c r="WJJ45" s="52"/>
      <c r="WJK45" s="2"/>
      <c r="WJN45" s="52"/>
      <c r="WJO45" s="2"/>
      <c r="WJR45" s="52"/>
      <c r="WJS45" s="2"/>
      <c r="WJV45" s="52"/>
      <c r="WJW45" s="2"/>
      <c r="WJZ45" s="52"/>
      <c r="WKA45" s="2"/>
      <c r="WKD45" s="52"/>
      <c r="WKE45" s="2"/>
      <c r="WKH45" s="52"/>
      <c r="WKI45" s="2"/>
      <c r="WKL45" s="52"/>
      <c r="WKM45" s="2"/>
      <c r="WKP45" s="52"/>
      <c r="WKQ45" s="2"/>
      <c r="WKT45" s="52"/>
      <c r="WKU45" s="2"/>
      <c r="WKX45" s="52"/>
      <c r="WKY45" s="2"/>
      <c r="WLB45" s="52"/>
      <c r="WLC45" s="2"/>
      <c r="WLF45" s="52"/>
      <c r="WLG45" s="2"/>
      <c r="WLJ45" s="52"/>
      <c r="WLK45" s="2"/>
      <c r="WLN45" s="52"/>
      <c r="WLO45" s="2"/>
      <c r="WLR45" s="52"/>
      <c r="WLS45" s="2"/>
      <c r="WLV45" s="52"/>
      <c r="WLW45" s="2"/>
      <c r="WLZ45" s="52"/>
      <c r="WMA45" s="2"/>
      <c r="WMD45" s="52"/>
      <c r="WME45" s="2"/>
      <c r="WMH45" s="52"/>
      <c r="WMI45" s="2"/>
      <c r="WML45" s="52"/>
      <c r="WMM45" s="2"/>
      <c r="WMP45" s="52"/>
      <c r="WMQ45" s="2"/>
      <c r="WMT45" s="52"/>
      <c r="WMU45" s="2"/>
      <c r="WMX45" s="52"/>
      <c r="WMY45" s="2"/>
      <c r="WNB45" s="52"/>
      <c r="WNC45" s="2"/>
      <c r="WNF45" s="52"/>
      <c r="WNG45" s="2"/>
      <c r="WNJ45" s="52"/>
      <c r="WNK45" s="2"/>
      <c r="WNN45" s="52"/>
      <c r="WNO45" s="2"/>
      <c r="WNR45" s="52"/>
      <c r="WNS45" s="2"/>
      <c r="WNV45" s="52"/>
      <c r="WNW45" s="2"/>
      <c r="WNZ45" s="52"/>
      <c r="WOA45" s="2"/>
      <c r="WOD45" s="52"/>
      <c r="WOE45" s="2"/>
      <c r="WOH45" s="52"/>
      <c r="WOI45" s="2"/>
      <c r="WOL45" s="52"/>
      <c r="WOM45" s="2"/>
      <c r="WOP45" s="52"/>
      <c r="WOQ45" s="2"/>
      <c r="WOT45" s="52"/>
      <c r="WOU45" s="2"/>
      <c r="WOX45" s="52"/>
      <c r="WOY45" s="2"/>
      <c r="WPB45" s="52"/>
      <c r="WPC45" s="2"/>
      <c r="WPF45" s="52"/>
      <c r="WPG45" s="2"/>
      <c r="WPJ45" s="52"/>
      <c r="WPK45" s="2"/>
      <c r="WPN45" s="52"/>
      <c r="WPO45" s="2"/>
      <c r="WPR45" s="52"/>
      <c r="WPS45" s="2"/>
      <c r="WPV45" s="52"/>
      <c r="WPW45" s="2"/>
      <c r="WPZ45" s="52"/>
      <c r="WQA45" s="2"/>
      <c r="WQD45" s="52"/>
      <c r="WQE45" s="2"/>
      <c r="WQH45" s="52"/>
      <c r="WQI45" s="2"/>
      <c r="WQL45" s="52"/>
      <c r="WQM45" s="2"/>
      <c r="WQP45" s="52"/>
      <c r="WQQ45" s="2"/>
      <c r="WQT45" s="52"/>
      <c r="WQU45" s="2"/>
      <c r="WQX45" s="52"/>
      <c r="WQY45" s="2"/>
      <c r="WRB45" s="52"/>
      <c r="WRC45" s="2"/>
      <c r="WRF45" s="52"/>
      <c r="WRG45" s="2"/>
      <c r="WRJ45" s="52"/>
      <c r="WRK45" s="2"/>
      <c r="WRN45" s="52"/>
      <c r="WRO45" s="2"/>
      <c r="WRR45" s="52"/>
      <c r="WRS45" s="2"/>
      <c r="WRV45" s="52"/>
      <c r="WRW45" s="2"/>
      <c r="WRZ45" s="52"/>
      <c r="WSA45" s="2"/>
      <c r="WSD45" s="52"/>
      <c r="WSE45" s="2"/>
      <c r="WSH45" s="52"/>
      <c r="WSI45" s="2"/>
      <c r="WSL45" s="52"/>
      <c r="WSM45" s="2"/>
      <c r="WSP45" s="52"/>
      <c r="WSQ45" s="2"/>
      <c r="WST45" s="52"/>
      <c r="WSU45" s="2"/>
      <c r="WSX45" s="52"/>
      <c r="WSY45" s="2"/>
      <c r="WTB45" s="52"/>
      <c r="WTC45" s="2"/>
      <c r="WTF45" s="52"/>
      <c r="WTG45" s="2"/>
      <c r="WTJ45" s="52"/>
      <c r="WTK45" s="2"/>
      <c r="WTN45" s="52"/>
      <c r="WTO45" s="2"/>
      <c r="WTR45" s="52"/>
      <c r="WTS45" s="2"/>
      <c r="WTV45" s="52"/>
      <c r="WTW45" s="2"/>
      <c r="WTZ45" s="52"/>
      <c r="WUA45" s="2"/>
      <c r="WUD45" s="52"/>
      <c r="WUE45" s="2"/>
      <c r="WUH45" s="52"/>
      <c r="WUI45" s="2"/>
      <c r="WUL45" s="52"/>
      <c r="WUM45" s="2"/>
      <c r="WUP45" s="52"/>
      <c r="WUQ45" s="2"/>
      <c r="WUT45" s="52"/>
      <c r="WUU45" s="2"/>
      <c r="WUX45" s="52"/>
      <c r="WUY45" s="2"/>
      <c r="WVB45" s="52"/>
      <c r="WVC45" s="2"/>
      <c r="WVF45" s="52"/>
      <c r="WVG45" s="2"/>
      <c r="WVJ45" s="52"/>
      <c r="WVK45" s="2"/>
      <c r="WVN45" s="52"/>
      <c r="WVO45" s="2"/>
      <c r="WVR45" s="52"/>
      <c r="WVS45" s="2"/>
      <c r="WVV45" s="52"/>
      <c r="WVW45" s="2"/>
      <c r="WVZ45" s="52"/>
      <c r="WWA45" s="2"/>
      <c r="WWD45" s="52"/>
      <c r="WWE45" s="2"/>
      <c r="WWH45" s="52"/>
      <c r="WWI45" s="2"/>
      <c r="WWL45" s="52"/>
      <c r="WWM45" s="2"/>
      <c r="WWP45" s="52"/>
      <c r="WWQ45" s="2"/>
      <c r="WWT45" s="52"/>
      <c r="WWU45" s="2"/>
      <c r="WWX45" s="52"/>
      <c r="WWY45" s="2"/>
      <c r="WXB45" s="52"/>
      <c r="WXC45" s="2"/>
      <c r="WXF45" s="52"/>
      <c r="WXG45" s="2"/>
      <c r="WXJ45" s="52"/>
      <c r="WXK45" s="2"/>
      <c r="WXN45" s="52"/>
      <c r="WXO45" s="2"/>
      <c r="WXR45" s="52"/>
      <c r="WXS45" s="2"/>
      <c r="WXV45" s="52"/>
      <c r="WXW45" s="2"/>
      <c r="WXZ45" s="52"/>
      <c r="WYA45" s="2"/>
      <c r="WYD45" s="52"/>
      <c r="WYE45" s="2"/>
      <c r="WYH45" s="52"/>
      <c r="WYI45" s="2"/>
      <c r="WYL45" s="52"/>
      <c r="WYM45" s="2"/>
      <c r="WYP45" s="52"/>
      <c r="WYQ45" s="2"/>
      <c r="WYT45" s="52"/>
      <c r="WYU45" s="2"/>
      <c r="WYX45" s="52"/>
      <c r="WYY45" s="2"/>
      <c r="WZB45" s="52"/>
      <c r="WZC45" s="2"/>
      <c r="WZF45" s="52"/>
      <c r="WZG45" s="2"/>
      <c r="WZJ45" s="52"/>
      <c r="WZK45" s="2"/>
      <c r="WZN45" s="52"/>
      <c r="WZO45" s="2"/>
      <c r="WZR45" s="52"/>
      <c r="WZS45" s="2"/>
      <c r="WZV45" s="52"/>
      <c r="WZW45" s="2"/>
      <c r="WZZ45" s="52"/>
      <c r="XAA45" s="2"/>
      <c r="XAD45" s="52"/>
      <c r="XAE45" s="2"/>
      <c r="XAH45" s="52"/>
      <c r="XAI45" s="2"/>
      <c r="XAL45" s="52"/>
      <c r="XAM45" s="2"/>
      <c r="XAP45" s="52"/>
      <c r="XAQ45" s="2"/>
      <c r="XAT45" s="52"/>
      <c r="XAU45" s="2"/>
      <c r="XAX45" s="52"/>
      <c r="XAY45" s="2"/>
      <c r="XBB45" s="52"/>
      <c r="XBC45" s="2"/>
      <c r="XBF45" s="52"/>
      <c r="XBG45" s="2"/>
      <c r="XBJ45" s="52"/>
      <c r="XBK45" s="2"/>
      <c r="XBN45" s="52"/>
      <c r="XBO45" s="2"/>
      <c r="XBR45" s="52"/>
      <c r="XBS45" s="2"/>
      <c r="XBV45" s="52"/>
      <c r="XBW45" s="2"/>
      <c r="XBZ45" s="52"/>
      <c r="XCA45" s="2"/>
      <c r="XCD45" s="52"/>
      <c r="XCE45" s="2"/>
      <c r="XCH45" s="52"/>
      <c r="XCI45" s="2"/>
      <c r="XCL45" s="52"/>
      <c r="XCM45" s="2"/>
      <c r="XCP45" s="52"/>
      <c r="XCQ45" s="2"/>
      <c r="XCT45" s="52"/>
      <c r="XCU45" s="2"/>
      <c r="XCX45" s="52"/>
      <c r="XCY45" s="2"/>
      <c r="XDB45" s="52"/>
      <c r="XDC45" s="2"/>
      <c r="XDF45" s="52"/>
      <c r="XDG45" s="2"/>
      <c r="XDJ45" s="52"/>
      <c r="XDK45" s="2"/>
      <c r="XDN45" s="52"/>
      <c r="XDO45" s="2"/>
      <c r="XDR45" s="52"/>
      <c r="XDS45" s="2"/>
      <c r="XDV45" s="52"/>
      <c r="XDW45" s="2"/>
      <c r="XDZ45" s="52"/>
      <c r="XEA45" s="2"/>
      <c r="XED45" s="52"/>
      <c r="XEE45" s="2"/>
      <c r="XEH45" s="52"/>
      <c r="XEI45" s="2"/>
      <c r="XEL45" s="52"/>
      <c r="XEM45" s="2"/>
      <c r="XEP45" s="52"/>
      <c r="XEQ45" s="2"/>
      <c r="XET45" s="52"/>
      <c r="XEU45" s="2"/>
      <c r="XEX45" s="52"/>
      <c r="XEY45" s="2"/>
      <c r="XFB45" s="52"/>
      <c r="XFC45" s="2"/>
    </row>
    <row r="46" spans="1:1023 1026:2047 2050:3071 3074:4095 4098:5119 5122:6143 6146:7167 7170:8191 8194:9215 9218:10239 10242:11263 11266:12287 12290:13311 13314:14335 14338:15359 15362:16383" ht="25.05" customHeight="1" x14ac:dyDescent="0.3">
      <c r="C46" s="1" t="s">
        <v>117</v>
      </c>
      <c r="F46" s="53">
        <f>'UNIT AREA'!AC4</f>
        <v>535.60855214599974</v>
      </c>
      <c r="G46" s="2"/>
      <c r="H46" s="8" t="e">
        <f>F39*10.764</f>
        <v>#REF!</v>
      </c>
      <c r="I46" s="8">
        <f>F46*10.764</f>
        <v>5765.2904552995406</v>
      </c>
      <c r="J46" s="52" t="e">
        <f>H46+I46</f>
        <v>#REF!</v>
      </c>
      <c r="K46" s="2"/>
      <c r="N46" s="52"/>
      <c r="O46" s="2"/>
      <c r="R46" s="52"/>
      <c r="S46" s="2"/>
      <c r="V46" s="52"/>
      <c r="W46" s="2"/>
      <c r="Z46" s="52"/>
      <c r="AA46" s="2"/>
      <c r="AD46" s="52"/>
      <c r="AE46" s="2"/>
      <c r="AH46" s="52"/>
      <c r="AI46" s="2"/>
      <c r="AL46" s="52"/>
      <c r="AM46" s="2"/>
      <c r="AP46" s="52"/>
      <c r="AQ46" s="2"/>
      <c r="AT46" s="52"/>
      <c r="AU46" s="2"/>
      <c r="AX46" s="52"/>
      <c r="AY46" s="2"/>
      <c r="BB46" s="52"/>
      <c r="BC46" s="2"/>
      <c r="BF46" s="52"/>
      <c r="BG46" s="2"/>
      <c r="BJ46" s="52"/>
      <c r="BK46" s="2"/>
      <c r="BN46" s="52"/>
      <c r="BO46" s="2"/>
      <c r="BR46" s="52"/>
      <c r="BS46" s="2"/>
      <c r="BV46" s="52"/>
      <c r="BW46" s="2"/>
      <c r="BZ46" s="52"/>
      <c r="CA46" s="2"/>
      <c r="CD46" s="52"/>
      <c r="CE46" s="2"/>
      <c r="CH46" s="52"/>
      <c r="CI46" s="2"/>
      <c r="CL46" s="52"/>
      <c r="CM46" s="2"/>
      <c r="CP46" s="52"/>
      <c r="CQ46" s="2"/>
      <c r="CT46" s="52"/>
      <c r="CU46" s="2"/>
      <c r="CX46" s="52"/>
      <c r="CY46" s="2"/>
      <c r="DB46" s="52"/>
      <c r="DC46" s="2"/>
      <c r="DF46" s="52"/>
      <c r="DG46" s="2"/>
      <c r="DJ46" s="52"/>
      <c r="DK46" s="2"/>
      <c r="DN46" s="52"/>
      <c r="DO46" s="2"/>
      <c r="DR46" s="52"/>
      <c r="DS46" s="2"/>
      <c r="DV46" s="52"/>
      <c r="DW46" s="2"/>
      <c r="DZ46" s="52"/>
      <c r="EA46" s="2"/>
      <c r="ED46" s="52"/>
      <c r="EE46" s="2"/>
      <c r="EH46" s="52"/>
      <c r="EI46" s="2"/>
      <c r="EL46" s="52"/>
      <c r="EM46" s="2"/>
      <c r="EP46" s="52"/>
      <c r="EQ46" s="2"/>
      <c r="ET46" s="52"/>
      <c r="EU46" s="2"/>
      <c r="EX46" s="52"/>
      <c r="EY46" s="2"/>
      <c r="FB46" s="52"/>
      <c r="FC46" s="2"/>
      <c r="FF46" s="52"/>
      <c r="FG46" s="2"/>
      <c r="FJ46" s="52"/>
      <c r="FK46" s="2"/>
      <c r="FN46" s="52"/>
      <c r="FO46" s="2"/>
      <c r="FR46" s="52"/>
      <c r="FS46" s="2"/>
      <c r="FV46" s="52"/>
      <c r="FW46" s="2"/>
      <c r="FZ46" s="52"/>
      <c r="GA46" s="2"/>
      <c r="GD46" s="52"/>
      <c r="GE46" s="2"/>
      <c r="GH46" s="52"/>
      <c r="GI46" s="2"/>
      <c r="GL46" s="52"/>
      <c r="GM46" s="2"/>
      <c r="GP46" s="52"/>
      <c r="GQ46" s="2"/>
      <c r="GT46" s="52"/>
      <c r="GU46" s="2"/>
      <c r="GX46" s="52"/>
      <c r="GY46" s="2"/>
      <c r="HB46" s="52"/>
      <c r="HC46" s="2"/>
      <c r="HF46" s="52"/>
      <c r="HG46" s="2"/>
      <c r="HJ46" s="52"/>
      <c r="HK46" s="2"/>
      <c r="HN46" s="52"/>
      <c r="HO46" s="2"/>
      <c r="HR46" s="52"/>
      <c r="HS46" s="2"/>
      <c r="HV46" s="52"/>
      <c r="HW46" s="2"/>
      <c r="HZ46" s="52"/>
      <c r="IA46" s="2"/>
      <c r="ID46" s="52"/>
      <c r="IE46" s="2"/>
      <c r="IH46" s="52"/>
      <c r="II46" s="2"/>
      <c r="IL46" s="52"/>
      <c r="IM46" s="2"/>
      <c r="IP46" s="52"/>
      <c r="IQ46" s="2"/>
      <c r="IT46" s="52"/>
      <c r="IU46" s="2"/>
      <c r="IX46" s="52"/>
      <c r="IY46" s="2"/>
      <c r="JB46" s="52"/>
      <c r="JC46" s="2"/>
      <c r="JF46" s="52"/>
      <c r="JG46" s="2"/>
      <c r="JJ46" s="52"/>
      <c r="JK46" s="2"/>
      <c r="JN46" s="52"/>
      <c r="JO46" s="2"/>
      <c r="JR46" s="52"/>
      <c r="JS46" s="2"/>
      <c r="JV46" s="52"/>
      <c r="JW46" s="2"/>
      <c r="JZ46" s="52"/>
      <c r="KA46" s="2"/>
      <c r="KD46" s="52"/>
      <c r="KE46" s="2"/>
      <c r="KH46" s="52"/>
      <c r="KI46" s="2"/>
      <c r="KL46" s="52"/>
      <c r="KM46" s="2"/>
      <c r="KP46" s="52"/>
      <c r="KQ46" s="2"/>
      <c r="KT46" s="52"/>
      <c r="KU46" s="2"/>
      <c r="KX46" s="52"/>
      <c r="KY46" s="2"/>
      <c r="LB46" s="52"/>
      <c r="LC46" s="2"/>
      <c r="LF46" s="52"/>
      <c r="LG46" s="2"/>
      <c r="LJ46" s="52"/>
      <c r="LK46" s="2"/>
      <c r="LN46" s="52"/>
      <c r="LO46" s="2"/>
      <c r="LR46" s="52"/>
      <c r="LS46" s="2"/>
      <c r="LV46" s="52"/>
      <c r="LW46" s="2"/>
      <c r="LZ46" s="52"/>
      <c r="MA46" s="2"/>
      <c r="MD46" s="52"/>
      <c r="ME46" s="2"/>
      <c r="MH46" s="52"/>
      <c r="MI46" s="2"/>
      <c r="ML46" s="52"/>
      <c r="MM46" s="2"/>
      <c r="MP46" s="52"/>
      <c r="MQ46" s="2"/>
      <c r="MT46" s="52"/>
      <c r="MU46" s="2"/>
      <c r="MX46" s="52"/>
      <c r="MY46" s="2"/>
      <c r="NB46" s="52"/>
      <c r="NC46" s="2"/>
      <c r="NF46" s="52"/>
      <c r="NG46" s="2"/>
      <c r="NJ46" s="52"/>
      <c r="NK46" s="2"/>
      <c r="NN46" s="52"/>
      <c r="NO46" s="2"/>
      <c r="NR46" s="52"/>
      <c r="NS46" s="2"/>
      <c r="NV46" s="52"/>
      <c r="NW46" s="2"/>
      <c r="NZ46" s="52"/>
      <c r="OA46" s="2"/>
      <c r="OD46" s="52"/>
      <c r="OE46" s="2"/>
      <c r="OH46" s="52"/>
      <c r="OI46" s="2"/>
      <c r="OL46" s="52"/>
      <c r="OM46" s="2"/>
      <c r="OP46" s="52"/>
      <c r="OQ46" s="2"/>
      <c r="OT46" s="52"/>
      <c r="OU46" s="2"/>
      <c r="OX46" s="52"/>
      <c r="OY46" s="2"/>
      <c r="PB46" s="52"/>
      <c r="PC46" s="2"/>
      <c r="PF46" s="52"/>
      <c r="PG46" s="2"/>
      <c r="PJ46" s="52"/>
      <c r="PK46" s="2"/>
      <c r="PN46" s="52"/>
      <c r="PO46" s="2"/>
      <c r="PR46" s="52"/>
      <c r="PS46" s="2"/>
      <c r="PV46" s="52"/>
      <c r="PW46" s="2"/>
      <c r="PZ46" s="52"/>
      <c r="QA46" s="2"/>
      <c r="QD46" s="52"/>
      <c r="QE46" s="2"/>
      <c r="QH46" s="52"/>
      <c r="QI46" s="2"/>
      <c r="QL46" s="52"/>
      <c r="QM46" s="2"/>
      <c r="QP46" s="52"/>
      <c r="QQ46" s="2"/>
      <c r="QT46" s="52"/>
      <c r="QU46" s="2"/>
      <c r="QX46" s="52"/>
      <c r="QY46" s="2"/>
      <c r="RB46" s="52"/>
      <c r="RC46" s="2"/>
      <c r="RF46" s="52"/>
      <c r="RG46" s="2"/>
      <c r="RJ46" s="52"/>
      <c r="RK46" s="2"/>
      <c r="RN46" s="52"/>
      <c r="RO46" s="2"/>
      <c r="RR46" s="52"/>
      <c r="RS46" s="2"/>
      <c r="RV46" s="52"/>
      <c r="RW46" s="2"/>
      <c r="RZ46" s="52"/>
      <c r="SA46" s="2"/>
      <c r="SD46" s="52"/>
      <c r="SE46" s="2"/>
      <c r="SH46" s="52"/>
      <c r="SI46" s="2"/>
      <c r="SL46" s="52"/>
      <c r="SM46" s="2"/>
      <c r="SP46" s="52"/>
      <c r="SQ46" s="2"/>
      <c r="ST46" s="52"/>
      <c r="SU46" s="2"/>
      <c r="SX46" s="52"/>
      <c r="SY46" s="2"/>
      <c r="TB46" s="52"/>
      <c r="TC46" s="2"/>
      <c r="TF46" s="52"/>
      <c r="TG46" s="2"/>
      <c r="TJ46" s="52"/>
      <c r="TK46" s="2"/>
      <c r="TN46" s="52"/>
      <c r="TO46" s="2"/>
      <c r="TR46" s="52"/>
      <c r="TS46" s="2"/>
      <c r="TV46" s="52"/>
      <c r="TW46" s="2"/>
      <c r="TZ46" s="52"/>
      <c r="UA46" s="2"/>
      <c r="UD46" s="52"/>
      <c r="UE46" s="2"/>
      <c r="UH46" s="52"/>
      <c r="UI46" s="2"/>
      <c r="UL46" s="52"/>
      <c r="UM46" s="2"/>
      <c r="UP46" s="52"/>
      <c r="UQ46" s="2"/>
      <c r="UT46" s="52"/>
      <c r="UU46" s="2"/>
      <c r="UX46" s="52"/>
      <c r="UY46" s="2"/>
      <c r="VB46" s="52"/>
      <c r="VC46" s="2"/>
      <c r="VF46" s="52"/>
      <c r="VG46" s="2"/>
      <c r="VJ46" s="52"/>
      <c r="VK46" s="2"/>
      <c r="VN46" s="52"/>
      <c r="VO46" s="2"/>
      <c r="VR46" s="52"/>
      <c r="VS46" s="2"/>
      <c r="VV46" s="52"/>
      <c r="VW46" s="2"/>
      <c r="VZ46" s="52"/>
      <c r="WA46" s="2"/>
      <c r="WD46" s="52"/>
      <c r="WE46" s="2"/>
      <c r="WH46" s="52"/>
      <c r="WI46" s="2"/>
      <c r="WL46" s="52"/>
      <c r="WM46" s="2"/>
      <c r="WP46" s="52"/>
      <c r="WQ46" s="2"/>
      <c r="WT46" s="52"/>
      <c r="WU46" s="2"/>
      <c r="WX46" s="52"/>
      <c r="WY46" s="2"/>
      <c r="XB46" s="52"/>
      <c r="XC46" s="2"/>
      <c r="XF46" s="52"/>
      <c r="XG46" s="2"/>
      <c r="XJ46" s="52"/>
      <c r="XK46" s="2"/>
      <c r="XN46" s="52"/>
      <c r="XO46" s="2"/>
      <c r="XR46" s="52"/>
      <c r="XS46" s="2"/>
      <c r="XV46" s="52"/>
      <c r="XW46" s="2"/>
      <c r="XZ46" s="52"/>
      <c r="YA46" s="2"/>
      <c r="YD46" s="52"/>
      <c r="YE46" s="2"/>
      <c r="YH46" s="52"/>
      <c r="YI46" s="2"/>
      <c r="YL46" s="52"/>
      <c r="YM46" s="2"/>
      <c r="YP46" s="52"/>
      <c r="YQ46" s="2"/>
      <c r="YT46" s="52"/>
      <c r="YU46" s="2"/>
      <c r="YX46" s="52"/>
      <c r="YY46" s="2"/>
      <c r="ZB46" s="52"/>
      <c r="ZC46" s="2"/>
      <c r="ZF46" s="52"/>
      <c r="ZG46" s="2"/>
      <c r="ZJ46" s="52"/>
      <c r="ZK46" s="2"/>
      <c r="ZN46" s="52"/>
      <c r="ZO46" s="2"/>
      <c r="ZR46" s="52"/>
      <c r="ZS46" s="2"/>
      <c r="ZV46" s="52"/>
      <c r="ZW46" s="2"/>
      <c r="ZZ46" s="52"/>
      <c r="AAA46" s="2"/>
      <c r="AAD46" s="52"/>
      <c r="AAE46" s="2"/>
      <c r="AAH46" s="52"/>
      <c r="AAI46" s="2"/>
      <c r="AAL46" s="52"/>
      <c r="AAM46" s="2"/>
      <c r="AAP46" s="52"/>
      <c r="AAQ46" s="2"/>
      <c r="AAT46" s="52"/>
      <c r="AAU46" s="2"/>
      <c r="AAX46" s="52"/>
      <c r="AAY46" s="2"/>
      <c r="ABB46" s="52"/>
      <c r="ABC46" s="2"/>
      <c r="ABF46" s="52"/>
      <c r="ABG46" s="2"/>
      <c r="ABJ46" s="52"/>
      <c r="ABK46" s="2"/>
      <c r="ABN46" s="52"/>
      <c r="ABO46" s="2"/>
      <c r="ABR46" s="52"/>
      <c r="ABS46" s="2"/>
      <c r="ABV46" s="52"/>
      <c r="ABW46" s="2"/>
      <c r="ABZ46" s="52"/>
      <c r="ACA46" s="2"/>
      <c r="ACD46" s="52"/>
      <c r="ACE46" s="2"/>
      <c r="ACH46" s="52"/>
      <c r="ACI46" s="2"/>
      <c r="ACL46" s="52"/>
      <c r="ACM46" s="2"/>
      <c r="ACP46" s="52"/>
      <c r="ACQ46" s="2"/>
      <c r="ACT46" s="52"/>
      <c r="ACU46" s="2"/>
      <c r="ACX46" s="52"/>
      <c r="ACY46" s="2"/>
      <c r="ADB46" s="52"/>
      <c r="ADC46" s="2"/>
      <c r="ADF46" s="52"/>
      <c r="ADG46" s="2"/>
      <c r="ADJ46" s="52"/>
      <c r="ADK46" s="2"/>
      <c r="ADN46" s="52"/>
      <c r="ADO46" s="2"/>
      <c r="ADR46" s="52"/>
      <c r="ADS46" s="2"/>
      <c r="ADV46" s="52"/>
      <c r="ADW46" s="2"/>
      <c r="ADZ46" s="52"/>
      <c r="AEA46" s="2"/>
      <c r="AED46" s="52"/>
      <c r="AEE46" s="2"/>
      <c r="AEH46" s="52"/>
      <c r="AEI46" s="2"/>
      <c r="AEL46" s="52"/>
      <c r="AEM46" s="2"/>
      <c r="AEP46" s="52"/>
      <c r="AEQ46" s="2"/>
      <c r="AET46" s="52"/>
      <c r="AEU46" s="2"/>
      <c r="AEX46" s="52"/>
      <c r="AEY46" s="2"/>
      <c r="AFB46" s="52"/>
      <c r="AFC46" s="2"/>
      <c r="AFF46" s="52"/>
      <c r="AFG46" s="2"/>
      <c r="AFJ46" s="52"/>
      <c r="AFK46" s="2"/>
      <c r="AFN46" s="52"/>
      <c r="AFO46" s="2"/>
      <c r="AFR46" s="52"/>
      <c r="AFS46" s="2"/>
      <c r="AFV46" s="52"/>
      <c r="AFW46" s="2"/>
      <c r="AFZ46" s="52"/>
      <c r="AGA46" s="2"/>
      <c r="AGD46" s="52"/>
      <c r="AGE46" s="2"/>
      <c r="AGH46" s="52"/>
      <c r="AGI46" s="2"/>
      <c r="AGL46" s="52"/>
      <c r="AGM46" s="2"/>
      <c r="AGP46" s="52"/>
      <c r="AGQ46" s="2"/>
      <c r="AGT46" s="52"/>
      <c r="AGU46" s="2"/>
      <c r="AGX46" s="52"/>
      <c r="AGY46" s="2"/>
      <c r="AHB46" s="52"/>
      <c r="AHC46" s="2"/>
      <c r="AHF46" s="52"/>
      <c r="AHG46" s="2"/>
      <c r="AHJ46" s="52"/>
      <c r="AHK46" s="2"/>
      <c r="AHN46" s="52"/>
      <c r="AHO46" s="2"/>
      <c r="AHR46" s="52"/>
      <c r="AHS46" s="2"/>
      <c r="AHV46" s="52"/>
      <c r="AHW46" s="2"/>
      <c r="AHZ46" s="52"/>
      <c r="AIA46" s="2"/>
      <c r="AID46" s="52"/>
      <c r="AIE46" s="2"/>
      <c r="AIH46" s="52"/>
      <c r="AII46" s="2"/>
      <c r="AIL46" s="52"/>
      <c r="AIM46" s="2"/>
      <c r="AIP46" s="52"/>
      <c r="AIQ46" s="2"/>
      <c r="AIT46" s="52"/>
      <c r="AIU46" s="2"/>
      <c r="AIX46" s="52"/>
      <c r="AIY46" s="2"/>
      <c r="AJB46" s="52"/>
      <c r="AJC46" s="2"/>
      <c r="AJF46" s="52"/>
      <c r="AJG46" s="2"/>
      <c r="AJJ46" s="52"/>
      <c r="AJK46" s="2"/>
      <c r="AJN46" s="52"/>
      <c r="AJO46" s="2"/>
      <c r="AJR46" s="52"/>
      <c r="AJS46" s="2"/>
      <c r="AJV46" s="52"/>
      <c r="AJW46" s="2"/>
      <c r="AJZ46" s="52"/>
      <c r="AKA46" s="2"/>
      <c r="AKD46" s="52"/>
      <c r="AKE46" s="2"/>
      <c r="AKH46" s="52"/>
      <c r="AKI46" s="2"/>
      <c r="AKL46" s="52"/>
      <c r="AKM46" s="2"/>
      <c r="AKP46" s="52"/>
      <c r="AKQ46" s="2"/>
      <c r="AKT46" s="52"/>
      <c r="AKU46" s="2"/>
      <c r="AKX46" s="52"/>
      <c r="AKY46" s="2"/>
      <c r="ALB46" s="52"/>
      <c r="ALC46" s="2"/>
      <c r="ALF46" s="52"/>
      <c r="ALG46" s="2"/>
      <c r="ALJ46" s="52"/>
      <c r="ALK46" s="2"/>
      <c r="ALN46" s="52"/>
      <c r="ALO46" s="2"/>
      <c r="ALR46" s="52"/>
      <c r="ALS46" s="2"/>
      <c r="ALV46" s="52"/>
      <c r="ALW46" s="2"/>
      <c r="ALZ46" s="52"/>
      <c r="AMA46" s="2"/>
      <c r="AMD46" s="52"/>
      <c r="AME46" s="2"/>
      <c r="AMH46" s="52"/>
      <c r="AMI46" s="2"/>
      <c r="AML46" s="52"/>
      <c r="AMM46" s="2"/>
      <c r="AMP46" s="52"/>
      <c r="AMQ46" s="2"/>
      <c r="AMT46" s="52"/>
      <c r="AMU46" s="2"/>
      <c r="AMX46" s="52"/>
      <c r="AMY46" s="2"/>
      <c r="ANB46" s="52"/>
      <c r="ANC46" s="2"/>
      <c r="ANF46" s="52"/>
      <c r="ANG46" s="2"/>
      <c r="ANJ46" s="52"/>
      <c r="ANK46" s="2"/>
      <c r="ANN46" s="52"/>
      <c r="ANO46" s="2"/>
      <c r="ANR46" s="52"/>
      <c r="ANS46" s="2"/>
      <c r="ANV46" s="52"/>
      <c r="ANW46" s="2"/>
      <c r="ANZ46" s="52"/>
      <c r="AOA46" s="2"/>
      <c r="AOD46" s="52"/>
      <c r="AOE46" s="2"/>
      <c r="AOH46" s="52"/>
      <c r="AOI46" s="2"/>
      <c r="AOL46" s="52"/>
      <c r="AOM46" s="2"/>
      <c r="AOP46" s="52"/>
      <c r="AOQ46" s="2"/>
      <c r="AOT46" s="52"/>
      <c r="AOU46" s="2"/>
      <c r="AOX46" s="52"/>
      <c r="AOY46" s="2"/>
      <c r="APB46" s="52"/>
      <c r="APC46" s="2"/>
      <c r="APF46" s="52"/>
      <c r="APG46" s="2"/>
      <c r="APJ46" s="52"/>
      <c r="APK46" s="2"/>
      <c r="APN46" s="52"/>
      <c r="APO46" s="2"/>
      <c r="APR46" s="52"/>
      <c r="APS46" s="2"/>
      <c r="APV46" s="52"/>
      <c r="APW46" s="2"/>
      <c r="APZ46" s="52"/>
      <c r="AQA46" s="2"/>
      <c r="AQD46" s="52"/>
      <c r="AQE46" s="2"/>
      <c r="AQH46" s="52"/>
      <c r="AQI46" s="2"/>
      <c r="AQL46" s="52"/>
      <c r="AQM46" s="2"/>
      <c r="AQP46" s="52"/>
      <c r="AQQ46" s="2"/>
      <c r="AQT46" s="52"/>
      <c r="AQU46" s="2"/>
      <c r="AQX46" s="52"/>
      <c r="AQY46" s="2"/>
      <c r="ARB46" s="52"/>
      <c r="ARC46" s="2"/>
      <c r="ARF46" s="52"/>
      <c r="ARG46" s="2"/>
      <c r="ARJ46" s="52"/>
      <c r="ARK46" s="2"/>
      <c r="ARN46" s="52"/>
      <c r="ARO46" s="2"/>
      <c r="ARR46" s="52"/>
      <c r="ARS46" s="2"/>
      <c r="ARV46" s="52"/>
      <c r="ARW46" s="2"/>
      <c r="ARZ46" s="52"/>
      <c r="ASA46" s="2"/>
      <c r="ASD46" s="52"/>
      <c r="ASE46" s="2"/>
      <c r="ASH46" s="52"/>
      <c r="ASI46" s="2"/>
      <c r="ASL46" s="52"/>
      <c r="ASM46" s="2"/>
      <c r="ASP46" s="52"/>
      <c r="ASQ46" s="2"/>
      <c r="AST46" s="52"/>
      <c r="ASU46" s="2"/>
      <c r="ASX46" s="52"/>
      <c r="ASY46" s="2"/>
      <c r="ATB46" s="52"/>
      <c r="ATC46" s="2"/>
      <c r="ATF46" s="52"/>
      <c r="ATG46" s="2"/>
      <c r="ATJ46" s="52"/>
      <c r="ATK46" s="2"/>
      <c r="ATN46" s="52"/>
      <c r="ATO46" s="2"/>
      <c r="ATR46" s="52"/>
      <c r="ATS46" s="2"/>
      <c r="ATV46" s="52"/>
      <c r="ATW46" s="2"/>
      <c r="ATZ46" s="52"/>
      <c r="AUA46" s="2"/>
      <c r="AUD46" s="52"/>
      <c r="AUE46" s="2"/>
      <c r="AUH46" s="52"/>
      <c r="AUI46" s="2"/>
      <c r="AUL46" s="52"/>
      <c r="AUM46" s="2"/>
      <c r="AUP46" s="52"/>
      <c r="AUQ46" s="2"/>
      <c r="AUT46" s="52"/>
      <c r="AUU46" s="2"/>
      <c r="AUX46" s="52"/>
      <c r="AUY46" s="2"/>
      <c r="AVB46" s="52"/>
      <c r="AVC46" s="2"/>
      <c r="AVF46" s="52"/>
      <c r="AVG46" s="2"/>
      <c r="AVJ46" s="52"/>
      <c r="AVK46" s="2"/>
      <c r="AVN46" s="52"/>
      <c r="AVO46" s="2"/>
      <c r="AVR46" s="52"/>
      <c r="AVS46" s="2"/>
      <c r="AVV46" s="52"/>
      <c r="AVW46" s="2"/>
      <c r="AVZ46" s="52"/>
      <c r="AWA46" s="2"/>
      <c r="AWD46" s="52"/>
      <c r="AWE46" s="2"/>
      <c r="AWH46" s="52"/>
      <c r="AWI46" s="2"/>
      <c r="AWL46" s="52"/>
      <c r="AWM46" s="2"/>
      <c r="AWP46" s="52"/>
      <c r="AWQ46" s="2"/>
      <c r="AWT46" s="52"/>
      <c r="AWU46" s="2"/>
      <c r="AWX46" s="52"/>
      <c r="AWY46" s="2"/>
      <c r="AXB46" s="52"/>
      <c r="AXC46" s="2"/>
      <c r="AXF46" s="52"/>
      <c r="AXG46" s="2"/>
      <c r="AXJ46" s="52"/>
      <c r="AXK46" s="2"/>
      <c r="AXN46" s="52"/>
      <c r="AXO46" s="2"/>
      <c r="AXR46" s="52"/>
      <c r="AXS46" s="2"/>
      <c r="AXV46" s="52"/>
      <c r="AXW46" s="2"/>
      <c r="AXZ46" s="52"/>
      <c r="AYA46" s="2"/>
      <c r="AYD46" s="52"/>
      <c r="AYE46" s="2"/>
      <c r="AYH46" s="52"/>
      <c r="AYI46" s="2"/>
      <c r="AYL46" s="52"/>
      <c r="AYM46" s="2"/>
      <c r="AYP46" s="52"/>
      <c r="AYQ46" s="2"/>
      <c r="AYT46" s="52"/>
      <c r="AYU46" s="2"/>
      <c r="AYX46" s="52"/>
      <c r="AYY46" s="2"/>
      <c r="AZB46" s="52"/>
      <c r="AZC46" s="2"/>
      <c r="AZF46" s="52"/>
      <c r="AZG46" s="2"/>
      <c r="AZJ46" s="52"/>
      <c r="AZK46" s="2"/>
      <c r="AZN46" s="52"/>
      <c r="AZO46" s="2"/>
      <c r="AZR46" s="52"/>
      <c r="AZS46" s="2"/>
      <c r="AZV46" s="52"/>
      <c r="AZW46" s="2"/>
      <c r="AZZ46" s="52"/>
      <c r="BAA46" s="2"/>
      <c r="BAD46" s="52"/>
      <c r="BAE46" s="2"/>
      <c r="BAH46" s="52"/>
      <c r="BAI46" s="2"/>
      <c r="BAL46" s="52"/>
      <c r="BAM46" s="2"/>
      <c r="BAP46" s="52"/>
      <c r="BAQ46" s="2"/>
      <c r="BAT46" s="52"/>
      <c r="BAU46" s="2"/>
      <c r="BAX46" s="52"/>
      <c r="BAY46" s="2"/>
      <c r="BBB46" s="52"/>
      <c r="BBC46" s="2"/>
      <c r="BBF46" s="52"/>
      <c r="BBG46" s="2"/>
      <c r="BBJ46" s="52"/>
      <c r="BBK46" s="2"/>
      <c r="BBN46" s="52"/>
      <c r="BBO46" s="2"/>
      <c r="BBR46" s="52"/>
      <c r="BBS46" s="2"/>
      <c r="BBV46" s="52"/>
      <c r="BBW46" s="2"/>
      <c r="BBZ46" s="52"/>
      <c r="BCA46" s="2"/>
      <c r="BCD46" s="52"/>
      <c r="BCE46" s="2"/>
      <c r="BCH46" s="52"/>
      <c r="BCI46" s="2"/>
      <c r="BCL46" s="52"/>
      <c r="BCM46" s="2"/>
      <c r="BCP46" s="52"/>
      <c r="BCQ46" s="2"/>
      <c r="BCT46" s="52"/>
      <c r="BCU46" s="2"/>
      <c r="BCX46" s="52"/>
      <c r="BCY46" s="2"/>
      <c r="BDB46" s="52"/>
      <c r="BDC46" s="2"/>
      <c r="BDF46" s="52"/>
      <c r="BDG46" s="2"/>
      <c r="BDJ46" s="52"/>
      <c r="BDK46" s="2"/>
      <c r="BDN46" s="52"/>
      <c r="BDO46" s="2"/>
      <c r="BDR46" s="52"/>
      <c r="BDS46" s="2"/>
      <c r="BDV46" s="52"/>
      <c r="BDW46" s="2"/>
      <c r="BDZ46" s="52"/>
      <c r="BEA46" s="2"/>
      <c r="BED46" s="52"/>
      <c r="BEE46" s="2"/>
      <c r="BEH46" s="52"/>
      <c r="BEI46" s="2"/>
      <c r="BEL46" s="52"/>
      <c r="BEM46" s="2"/>
      <c r="BEP46" s="52"/>
      <c r="BEQ46" s="2"/>
      <c r="BET46" s="52"/>
      <c r="BEU46" s="2"/>
      <c r="BEX46" s="52"/>
      <c r="BEY46" s="2"/>
      <c r="BFB46" s="52"/>
      <c r="BFC46" s="2"/>
      <c r="BFF46" s="52"/>
      <c r="BFG46" s="2"/>
      <c r="BFJ46" s="52"/>
      <c r="BFK46" s="2"/>
      <c r="BFN46" s="52"/>
      <c r="BFO46" s="2"/>
      <c r="BFR46" s="52"/>
      <c r="BFS46" s="2"/>
      <c r="BFV46" s="52"/>
      <c r="BFW46" s="2"/>
      <c r="BFZ46" s="52"/>
      <c r="BGA46" s="2"/>
      <c r="BGD46" s="52"/>
      <c r="BGE46" s="2"/>
      <c r="BGH46" s="52"/>
      <c r="BGI46" s="2"/>
      <c r="BGL46" s="52"/>
      <c r="BGM46" s="2"/>
      <c r="BGP46" s="52"/>
      <c r="BGQ46" s="2"/>
      <c r="BGT46" s="52"/>
      <c r="BGU46" s="2"/>
      <c r="BGX46" s="52"/>
      <c r="BGY46" s="2"/>
      <c r="BHB46" s="52"/>
      <c r="BHC46" s="2"/>
      <c r="BHF46" s="52"/>
      <c r="BHG46" s="2"/>
      <c r="BHJ46" s="52"/>
      <c r="BHK46" s="2"/>
      <c r="BHN46" s="52"/>
      <c r="BHO46" s="2"/>
      <c r="BHR46" s="52"/>
      <c r="BHS46" s="2"/>
      <c r="BHV46" s="52"/>
      <c r="BHW46" s="2"/>
      <c r="BHZ46" s="52"/>
      <c r="BIA46" s="2"/>
      <c r="BID46" s="52"/>
      <c r="BIE46" s="2"/>
      <c r="BIH46" s="52"/>
      <c r="BII46" s="2"/>
      <c r="BIL46" s="52"/>
      <c r="BIM46" s="2"/>
      <c r="BIP46" s="52"/>
      <c r="BIQ46" s="2"/>
      <c r="BIT46" s="52"/>
      <c r="BIU46" s="2"/>
      <c r="BIX46" s="52"/>
      <c r="BIY46" s="2"/>
      <c r="BJB46" s="52"/>
      <c r="BJC46" s="2"/>
      <c r="BJF46" s="52"/>
      <c r="BJG46" s="2"/>
      <c r="BJJ46" s="52"/>
      <c r="BJK46" s="2"/>
      <c r="BJN46" s="52"/>
      <c r="BJO46" s="2"/>
      <c r="BJR46" s="52"/>
      <c r="BJS46" s="2"/>
      <c r="BJV46" s="52"/>
      <c r="BJW46" s="2"/>
      <c r="BJZ46" s="52"/>
      <c r="BKA46" s="2"/>
      <c r="BKD46" s="52"/>
      <c r="BKE46" s="2"/>
      <c r="BKH46" s="52"/>
      <c r="BKI46" s="2"/>
      <c r="BKL46" s="52"/>
      <c r="BKM46" s="2"/>
      <c r="BKP46" s="52"/>
      <c r="BKQ46" s="2"/>
      <c r="BKT46" s="52"/>
      <c r="BKU46" s="2"/>
      <c r="BKX46" s="52"/>
      <c r="BKY46" s="2"/>
      <c r="BLB46" s="52"/>
      <c r="BLC46" s="2"/>
      <c r="BLF46" s="52"/>
      <c r="BLG46" s="2"/>
      <c r="BLJ46" s="52"/>
      <c r="BLK46" s="2"/>
      <c r="BLN46" s="52"/>
      <c r="BLO46" s="2"/>
      <c r="BLR46" s="52"/>
      <c r="BLS46" s="2"/>
      <c r="BLV46" s="52"/>
      <c r="BLW46" s="2"/>
      <c r="BLZ46" s="52"/>
      <c r="BMA46" s="2"/>
      <c r="BMD46" s="52"/>
      <c r="BME46" s="2"/>
      <c r="BMH46" s="52"/>
      <c r="BMI46" s="2"/>
      <c r="BML46" s="52"/>
      <c r="BMM46" s="2"/>
      <c r="BMP46" s="52"/>
      <c r="BMQ46" s="2"/>
      <c r="BMT46" s="52"/>
      <c r="BMU46" s="2"/>
      <c r="BMX46" s="52"/>
      <c r="BMY46" s="2"/>
      <c r="BNB46" s="52"/>
      <c r="BNC46" s="2"/>
      <c r="BNF46" s="52"/>
      <c r="BNG46" s="2"/>
      <c r="BNJ46" s="52"/>
      <c r="BNK46" s="2"/>
      <c r="BNN46" s="52"/>
      <c r="BNO46" s="2"/>
      <c r="BNR46" s="52"/>
      <c r="BNS46" s="2"/>
      <c r="BNV46" s="52"/>
      <c r="BNW46" s="2"/>
      <c r="BNZ46" s="52"/>
      <c r="BOA46" s="2"/>
      <c r="BOD46" s="52"/>
      <c r="BOE46" s="2"/>
      <c r="BOH46" s="52"/>
      <c r="BOI46" s="2"/>
      <c r="BOL46" s="52"/>
      <c r="BOM46" s="2"/>
      <c r="BOP46" s="52"/>
      <c r="BOQ46" s="2"/>
      <c r="BOT46" s="52"/>
      <c r="BOU46" s="2"/>
      <c r="BOX46" s="52"/>
      <c r="BOY46" s="2"/>
      <c r="BPB46" s="52"/>
      <c r="BPC46" s="2"/>
      <c r="BPF46" s="52"/>
      <c r="BPG46" s="2"/>
      <c r="BPJ46" s="52"/>
      <c r="BPK46" s="2"/>
      <c r="BPN46" s="52"/>
      <c r="BPO46" s="2"/>
      <c r="BPR46" s="52"/>
      <c r="BPS46" s="2"/>
      <c r="BPV46" s="52"/>
      <c r="BPW46" s="2"/>
      <c r="BPZ46" s="52"/>
      <c r="BQA46" s="2"/>
      <c r="BQD46" s="52"/>
      <c r="BQE46" s="2"/>
      <c r="BQH46" s="52"/>
      <c r="BQI46" s="2"/>
      <c r="BQL46" s="52"/>
      <c r="BQM46" s="2"/>
      <c r="BQP46" s="52"/>
      <c r="BQQ46" s="2"/>
      <c r="BQT46" s="52"/>
      <c r="BQU46" s="2"/>
      <c r="BQX46" s="52"/>
      <c r="BQY46" s="2"/>
      <c r="BRB46" s="52"/>
      <c r="BRC46" s="2"/>
      <c r="BRF46" s="52"/>
      <c r="BRG46" s="2"/>
      <c r="BRJ46" s="52"/>
      <c r="BRK46" s="2"/>
      <c r="BRN46" s="52"/>
      <c r="BRO46" s="2"/>
      <c r="BRR46" s="52"/>
      <c r="BRS46" s="2"/>
      <c r="BRV46" s="52"/>
      <c r="BRW46" s="2"/>
      <c r="BRZ46" s="52"/>
      <c r="BSA46" s="2"/>
      <c r="BSD46" s="52"/>
      <c r="BSE46" s="2"/>
      <c r="BSH46" s="52"/>
      <c r="BSI46" s="2"/>
      <c r="BSL46" s="52"/>
      <c r="BSM46" s="2"/>
      <c r="BSP46" s="52"/>
      <c r="BSQ46" s="2"/>
      <c r="BST46" s="52"/>
      <c r="BSU46" s="2"/>
      <c r="BSX46" s="52"/>
      <c r="BSY46" s="2"/>
      <c r="BTB46" s="52"/>
      <c r="BTC46" s="2"/>
      <c r="BTF46" s="52"/>
      <c r="BTG46" s="2"/>
      <c r="BTJ46" s="52"/>
      <c r="BTK46" s="2"/>
      <c r="BTN46" s="52"/>
      <c r="BTO46" s="2"/>
      <c r="BTR46" s="52"/>
      <c r="BTS46" s="2"/>
      <c r="BTV46" s="52"/>
      <c r="BTW46" s="2"/>
      <c r="BTZ46" s="52"/>
      <c r="BUA46" s="2"/>
      <c r="BUD46" s="52"/>
      <c r="BUE46" s="2"/>
      <c r="BUH46" s="52"/>
      <c r="BUI46" s="2"/>
      <c r="BUL46" s="52"/>
      <c r="BUM46" s="2"/>
      <c r="BUP46" s="52"/>
      <c r="BUQ46" s="2"/>
      <c r="BUT46" s="52"/>
      <c r="BUU46" s="2"/>
      <c r="BUX46" s="52"/>
      <c r="BUY46" s="2"/>
      <c r="BVB46" s="52"/>
      <c r="BVC46" s="2"/>
      <c r="BVF46" s="52"/>
      <c r="BVG46" s="2"/>
      <c r="BVJ46" s="52"/>
      <c r="BVK46" s="2"/>
      <c r="BVN46" s="52"/>
      <c r="BVO46" s="2"/>
      <c r="BVR46" s="52"/>
      <c r="BVS46" s="2"/>
      <c r="BVV46" s="52"/>
      <c r="BVW46" s="2"/>
      <c r="BVZ46" s="52"/>
      <c r="BWA46" s="2"/>
      <c r="BWD46" s="52"/>
      <c r="BWE46" s="2"/>
      <c r="BWH46" s="52"/>
      <c r="BWI46" s="2"/>
      <c r="BWL46" s="52"/>
      <c r="BWM46" s="2"/>
      <c r="BWP46" s="52"/>
      <c r="BWQ46" s="2"/>
      <c r="BWT46" s="52"/>
      <c r="BWU46" s="2"/>
      <c r="BWX46" s="52"/>
      <c r="BWY46" s="2"/>
      <c r="BXB46" s="52"/>
      <c r="BXC46" s="2"/>
      <c r="BXF46" s="52"/>
      <c r="BXG46" s="2"/>
      <c r="BXJ46" s="52"/>
      <c r="BXK46" s="2"/>
      <c r="BXN46" s="52"/>
      <c r="BXO46" s="2"/>
      <c r="BXR46" s="52"/>
      <c r="BXS46" s="2"/>
      <c r="BXV46" s="52"/>
      <c r="BXW46" s="2"/>
      <c r="BXZ46" s="52"/>
      <c r="BYA46" s="2"/>
      <c r="BYD46" s="52"/>
      <c r="BYE46" s="2"/>
      <c r="BYH46" s="52"/>
      <c r="BYI46" s="2"/>
      <c r="BYL46" s="52"/>
      <c r="BYM46" s="2"/>
      <c r="BYP46" s="52"/>
      <c r="BYQ46" s="2"/>
      <c r="BYT46" s="52"/>
      <c r="BYU46" s="2"/>
      <c r="BYX46" s="52"/>
      <c r="BYY46" s="2"/>
      <c r="BZB46" s="52"/>
      <c r="BZC46" s="2"/>
      <c r="BZF46" s="52"/>
      <c r="BZG46" s="2"/>
      <c r="BZJ46" s="52"/>
      <c r="BZK46" s="2"/>
      <c r="BZN46" s="52"/>
      <c r="BZO46" s="2"/>
      <c r="BZR46" s="52"/>
      <c r="BZS46" s="2"/>
      <c r="BZV46" s="52"/>
      <c r="BZW46" s="2"/>
      <c r="BZZ46" s="52"/>
      <c r="CAA46" s="2"/>
      <c r="CAD46" s="52"/>
      <c r="CAE46" s="2"/>
      <c r="CAH46" s="52"/>
      <c r="CAI46" s="2"/>
      <c r="CAL46" s="52"/>
      <c r="CAM46" s="2"/>
      <c r="CAP46" s="52"/>
      <c r="CAQ46" s="2"/>
      <c r="CAT46" s="52"/>
      <c r="CAU46" s="2"/>
      <c r="CAX46" s="52"/>
      <c r="CAY46" s="2"/>
      <c r="CBB46" s="52"/>
      <c r="CBC46" s="2"/>
      <c r="CBF46" s="52"/>
      <c r="CBG46" s="2"/>
      <c r="CBJ46" s="52"/>
      <c r="CBK46" s="2"/>
      <c r="CBN46" s="52"/>
      <c r="CBO46" s="2"/>
      <c r="CBR46" s="52"/>
      <c r="CBS46" s="2"/>
      <c r="CBV46" s="52"/>
      <c r="CBW46" s="2"/>
      <c r="CBZ46" s="52"/>
      <c r="CCA46" s="2"/>
      <c r="CCD46" s="52"/>
      <c r="CCE46" s="2"/>
      <c r="CCH46" s="52"/>
      <c r="CCI46" s="2"/>
      <c r="CCL46" s="52"/>
      <c r="CCM46" s="2"/>
      <c r="CCP46" s="52"/>
      <c r="CCQ46" s="2"/>
      <c r="CCT46" s="52"/>
      <c r="CCU46" s="2"/>
      <c r="CCX46" s="52"/>
      <c r="CCY46" s="2"/>
      <c r="CDB46" s="52"/>
      <c r="CDC46" s="2"/>
      <c r="CDF46" s="52"/>
      <c r="CDG46" s="2"/>
      <c r="CDJ46" s="52"/>
      <c r="CDK46" s="2"/>
      <c r="CDN46" s="52"/>
      <c r="CDO46" s="2"/>
      <c r="CDR46" s="52"/>
      <c r="CDS46" s="2"/>
      <c r="CDV46" s="52"/>
      <c r="CDW46" s="2"/>
      <c r="CDZ46" s="52"/>
      <c r="CEA46" s="2"/>
      <c r="CED46" s="52"/>
      <c r="CEE46" s="2"/>
      <c r="CEH46" s="52"/>
      <c r="CEI46" s="2"/>
      <c r="CEL46" s="52"/>
      <c r="CEM46" s="2"/>
      <c r="CEP46" s="52"/>
      <c r="CEQ46" s="2"/>
      <c r="CET46" s="52"/>
      <c r="CEU46" s="2"/>
      <c r="CEX46" s="52"/>
      <c r="CEY46" s="2"/>
      <c r="CFB46" s="52"/>
      <c r="CFC46" s="2"/>
      <c r="CFF46" s="52"/>
      <c r="CFG46" s="2"/>
      <c r="CFJ46" s="52"/>
      <c r="CFK46" s="2"/>
      <c r="CFN46" s="52"/>
      <c r="CFO46" s="2"/>
      <c r="CFR46" s="52"/>
      <c r="CFS46" s="2"/>
      <c r="CFV46" s="52"/>
      <c r="CFW46" s="2"/>
      <c r="CFZ46" s="52"/>
      <c r="CGA46" s="2"/>
      <c r="CGD46" s="52"/>
      <c r="CGE46" s="2"/>
      <c r="CGH46" s="52"/>
      <c r="CGI46" s="2"/>
      <c r="CGL46" s="52"/>
      <c r="CGM46" s="2"/>
      <c r="CGP46" s="52"/>
      <c r="CGQ46" s="2"/>
      <c r="CGT46" s="52"/>
      <c r="CGU46" s="2"/>
      <c r="CGX46" s="52"/>
      <c r="CGY46" s="2"/>
      <c r="CHB46" s="52"/>
      <c r="CHC46" s="2"/>
      <c r="CHF46" s="52"/>
      <c r="CHG46" s="2"/>
      <c r="CHJ46" s="52"/>
      <c r="CHK46" s="2"/>
      <c r="CHN46" s="52"/>
      <c r="CHO46" s="2"/>
      <c r="CHR46" s="52"/>
      <c r="CHS46" s="2"/>
      <c r="CHV46" s="52"/>
      <c r="CHW46" s="2"/>
      <c r="CHZ46" s="52"/>
      <c r="CIA46" s="2"/>
      <c r="CID46" s="52"/>
      <c r="CIE46" s="2"/>
      <c r="CIH46" s="52"/>
      <c r="CII46" s="2"/>
      <c r="CIL46" s="52"/>
      <c r="CIM46" s="2"/>
      <c r="CIP46" s="52"/>
      <c r="CIQ46" s="2"/>
      <c r="CIT46" s="52"/>
      <c r="CIU46" s="2"/>
      <c r="CIX46" s="52"/>
      <c r="CIY46" s="2"/>
      <c r="CJB46" s="52"/>
      <c r="CJC46" s="2"/>
      <c r="CJF46" s="52"/>
      <c r="CJG46" s="2"/>
      <c r="CJJ46" s="52"/>
      <c r="CJK46" s="2"/>
      <c r="CJN46" s="52"/>
      <c r="CJO46" s="2"/>
      <c r="CJR46" s="52"/>
      <c r="CJS46" s="2"/>
      <c r="CJV46" s="52"/>
      <c r="CJW46" s="2"/>
      <c r="CJZ46" s="52"/>
      <c r="CKA46" s="2"/>
      <c r="CKD46" s="52"/>
      <c r="CKE46" s="2"/>
      <c r="CKH46" s="52"/>
      <c r="CKI46" s="2"/>
      <c r="CKL46" s="52"/>
      <c r="CKM46" s="2"/>
      <c r="CKP46" s="52"/>
      <c r="CKQ46" s="2"/>
      <c r="CKT46" s="52"/>
      <c r="CKU46" s="2"/>
      <c r="CKX46" s="52"/>
      <c r="CKY46" s="2"/>
      <c r="CLB46" s="52"/>
      <c r="CLC46" s="2"/>
      <c r="CLF46" s="52"/>
      <c r="CLG46" s="2"/>
      <c r="CLJ46" s="52"/>
      <c r="CLK46" s="2"/>
      <c r="CLN46" s="52"/>
      <c r="CLO46" s="2"/>
      <c r="CLR46" s="52"/>
      <c r="CLS46" s="2"/>
      <c r="CLV46" s="52"/>
      <c r="CLW46" s="2"/>
      <c r="CLZ46" s="52"/>
      <c r="CMA46" s="2"/>
      <c r="CMD46" s="52"/>
      <c r="CME46" s="2"/>
      <c r="CMH46" s="52"/>
      <c r="CMI46" s="2"/>
      <c r="CML46" s="52"/>
      <c r="CMM46" s="2"/>
      <c r="CMP46" s="52"/>
      <c r="CMQ46" s="2"/>
      <c r="CMT46" s="52"/>
      <c r="CMU46" s="2"/>
      <c r="CMX46" s="52"/>
      <c r="CMY46" s="2"/>
      <c r="CNB46" s="52"/>
      <c r="CNC46" s="2"/>
      <c r="CNF46" s="52"/>
      <c r="CNG46" s="2"/>
      <c r="CNJ46" s="52"/>
      <c r="CNK46" s="2"/>
      <c r="CNN46" s="52"/>
      <c r="CNO46" s="2"/>
      <c r="CNR46" s="52"/>
      <c r="CNS46" s="2"/>
      <c r="CNV46" s="52"/>
      <c r="CNW46" s="2"/>
      <c r="CNZ46" s="52"/>
      <c r="COA46" s="2"/>
      <c r="COD46" s="52"/>
      <c r="COE46" s="2"/>
      <c r="COH46" s="52"/>
      <c r="COI46" s="2"/>
      <c r="COL46" s="52"/>
      <c r="COM46" s="2"/>
      <c r="COP46" s="52"/>
      <c r="COQ46" s="2"/>
      <c r="COT46" s="52"/>
      <c r="COU46" s="2"/>
      <c r="COX46" s="52"/>
      <c r="COY46" s="2"/>
      <c r="CPB46" s="52"/>
      <c r="CPC46" s="2"/>
      <c r="CPF46" s="52"/>
      <c r="CPG46" s="2"/>
      <c r="CPJ46" s="52"/>
      <c r="CPK46" s="2"/>
      <c r="CPN46" s="52"/>
      <c r="CPO46" s="2"/>
      <c r="CPR46" s="52"/>
      <c r="CPS46" s="2"/>
      <c r="CPV46" s="52"/>
      <c r="CPW46" s="2"/>
      <c r="CPZ46" s="52"/>
      <c r="CQA46" s="2"/>
      <c r="CQD46" s="52"/>
      <c r="CQE46" s="2"/>
      <c r="CQH46" s="52"/>
      <c r="CQI46" s="2"/>
      <c r="CQL46" s="52"/>
      <c r="CQM46" s="2"/>
      <c r="CQP46" s="52"/>
      <c r="CQQ46" s="2"/>
      <c r="CQT46" s="52"/>
      <c r="CQU46" s="2"/>
      <c r="CQX46" s="52"/>
      <c r="CQY46" s="2"/>
      <c r="CRB46" s="52"/>
      <c r="CRC46" s="2"/>
      <c r="CRF46" s="52"/>
      <c r="CRG46" s="2"/>
      <c r="CRJ46" s="52"/>
      <c r="CRK46" s="2"/>
      <c r="CRN46" s="52"/>
      <c r="CRO46" s="2"/>
      <c r="CRR46" s="52"/>
      <c r="CRS46" s="2"/>
      <c r="CRV46" s="52"/>
      <c r="CRW46" s="2"/>
      <c r="CRZ46" s="52"/>
      <c r="CSA46" s="2"/>
      <c r="CSD46" s="52"/>
      <c r="CSE46" s="2"/>
      <c r="CSH46" s="52"/>
      <c r="CSI46" s="2"/>
      <c r="CSL46" s="52"/>
      <c r="CSM46" s="2"/>
      <c r="CSP46" s="52"/>
      <c r="CSQ46" s="2"/>
      <c r="CST46" s="52"/>
      <c r="CSU46" s="2"/>
      <c r="CSX46" s="52"/>
      <c r="CSY46" s="2"/>
      <c r="CTB46" s="52"/>
      <c r="CTC46" s="2"/>
      <c r="CTF46" s="52"/>
      <c r="CTG46" s="2"/>
      <c r="CTJ46" s="52"/>
      <c r="CTK46" s="2"/>
      <c r="CTN46" s="52"/>
      <c r="CTO46" s="2"/>
      <c r="CTR46" s="52"/>
      <c r="CTS46" s="2"/>
      <c r="CTV46" s="52"/>
      <c r="CTW46" s="2"/>
      <c r="CTZ46" s="52"/>
      <c r="CUA46" s="2"/>
      <c r="CUD46" s="52"/>
      <c r="CUE46" s="2"/>
      <c r="CUH46" s="52"/>
      <c r="CUI46" s="2"/>
      <c r="CUL46" s="52"/>
      <c r="CUM46" s="2"/>
      <c r="CUP46" s="52"/>
      <c r="CUQ46" s="2"/>
      <c r="CUT46" s="52"/>
      <c r="CUU46" s="2"/>
      <c r="CUX46" s="52"/>
      <c r="CUY46" s="2"/>
      <c r="CVB46" s="52"/>
      <c r="CVC46" s="2"/>
      <c r="CVF46" s="52"/>
      <c r="CVG46" s="2"/>
      <c r="CVJ46" s="52"/>
      <c r="CVK46" s="2"/>
      <c r="CVN46" s="52"/>
      <c r="CVO46" s="2"/>
      <c r="CVR46" s="52"/>
      <c r="CVS46" s="2"/>
      <c r="CVV46" s="52"/>
      <c r="CVW46" s="2"/>
      <c r="CVZ46" s="52"/>
      <c r="CWA46" s="2"/>
      <c r="CWD46" s="52"/>
      <c r="CWE46" s="2"/>
      <c r="CWH46" s="52"/>
      <c r="CWI46" s="2"/>
      <c r="CWL46" s="52"/>
      <c r="CWM46" s="2"/>
      <c r="CWP46" s="52"/>
      <c r="CWQ46" s="2"/>
      <c r="CWT46" s="52"/>
      <c r="CWU46" s="2"/>
      <c r="CWX46" s="52"/>
      <c r="CWY46" s="2"/>
      <c r="CXB46" s="52"/>
      <c r="CXC46" s="2"/>
      <c r="CXF46" s="52"/>
      <c r="CXG46" s="2"/>
      <c r="CXJ46" s="52"/>
      <c r="CXK46" s="2"/>
      <c r="CXN46" s="52"/>
      <c r="CXO46" s="2"/>
      <c r="CXR46" s="52"/>
      <c r="CXS46" s="2"/>
      <c r="CXV46" s="52"/>
      <c r="CXW46" s="2"/>
      <c r="CXZ46" s="52"/>
      <c r="CYA46" s="2"/>
      <c r="CYD46" s="52"/>
      <c r="CYE46" s="2"/>
      <c r="CYH46" s="52"/>
      <c r="CYI46" s="2"/>
      <c r="CYL46" s="52"/>
      <c r="CYM46" s="2"/>
      <c r="CYP46" s="52"/>
      <c r="CYQ46" s="2"/>
      <c r="CYT46" s="52"/>
      <c r="CYU46" s="2"/>
      <c r="CYX46" s="52"/>
      <c r="CYY46" s="2"/>
      <c r="CZB46" s="52"/>
      <c r="CZC46" s="2"/>
      <c r="CZF46" s="52"/>
      <c r="CZG46" s="2"/>
      <c r="CZJ46" s="52"/>
      <c r="CZK46" s="2"/>
      <c r="CZN46" s="52"/>
      <c r="CZO46" s="2"/>
      <c r="CZR46" s="52"/>
      <c r="CZS46" s="2"/>
      <c r="CZV46" s="52"/>
      <c r="CZW46" s="2"/>
      <c r="CZZ46" s="52"/>
      <c r="DAA46" s="2"/>
      <c r="DAD46" s="52"/>
      <c r="DAE46" s="2"/>
      <c r="DAH46" s="52"/>
      <c r="DAI46" s="2"/>
      <c r="DAL46" s="52"/>
      <c r="DAM46" s="2"/>
      <c r="DAP46" s="52"/>
      <c r="DAQ46" s="2"/>
      <c r="DAT46" s="52"/>
      <c r="DAU46" s="2"/>
      <c r="DAX46" s="52"/>
      <c r="DAY46" s="2"/>
      <c r="DBB46" s="52"/>
      <c r="DBC46" s="2"/>
      <c r="DBF46" s="52"/>
      <c r="DBG46" s="2"/>
      <c r="DBJ46" s="52"/>
      <c r="DBK46" s="2"/>
      <c r="DBN46" s="52"/>
      <c r="DBO46" s="2"/>
      <c r="DBR46" s="52"/>
      <c r="DBS46" s="2"/>
      <c r="DBV46" s="52"/>
      <c r="DBW46" s="2"/>
      <c r="DBZ46" s="52"/>
      <c r="DCA46" s="2"/>
      <c r="DCD46" s="52"/>
      <c r="DCE46" s="2"/>
      <c r="DCH46" s="52"/>
      <c r="DCI46" s="2"/>
      <c r="DCL46" s="52"/>
      <c r="DCM46" s="2"/>
      <c r="DCP46" s="52"/>
      <c r="DCQ46" s="2"/>
      <c r="DCT46" s="52"/>
      <c r="DCU46" s="2"/>
      <c r="DCX46" s="52"/>
      <c r="DCY46" s="2"/>
      <c r="DDB46" s="52"/>
      <c r="DDC46" s="2"/>
      <c r="DDF46" s="52"/>
      <c r="DDG46" s="2"/>
      <c r="DDJ46" s="52"/>
      <c r="DDK46" s="2"/>
      <c r="DDN46" s="52"/>
      <c r="DDO46" s="2"/>
      <c r="DDR46" s="52"/>
      <c r="DDS46" s="2"/>
      <c r="DDV46" s="52"/>
      <c r="DDW46" s="2"/>
      <c r="DDZ46" s="52"/>
      <c r="DEA46" s="2"/>
      <c r="DED46" s="52"/>
      <c r="DEE46" s="2"/>
      <c r="DEH46" s="52"/>
      <c r="DEI46" s="2"/>
      <c r="DEL46" s="52"/>
      <c r="DEM46" s="2"/>
      <c r="DEP46" s="52"/>
      <c r="DEQ46" s="2"/>
      <c r="DET46" s="52"/>
      <c r="DEU46" s="2"/>
      <c r="DEX46" s="52"/>
      <c r="DEY46" s="2"/>
      <c r="DFB46" s="52"/>
      <c r="DFC46" s="2"/>
      <c r="DFF46" s="52"/>
      <c r="DFG46" s="2"/>
      <c r="DFJ46" s="52"/>
      <c r="DFK46" s="2"/>
      <c r="DFN46" s="52"/>
      <c r="DFO46" s="2"/>
      <c r="DFR46" s="52"/>
      <c r="DFS46" s="2"/>
      <c r="DFV46" s="52"/>
      <c r="DFW46" s="2"/>
      <c r="DFZ46" s="52"/>
      <c r="DGA46" s="2"/>
      <c r="DGD46" s="52"/>
      <c r="DGE46" s="2"/>
      <c r="DGH46" s="52"/>
      <c r="DGI46" s="2"/>
      <c r="DGL46" s="52"/>
      <c r="DGM46" s="2"/>
      <c r="DGP46" s="52"/>
      <c r="DGQ46" s="2"/>
      <c r="DGT46" s="52"/>
      <c r="DGU46" s="2"/>
      <c r="DGX46" s="52"/>
      <c r="DGY46" s="2"/>
      <c r="DHB46" s="52"/>
      <c r="DHC46" s="2"/>
      <c r="DHF46" s="52"/>
      <c r="DHG46" s="2"/>
      <c r="DHJ46" s="52"/>
      <c r="DHK46" s="2"/>
      <c r="DHN46" s="52"/>
      <c r="DHO46" s="2"/>
      <c r="DHR46" s="52"/>
      <c r="DHS46" s="2"/>
      <c r="DHV46" s="52"/>
      <c r="DHW46" s="2"/>
      <c r="DHZ46" s="52"/>
      <c r="DIA46" s="2"/>
      <c r="DID46" s="52"/>
      <c r="DIE46" s="2"/>
      <c r="DIH46" s="52"/>
      <c r="DII46" s="2"/>
      <c r="DIL46" s="52"/>
      <c r="DIM46" s="2"/>
      <c r="DIP46" s="52"/>
      <c r="DIQ46" s="2"/>
      <c r="DIT46" s="52"/>
      <c r="DIU46" s="2"/>
      <c r="DIX46" s="52"/>
      <c r="DIY46" s="2"/>
      <c r="DJB46" s="52"/>
      <c r="DJC46" s="2"/>
      <c r="DJF46" s="52"/>
      <c r="DJG46" s="2"/>
      <c r="DJJ46" s="52"/>
      <c r="DJK46" s="2"/>
      <c r="DJN46" s="52"/>
      <c r="DJO46" s="2"/>
      <c r="DJR46" s="52"/>
      <c r="DJS46" s="2"/>
      <c r="DJV46" s="52"/>
      <c r="DJW46" s="2"/>
      <c r="DJZ46" s="52"/>
      <c r="DKA46" s="2"/>
      <c r="DKD46" s="52"/>
      <c r="DKE46" s="2"/>
      <c r="DKH46" s="52"/>
      <c r="DKI46" s="2"/>
      <c r="DKL46" s="52"/>
      <c r="DKM46" s="2"/>
      <c r="DKP46" s="52"/>
      <c r="DKQ46" s="2"/>
      <c r="DKT46" s="52"/>
      <c r="DKU46" s="2"/>
      <c r="DKX46" s="52"/>
      <c r="DKY46" s="2"/>
      <c r="DLB46" s="52"/>
      <c r="DLC46" s="2"/>
      <c r="DLF46" s="52"/>
      <c r="DLG46" s="2"/>
      <c r="DLJ46" s="52"/>
      <c r="DLK46" s="2"/>
      <c r="DLN46" s="52"/>
      <c r="DLO46" s="2"/>
      <c r="DLR46" s="52"/>
      <c r="DLS46" s="2"/>
      <c r="DLV46" s="52"/>
      <c r="DLW46" s="2"/>
      <c r="DLZ46" s="52"/>
      <c r="DMA46" s="2"/>
      <c r="DMD46" s="52"/>
      <c r="DME46" s="2"/>
      <c r="DMH46" s="52"/>
      <c r="DMI46" s="2"/>
      <c r="DML46" s="52"/>
      <c r="DMM46" s="2"/>
      <c r="DMP46" s="52"/>
      <c r="DMQ46" s="2"/>
      <c r="DMT46" s="52"/>
      <c r="DMU46" s="2"/>
      <c r="DMX46" s="52"/>
      <c r="DMY46" s="2"/>
      <c r="DNB46" s="52"/>
      <c r="DNC46" s="2"/>
      <c r="DNF46" s="52"/>
      <c r="DNG46" s="2"/>
      <c r="DNJ46" s="52"/>
      <c r="DNK46" s="2"/>
      <c r="DNN46" s="52"/>
      <c r="DNO46" s="2"/>
      <c r="DNR46" s="52"/>
      <c r="DNS46" s="2"/>
      <c r="DNV46" s="52"/>
      <c r="DNW46" s="2"/>
      <c r="DNZ46" s="52"/>
      <c r="DOA46" s="2"/>
      <c r="DOD46" s="52"/>
      <c r="DOE46" s="2"/>
      <c r="DOH46" s="52"/>
      <c r="DOI46" s="2"/>
      <c r="DOL46" s="52"/>
      <c r="DOM46" s="2"/>
      <c r="DOP46" s="52"/>
      <c r="DOQ46" s="2"/>
      <c r="DOT46" s="52"/>
      <c r="DOU46" s="2"/>
      <c r="DOX46" s="52"/>
      <c r="DOY46" s="2"/>
      <c r="DPB46" s="52"/>
      <c r="DPC46" s="2"/>
      <c r="DPF46" s="52"/>
      <c r="DPG46" s="2"/>
      <c r="DPJ46" s="52"/>
      <c r="DPK46" s="2"/>
      <c r="DPN46" s="52"/>
      <c r="DPO46" s="2"/>
      <c r="DPR46" s="52"/>
      <c r="DPS46" s="2"/>
      <c r="DPV46" s="52"/>
      <c r="DPW46" s="2"/>
      <c r="DPZ46" s="52"/>
      <c r="DQA46" s="2"/>
      <c r="DQD46" s="52"/>
      <c r="DQE46" s="2"/>
      <c r="DQH46" s="52"/>
      <c r="DQI46" s="2"/>
      <c r="DQL46" s="52"/>
      <c r="DQM46" s="2"/>
      <c r="DQP46" s="52"/>
      <c r="DQQ46" s="2"/>
      <c r="DQT46" s="52"/>
      <c r="DQU46" s="2"/>
      <c r="DQX46" s="52"/>
      <c r="DQY46" s="2"/>
      <c r="DRB46" s="52"/>
      <c r="DRC46" s="2"/>
      <c r="DRF46" s="52"/>
      <c r="DRG46" s="2"/>
      <c r="DRJ46" s="52"/>
      <c r="DRK46" s="2"/>
      <c r="DRN46" s="52"/>
      <c r="DRO46" s="2"/>
      <c r="DRR46" s="52"/>
      <c r="DRS46" s="2"/>
      <c r="DRV46" s="52"/>
      <c r="DRW46" s="2"/>
      <c r="DRZ46" s="52"/>
      <c r="DSA46" s="2"/>
      <c r="DSD46" s="52"/>
      <c r="DSE46" s="2"/>
      <c r="DSH46" s="52"/>
      <c r="DSI46" s="2"/>
      <c r="DSL46" s="52"/>
      <c r="DSM46" s="2"/>
      <c r="DSP46" s="52"/>
      <c r="DSQ46" s="2"/>
      <c r="DST46" s="52"/>
      <c r="DSU46" s="2"/>
      <c r="DSX46" s="52"/>
      <c r="DSY46" s="2"/>
      <c r="DTB46" s="52"/>
      <c r="DTC46" s="2"/>
      <c r="DTF46" s="52"/>
      <c r="DTG46" s="2"/>
      <c r="DTJ46" s="52"/>
      <c r="DTK46" s="2"/>
      <c r="DTN46" s="52"/>
      <c r="DTO46" s="2"/>
      <c r="DTR46" s="52"/>
      <c r="DTS46" s="2"/>
      <c r="DTV46" s="52"/>
      <c r="DTW46" s="2"/>
      <c r="DTZ46" s="52"/>
      <c r="DUA46" s="2"/>
      <c r="DUD46" s="52"/>
      <c r="DUE46" s="2"/>
      <c r="DUH46" s="52"/>
      <c r="DUI46" s="2"/>
      <c r="DUL46" s="52"/>
      <c r="DUM46" s="2"/>
      <c r="DUP46" s="52"/>
      <c r="DUQ46" s="2"/>
      <c r="DUT46" s="52"/>
      <c r="DUU46" s="2"/>
      <c r="DUX46" s="52"/>
      <c r="DUY46" s="2"/>
      <c r="DVB46" s="52"/>
      <c r="DVC46" s="2"/>
      <c r="DVF46" s="52"/>
      <c r="DVG46" s="2"/>
      <c r="DVJ46" s="52"/>
      <c r="DVK46" s="2"/>
      <c r="DVN46" s="52"/>
      <c r="DVO46" s="2"/>
      <c r="DVR46" s="52"/>
      <c r="DVS46" s="2"/>
      <c r="DVV46" s="52"/>
      <c r="DVW46" s="2"/>
      <c r="DVZ46" s="52"/>
      <c r="DWA46" s="2"/>
      <c r="DWD46" s="52"/>
      <c r="DWE46" s="2"/>
      <c r="DWH46" s="52"/>
      <c r="DWI46" s="2"/>
      <c r="DWL46" s="52"/>
      <c r="DWM46" s="2"/>
      <c r="DWP46" s="52"/>
      <c r="DWQ46" s="2"/>
      <c r="DWT46" s="52"/>
      <c r="DWU46" s="2"/>
      <c r="DWX46" s="52"/>
      <c r="DWY46" s="2"/>
      <c r="DXB46" s="52"/>
      <c r="DXC46" s="2"/>
      <c r="DXF46" s="52"/>
      <c r="DXG46" s="2"/>
      <c r="DXJ46" s="52"/>
      <c r="DXK46" s="2"/>
      <c r="DXN46" s="52"/>
      <c r="DXO46" s="2"/>
      <c r="DXR46" s="52"/>
      <c r="DXS46" s="2"/>
      <c r="DXV46" s="52"/>
      <c r="DXW46" s="2"/>
      <c r="DXZ46" s="52"/>
      <c r="DYA46" s="2"/>
      <c r="DYD46" s="52"/>
      <c r="DYE46" s="2"/>
      <c r="DYH46" s="52"/>
      <c r="DYI46" s="2"/>
      <c r="DYL46" s="52"/>
      <c r="DYM46" s="2"/>
      <c r="DYP46" s="52"/>
      <c r="DYQ46" s="2"/>
      <c r="DYT46" s="52"/>
      <c r="DYU46" s="2"/>
      <c r="DYX46" s="52"/>
      <c r="DYY46" s="2"/>
      <c r="DZB46" s="52"/>
      <c r="DZC46" s="2"/>
      <c r="DZF46" s="52"/>
      <c r="DZG46" s="2"/>
      <c r="DZJ46" s="52"/>
      <c r="DZK46" s="2"/>
      <c r="DZN46" s="52"/>
      <c r="DZO46" s="2"/>
      <c r="DZR46" s="52"/>
      <c r="DZS46" s="2"/>
      <c r="DZV46" s="52"/>
      <c r="DZW46" s="2"/>
      <c r="DZZ46" s="52"/>
      <c r="EAA46" s="2"/>
      <c r="EAD46" s="52"/>
      <c r="EAE46" s="2"/>
      <c r="EAH46" s="52"/>
      <c r="EAI46" s="2"/>
      <c r="EAL46" s="52"/>
      <c r="EAM46" s="2"/>
      <c r="EAP46" s="52"/>
      <c r="EAQ46" s="2"/>
      <c r="EAT46" s="52"/>
      <c r="EAU46" s="2"/>
      <c r="EAX46" s="52"/>
      <c r="EAY46" s="2"/>
      <c r="EBB46" s="52"/>
      <c r="EBC46" s="2"/>
      <c r="EBF46" s="52"/>
      <c r="EBG46" s="2"/>
      <c r="EBJ46" s="52"/>
      <c r="EBK46" s="2"/>
      <c r="EBN46" s="52"/>
      <c r="EBO46" s="2"/>
      <c r="EBR46" s="52"/>
      <c r="EBS46" s="2"/>
      <c r="EBV46" s="52"/>
      <c r="EBW46" s="2"/>
      <c r="EBZ46" s="52"/>
      <c r="ECA46" s="2"/>
      <c r="ECD46" s="52"/>
      <c r="ECE46" s="2"/>
      <c r="ECH46" s="52"/>
      <c r="ECI46" s="2"/>
      <c r="ECL46" s="52"/>
      <c r="ECM46" s="2"/>
      <c r="ECP46" s="52"/>
      <c r="ECQ46" s="2"/>
      <c r="ECT46" s="52"/>
      <c r="ECU46" s="2"/>
      <c r="ECX46" s="52"/>
      <c r="ECY46" s="2"/>
      <c r="EDB46" s="52"/>
      <c r="EDC46" s="2"/>
      <c r="EDF46" s="52"/>
      <c r="EDG46" s="2"/>
      <c r="EDJ46" s="52"/>
      <c r="EDK46" s="2"/>
      <c r="EDN46" s="52"/>
      <c r="EDO46" s="2"/>
      <c r="EDR46" s="52"/>
      <c r="EDS46" s="2"/>
      <c r="EDV46" s="52"/>
      <c r="EDW46" s="2"/>
      <c r="EDZ46" s="52"/>
      <c r="EEA46" s="2"/>
      <c r="EED46" s="52"/>
      <c r="EEE46" s="2"/>
      <c r="EEH46" s="52"/>
      <c r="EEI46" s="2"/>
      <c r="EEL46" s="52"/>
      <c r="EEM46" s="2"/>
      <c r="EEP46" s="52"/>
      <c r="EEQ46" s="2"/>
      <c r="EET46" s="52"/>
      <c r="EEU46" s="2"/>
      <c r="EEX46" s="52"/>
      <c r="EEY46" s="2"/>
      <c r="EFB46" s="52"/>
      <c r="EFC46" s="2"/>
      <c r="EFF46" s="52"/>
      <c r="EFG46" s="2"/>
      <c r="EFJ46" s="52"/>
      <c r="EFK46" s="2"/>
      <c r="EFN46" s="52"/>
      <c r="EFO46" s="2"/>
      <c r="EFR46" s="52"/>
      <c r="EFS46" s="2"/>
      <c r="EFV46" s="52"/>
      <c r="EFW46" s="2"/>
      <c r="EFZ46" s="52"/>
      <c r="EGA46" s="2"/>
      <c r="EGD46" s="52"/>
      <c r="EGE46" s="2"/>
      <c r="EGH46" s="52"/>
      <c r="EGI46" s="2"/>
      <c r="EGL46" s="52"/>
      <c r="EGM46" s="2"/>
      <c r="EGP46" s="52"/>
      <c r="EGQ46" s="2"/>
      <c r="EGT46" s="52"/>
      <c r="EGU46" s="2"/>
      <c r="EGX46" s="52"/>
      <c r="EGY46" s="2"/>
      <c r="EHB46" s="52"/>
      <c r="EHC46" s="2"/>
      <c r="EHF46" s="52"/>
      <c r="EHG46" s="2"/>
      <c r="EHJ46" s="52"/>
      <c r="EHK46" s="2"/>
      <c r="EHN46" s="52"/>
      <c r="EHO46" s="2"/>
      <c r="EHR46" s="52"/>
      <c r="EHS46" s="2"/>
      <c r="EHV46" s="52"/>
      <c r="EHW46" s="2"/>
      <c r="EHZ46" s="52"/>
      <c r="EIA46" s="2"/>
      <c r="EID46" s="52"/>
      <c r="EIE46" s="2"/>
      <c r="EIH46" s="52"/>
      <c r="EII46" s="2"/>
      <c r="EIL46" s="52"/>
      <c r="EIM46" s="2"/>
      <c r="EIP46" s="52"/>
      <c r="EIQ46" s="2"/>
      <c r="EIT46" s="52"/>
      <c r="EIU46" s="2"/>
      <c r="EIX46" s="52"/>
      <c r="EIY46" s="2"/>
      <c r="EJB46" s="52"/>
      <c r="EJC46" s="2"/>
      <c r="EJF46" s="52"/>
      <c r="EJG46" s="2"/>
      <c r="EJJ46" s="52"/>
      <c r="EJK46" s="2"/>
      <c r="EJN46" s="52"/>
      <c r="EJO46" s="2"/>
      <c r="EJR46" s="52"/>
      <c r="EJS46" s="2"/>
      <c r="EJV46" s="52"/>
      <c r="EJW46" s="2"/>
      <c r="EJZ46" s="52"/>
      <c r="EKA46" s="2"/>
      <c r="EKD46" s="52"/>
      <c r="EKE46" s="2"/>
      <c r="EKH46" s="52"/>
      <c r="EKI46" s="2"/>
      <c r="EKL46" s="52"/>
      <c r="EKM46" s="2"/>
      <c r="EKP46" s="52"/>
      <c r="EKQ46" s="2"/>
      <c r="EKT46" s="52"/>
      <c r="EKU46" s="2"/>
      <c r="EKX46" s="52"/>
      <c r="EKY46" s="2"/>
      <c r="ELB46" s="52"/>
      <c r="ELC46" s="2"/>
      <c r="ELF46" s="52"/>
      <c r="ELG46" s="2"/>
      <c r="ELJ46" s="52"/>
      <c r="ELK46" s="2"/>
      <c r="ELN46" s="52"/>
      <c r="ELO46" s="2"/>
      <c r="ELR46" s="52"/>
      <c r="ELS46" s="2"/>
      <c r="ELV46" s="52"/>
      <c r="ELW46" s="2"/>
      <c r="ELZ46" s="52"/>
      <c r="EMA46" s="2"/>
      <c r="EMD46" s="52"/>
      <c r="EME46" s="2"/>
      <c r="EMH46" s="52"/>
      <c r="EMI46" s="2"/>
      <c r="EML46" s="52"/>
      <c r="EMM46" s="2"/>
      <c r="EMP46" s="52"/>
      <c r="EMQ46" s="2"/>
      <c r="EMT46" s="52"/>
      <c r="EMU46" s="2"/>
      <c r="EMX46" s="52"/>
      <c r="EMY46" s="2"/>
      <c r="ENB46" s="52"/>
      <c r="ENC46" s="2"/>
      <c r="ENF46" s="52"/>
      <c r="ENG46" s="2"/>
      <c r="ENJ46" s="52"/>
      <c r="ENK46" s="2"/>
      <c r="ENN46" s="52"/>
      <c r="ENO46" s="2"/>
      <c r="ENR46" s="52"/>
      <c r="ENS46" s="2"/>
      <c r="ENV46" s="52"/>
      <c r="ENW46" s="2"/>
      <c r="ENZ46" s="52"/>
      <c r="EOA46" s="2"/>
      <c r="EOD46" s="52"/>
      <c r="EOE46" s="2"/>
      <c r="EOH46" s="52"/>
      <c r="EOI46" s="2"/>
      <c r="EOL46" s="52"/>
      <c r="EOM46" s="2"/>
      <c r="EOP46" s="52"/>
      <c r="EOQ46" s="2"/>
      <c r="EOT46" s="52"/>
      <c r="EOU46" s="2"/>
      <c r="EOX46" s="52"/>
      <c r="EOY46" s="2"/>
      <c r="EPB46" s="52"/>
      <c r="EPC46" s="2"/>
      <c r="EPF46" s="52"/>
      <c r="EPG46" s="2"/>
      <c r="EPJ46" s="52"/>
      <c r="EPK46" s="2"/>
      <c r="EPN46" s="52"/>
      <c r="EPO46" s="2"/>
      <c r="EPR46" s="52"/>
      <c r="EPS46" s="2"/>
      <c r="EPV46" s="52"/>
      <c r="EPW46" s="2"/>
      <c r="EPZ46" s="52"/>
      <c r="EQA46" s="2"/>
      <c r="EQD46" s="52"/>
      <c r="EQE46" s="2"/>
      <c r="EQH46" s="52"/>
      <c r="EQI46" s="2"/>
      <c r="EQL46" s="52"/>
      <c r="EQM46" s="2"/>
      <c r="EQP46" s="52"/>
      <c r="EQQ46" s="2"/>
      <c r="EQT46" s="52"/>
      <c r="EQU46" s="2"/>
      <c r="EQX46" s="52"/>
      <c r="EQY46" s="2"/>
      <c r="ERB46" s="52"/>
      <c r="ERC46" s="2"/>
      <c r="ERF46" s="52"/>
      <c r="ERG46" s="2"/>
      <c r="ERJ46" s="52"/>
      <c r="ERK46" s="2"/>
      <c r="ERN46" s="52"/>
      <c r="ERO46" s="2"/>
      <c r="ERR46" s="52"/>
      <c r="ERS46" s="2"/>
      <c r="ERV46" s="52"/>
      <c r="ERW46" s="2"/>
      <c r="ERZ46" s="52"/>
      <c r="ESA46" s="2"/>
      <c r="ESD46" s="52"/>
      <c r="ESE46" s="2"/>
      <c r="ESH46" s="52"/>
      <c r="ESI46" s="2"/>
      <c r="ESL46" s="52"/>
      <c r="ESM46" s="2"/>
      <c r="ESP46" s="52"/>
      <c r="ESQ46" s="2"/>
      <c r="EST46" s="52"/>
      <c r="ESU46" s="2"/>
      <c r="ESX46" s="52"/>
      <c r="ESY46" s="2"/>
      <c r="ETB46" s="52"/>
      <c r="ETC46" s="2"/>
      <c r="ETF46" s="52"/>
      <c r="ETG46" s="2"/>
      <c r="ETJ46" s="52"/>
      <c r="ETK46" s="2"/>
      <c r="ETN46" s="52"/>
      <c r="ETO46" s="2"/>
      <c r="ETR46" s="52"/>
      <c r="ETS46" s="2"/>
      <c r="ETV46" s="52"/>
      <c r="ETW46" s="2"/>
      <c r="ETZ46" s="52"/>
      <c r="EUA46" s="2"/>
      <c r="EUD46" s="52"/>
      <c r="EUE46" s="2"/>
      <c r="EUH46" s="52"/>
      <c r="EUI46" s="2"/>
      <c r="EUL46" s="52"/>
      <c r="EUM46" s="2"/>
      <c r="EUP46" s="52"/>
      <c r="EUQ46" s="2"/>
      <c r="EUT46" s="52"/>
      <c r="EUU46" s="2"/>
      <c r="EUX46" s="52"/>
      <c r="EUY46" s="2"/>
      <c r="EVB46" s="52"/>
      <c r="EVC46" s="2"/>
      <c r="EVF46" s="52"/>
      <c r="EVG46" s="2"/>
      <c r="EVJ46" s="52"/>
      <c r="EVK46" s="2"/>
      <c r="EVN46" s="52"/>
      <c r="EVO46" s="2"/>
      <c r="EVR46" s="52"/>
      <c r="EVS46" s="2"/>
      <c r="EVV46" s="52"/>
      <c r="EVW46" s="2"/>
      <c r="EVZ46" s="52"/>
      <c r="EWA46" s="2"/>
      <c r="EWD46" s="52"/>
      <c r="EWE46" s="2"/>
      <c r="EWH46" s="52"/>
      <c r="EWI46" s="2"/>
      <c r="EWL46" s="52"/>
      <c r="EWM46" s="2"/>
      <c r="EWP46" s="52"/>
      <c r="EWQ46" s="2"/>
      <c r="EWT46" s="52"/>
      <c r="EWU46" s="2"/>
      <c r="EWX46" s="52"/>
      <c r="EWY46" s="2"/>
      <c r="EXB46" s="52"/>
      <c r="EXC46" s="2"/>
      <c r="EXF46" s="52"/>
      <c r="EXG46" s="2"/>
      <c r="EXJ46" s="52"/>
      <c r="EXK46" s="2"/>
      <c r="EXN46" s="52"/>
      <c r="EXO46" s="2"/>
      <c r="EXR46" s="52"/>
      <c r="EXS46" s="2"/>
      <c r="EXV46" s="52"/>
      <c r="EXW46" s="2"/>
      <c r="EXZ46" s="52"/>
      <c r="EYA46" s="2"/>
      <c r="EYD46" s="52"/>
      <c r="EYE46" s="2"/>
      <c r="EYH46" s="52"/>
      <c r="EYI46" s="2"/>
      <c r="EYL46" s="52"/>
      <c r="EYM46" s="2"/>
      <c r="EYP46" s="52"/>
      <c r="EYQ46" s="2"/>
      <c r="EYT46" s="52"/>
      <c r="EYU46" s="2"/>
      <c r="EYX46" s="52"/>
      <c r="EYY46" s="2"/>
      <c r="EZB46" s="52"/>
      <c r="EZC46" s="2"/>
      <c r="EZF46" s="52"/>
      <c r="EZG46" s="2"/>
      <c r="EZJ46" s="52"/>
      <c r="EZK46" s="2"/>
      <c r="EZN46" s="52"/>
      <c r="EZO46" s="2"/>
      <c r="EZR46" s="52"/>
      <c r="EZS46" s="2"/>
      <c r="EZV46" s="52"/>
      <c r="EZW46" s="2"/>
      <c r="EZZ46" s="52"/>
      <c r="FAA46" s="2"/>
      <c r="FAD46" s="52"/>
      <c r="FAE46" s="2"/>
      <c r="FAH46" s="52"/>
      <c r="FAI46" s="2"/>
      <c r="FAL46" s="52"/>
      <c r="FAM46" s="2"/>
      <c r="FAP46" s="52"/>
      <c r="FAQ46" s="2"/>
      <c r="FAT46" s="52"/>
      <c r="FAU46" s="2"/>
      <c r="FAX46" s="52"/>
      <c r="FAY46" s="2"/>
      <c r="FBB46" s="52"/>
      <c r="FBC46" s="2"/>
      <c r="FBF46" s="52"/>
      <c r="FBG46" s="2"/>
      <c r="FBJ46" s="52"/>
      <c r="FBK46" s="2"/>
      <c r="FBN46" s="52"/>
      <c r="FBO46" s="2"/>
      <c r="FBR46" s="52"/>
      <c r="FBS46" s="2"/>
      <c r="FBV46" s="52"/>
      <c r="FBW46" s="2"/>
      <c r="FBZ46" s="52"/>
      <c r="FCA46" s="2"/>
      <c r="FCD46" s="52"/>
      <c r="FCE46" s="2"/>
      <c r="FCH46" s="52"/>
      <c r="FCI46" s="2"/>
      <c r="FCL46" s="52"/>
      <c r="FCM46" s="2"/>
      <c r="FCP46" s="52"/>
      <c r="FCQ46" s="2"/>
      <c r="FCT46" s="52"/>
      <c r="FCU46" s="2"/>
      <c r="FCX46" s="52"/>
      <c r="FCY46" s="2"/>
      <c r="FDB46" s="52"/>
      <c r="FDC46" s="2"/>
      <c r="FDF46" s="52"/>
      <c r="FDG46" s="2"/>
      <c r="FDJ46" s="52"/>
      <c r="FDK46" s="2"/>
      <c r="FDN46" s="52"/>
      <c r="FDO46" s="2"/>
      <c r="FDR46" s="52"/>
      <c r="FDS46" s="2"/>
      <c r="FDV46" s="52"/>
      <c r="FDW46" s="2"/>
      <c r="FDZ46" s="52"/>
      <c r="FEA46" s="2"/>
      <c r="FED46" s="52"/>
      <c r="FEE46" s="2"/>
      <c r="FEH46" s="52"/>
      <c r="FEI46" s="2"/>
      <c r="FEL46" s="52"/>
      <c r="FEM46" s="2"/>
      <c r="FEP46" s="52"/>
      <c r="FEQ46" s="2"/>
      <c r="FET46" s="52"/>
      <c r="FEU46" s="2"/>
      <c r="FEX46" s="52"/>
      <c r="FEY46" s="2"/>
      <c r="FFB46" s="52"/>
      <c r="FFC46" s="2"/>
      <c r="FFF46" s="52"/>
      <c r="FFG46" s="2"/>
      <c r="FFJ46" s="52"/>
      <c r="FFK46" s="2"/>
      <c r="FFN46" s="52"/>
      <c r="FFO46" s="2"/>
      <c r="FFR46" s="52"/>
      <c r="FFS46" s="2"/>
      <c r="FFV46" s="52"/>
      <c r="FFW46" s="2"/>
      <c r="FFZ46" s="52"/>
      <c r="FGA46" s="2"/>
      <c r="FGD46" s="52"/>
      <c r="FGE46" s="2"/>
      <c r="FGH46" s="52"/>
      <c r="FGI46" s="2"/>
      <c r="FGL46" s="52"/>
      <c r="FGM46" s="2"/>
      <c r="FGP46" s="52"/>
      <c r="FGQ46" s="2"/>
      <c r="FGT46" s="52"/>
      <c r="FGU46" s="2"/>
      <c r="FGX46" s="52"/>
      <c r="FGY46" s="2"/>
      <c r="FHB46" s="52"/>
      <c r="FHC46" s="2"/>
      <c r="FHF46" s="52"/>
      <c r="FHG46" s="2"/>
      <c r="FHJ46" s="52"/>
      <c r="FHK46" s="2"/>
      <c r="FHN46" s="52"/>
      <c r="FHO46" s="2"/>
      <c r="FHR46" s="52"/>
      <c r="FHS46" s="2"/>
      <c r="FHV46" s="52"/>
      <c r="FHW46" s="2"/>
      <c r="FHZ46" s="52"/>
      <c r="FIA46" s="2"/>
      <c r="FID46" s="52"/>
      <c r="FIE46" s="2"/>
      <c r="FIH46" s="52"/>
      <c r="FII46" s="2"/>
      <c r="FIL46" s="52"/>
      <c r="FIM46" s="2"/>
      <c r="FIP46" s="52"/>
      <c r="FIQ46" s="2"/>
      <c r="FIT46" s="52"/>
      <c r="FIU46" s="2"/>
      <c r="FIX46" s="52"/>
      <c r="FIY46" s="2"/>
      <c r="FJB46" s="52"/>
      <c r="FJC46" s="2"/>
      <c r="FJF46" s="52"/>
      <c r="FJG46" s="2"/>
      <c r="FJJ46" s="52"/>
      <c r="FJK46" s="2"/>
      <c r="FJN46" s="52"/>
      <c r="FJO46" s="2"/>
      <c r="FJR46" s="52"/>
      <c r="FJS46" s="2"/>
      <c r="FJV46" s="52"/>
      <c r="FJW46" s="2"/>
      <c r="FJZ46" s="52"/>
      <c r="FKA46" s="2"/>
      <c r="FKD46" s="52"/>
      <c r="FKE46" s="2"/>
      <c r="FKH46" s="52"/>
      <c r="FKI46" s="2"/>
      <c r="FKL46" s="52"/>
      <c r="FKM46" s="2"/>
      <c r="FKP46" s="52"/>
      <c r="FKQ46" s="2"/>
      <c r="FKT46" s="52"/>
      <c r="FKU46" s="2"/>
      <c r="FKX46" s="52"/>
      <c r="FKY46" s="2"/>
      <c r="FLB46" s="52"/>
      <c r="FLC46" s="2"/>
      <c r="FLF46" s="52"/>
      <c r="FLG46" s="2"/>
      <c r="FLJ46" s="52"/>
      <c r="FLK46" s="2"/>
      <c r="FLN46" s="52"/>
      <c r="FLO46" s="2"/>
      <c r="FLR46" s="52"/>
      <c r="FLS46" s="2"/>
      <c r="FLV46" s="52"/>
      <c r="FLW46" s="2"/>
      <c r="FLZ46" s="52"/>
      <c r="FMA46" s="2"/>
      <c r="FMD46" s="52"/>
      <c r="FME46" s="2"/>
      <c r="FMH46" s="52"/>
      <c r="FMI46" s="2"/>
      <c r="FML46" s="52"/>
      <c r="FMM46" s="2"/>
      <c r="FMP46" s="52"/>
      <c r="FMQ46" s="2"/>
      <c r="FMT46" s="52"/>
      <c r="FMU46" s="2"/>
      <c r="FMX46" s="52"/>
      <c r="FMY46" s="2"/>
      <c r="FNB46" s="52"/>
      <c r="FNC46" s="2"/>
      <c r="FNF46" s="52"/>
      <c r="FNG46" s="2"/>
      <c r="FNJ46" s="52"/>
      <c r="FNK46" s="2"/>
      <c r="FNN46" s="52"/>
      <c r="FNO46" s="2"/>
      <c r="FNR46" s="52"/>
      <c r="FNS46" s="2"/>
      <c r="FNV46" s="52"/>
      <c r="FNW46" s="2"/>
      <c r="FNZ46" s="52"/>
      <c r="FOA46" s="2"/>
      <c r="FOD46" s="52"/>
      <c r="FOE46" s="2"/>
      <c r="FOH46" s="52"/>
      <c r="FOI46" s="2"/>
      <c r="FOL46" s="52"/>
      <c r="FOM46" s="2"/>
      <c r="FOP46" s="52"/>
      <c r="FOQ46" s="2"/>
      <c r="FOT46" s="52"/>
      <c r="FOU46" s="2"/>
      <c r="FOX46" s="52"/>
      <c r="FOY46" s="2"/>
      <c r="FPB46" s="52"/>
      <c r="FPC46" s="2"/>
      <c r="FPF46" s="52"/>
      <c r="FPG46" s="2"/>
      <c r="FPJ46" s="52"/>
      <c r="FPK46" s="2"/>
      <c r="FPN46" s="52"/>
      <c r="FPO46" s="2"/>
      <c r="FPR46" s="52"/>
      <c r="FPS46" s="2"/>
      <c r="FPV46" s="52"/>
      <c r="FPW46" s="2"/>
      <c r="FPZ46" s="52"/>
      <c r="FQA46" s="2"/>
      <c r="FQD46" s="52"/>
      <c r="FQE46" s="2"/>
      <c r="FQH46" s="52"/>
      <c r="FQI46" s="2"/>
      <c r="FQL46" s="52"/>
      <c r="FQM46" s="2"/>
      <c r="FQP46" s="52"/>
      <c r="FQQ46" s="2"/>
      <c r="FQT46" s="52"/>
      <c r="FQU46" s="2"/>
      <c r="FQX46" s="52"/>
      <c r="FQY46" s="2"/>
      <c r="FRB46" s="52"/>
      <c r="FRC46" s="2"/>
      <c r="FRF46" s="52"/>
      <c r="FRG46" s="2"/>
      <c r="FRJ46" s="52"/>
      <c r="FRK46" s="2"/>
      <c r="FRN46" s="52"/>
      <c r="FRO46" s="2"/>
      <c r="FRR46" s="52"/>
      <c r="FRS46" s="2"/>
      <c r="FRV46" s="52"/>
      <c r="FRW46" s="2"/>
      <c r="FRZ46" s="52"/>
      <c r="FSA46" s="2"/>
      <c r="FSD46" s="52"/>
      <c r="FSE46" s="2"/>
      <c r="FSH46" s="52"/>
      <c r="FSI46" s="2"/>
      <c r="FSL46" s="52"/>
      <c r="FSM46" s="2"/>
      <c r="FSP46" s="52"/>
      <c r="FSQ46" s="2"/>
      <c r="FST46" s="52"/>
      <c r="FSU46" s="2"/>
      <c r="FSX46" s="52"/>
      <c r="FSY46" s="2"/>
      <c r="FTB46" s="52"/>
      <c r="FTC46" s="2"/>
      <c r="FTF46" s="52"/>
      <c r="FTG46" s="2"/>
      <c r="FTJ46" s="52"/>
      <c r="FTK46" s="2"/>
      <c r="FTN46" s="52"/>
      <c r="FTO46" s="2"/>
      <c r="FTR46" s="52"/>
      <c r="FTS46" s="2"/>
      <c r="FTV46" s="52"/>
      <c r="FTW46" s="2"/>
      <c r="FTZ46" s="52"/>
      <c r="FUA46" s="2"/>
      <c r="FUD46" s="52"/>
      <c r="FUE46" s="2"/>
      <c r="FUH46" s="52"/>
      <c r="FUI46" s="2"/>
      <c r="FUL46" s="52"/>
      <c r="FUM46" s="2"/>
      <c r="FUP46" s="52"/>
      <c r="FUQ46" s="2"/>
      <c r="FUT46" s="52"/>
      <c r="FUU46" s="2"/>
      <c r="FUX46" s="52"/>
      <c r="FUY46" s="2"/>
      <c r="FVB46" s="52"/>
      <c r="FVC46" s="2"/>
      <c r="FVF46" s="52"/>
      <c r="FVG46" s="2"/>
      <c r="FVJ46" s="52"/>
      <c r="FVK46" s="2"/>
      <c r="FVN46" s="52"/>
      <c r="FVO46" s="2"/>
      <c r="FVR46" s="52"/>
      <c r="FVS46" s="2"/>
      <c r="FVV46" s="52"/>
      <c r="FVW46" s="2"/>
      <c r="FVZ46" s="52"/>
      <c r="FWA46" s="2"/>
      <c r="FWD46" s="52"/>
      <c r="FWE46" s="2"/>
      <c r="FWH46" s="52"/>
      <c r="FWI46" s="2"/>
      <c r="FWL46" s="52"/>
      <c r="FWM46" s="2"/>
      <c r="FWP46" s="52"/>
      <c r="FWQ46" s="2"/>
      <c r="FWT46" s="52"/>
      <c r="FWU46" s="2"/>
      <c r="FWX46" s="52"/>
      <c r="FWY46" s="2"/>
      <c r="FXB46" s="52"/>
      <c r="FXC46" s="2"/>
      <c r="FXF46" s="52"/>
      <c r="FXG46" s="2"/>
      <c r="FXJ46" s="52"/>
      <c r="FXK46" s="2"/>
      <c r="FXN46" s="52"/>
      <c r="FXO46" s="2"/>
      <c r="FXR46" s="52"/>
      <c r="FXS46" s="2"/>
      <c r="FXV46" s="52"/>
      <c r="FXW46" s="2"/>
      <c r="FXZ46" s="52"/>
      <c r="FYA46" s="2"/>
      <c r="FYD46" s="52"/>
      <c r="FYE46" s="2"/>
      <c r="FYH46" s="52"/>
      <c r="FYI46" s="2"/>
      <c r="FYL46" s="52"/>
      <c r="FYM46" s="2"/>
      <c r="FYP46" s="52"/>
      <c r="FYQ46" s="2"/>
      <c r="FYT46" s="52"/>
      <c r="FYU46" s="2"/>
      <c r="FYX46" s="52"/>
      <c r="FYY46" s="2"/>
      <c r="FZB46" s="52"/>
      <c r="FZC46" s="2"/>
      <c r="FZF46" s="52"/>
      <c r="FZG46" s="2"/>
      <c r="FZJ46" s="52"/>
      <c r="FZK46" s="2"/>
      <c r="FZN46" s="52"/>
      <c r="FZO46" s="2"/>
      <c r="FZR46" s="52"/>
      <c r="FZS46" s="2"/>
      <c r="FZV46" s="52"/>
      <c r="FZW46" s="2"/>
      <c r="FZZ46" s="52"/>
      <c r="GAA46" s="2"/>
      <c r="GAD46" s="52"/>
      <c r="GAE46" s="2"/>
      <c r="GAH46" s="52"/>
      <c r="GAI46" s="2"/>
      <c r="GAL46" s="52"/>
      <c r="GAM46" s="2"/>
      <c r="GAP46" s="52"/>
      <c r="GAQ46" s="2"/>
      <c r="GAT46" s="52"/>
      <c r="GAU46" s="2"/>
      <c r="GAX46" s="52"/>
      <c r="GAY46" s="2"/>
      <c r="GBB46" s="52"/>
      <c r="GBC46" s="2"/>
      <c r="GBF46" s="52"/>
      <c r="GBG46" s="2"/>
      <c r="GBJ46" s="52"/>
      <c r="GBK46" s="2"/>
      <c r="GBN46" s="52"/>
      <c r="GBO46" s="2"/>
      <c r="GBR46" s="52"/>
      <c r="GBS46" s="2"/>
      <c r="GBV46" s="52"/>
      <c r="GBW46" s="2"/>
      <c r="GBZ46" s="52"/>
      <c r="GCA46" s="2"/>
      <c r="GCD46" s="52"/>
      <c r="GCE46" s="2"/>
      <c r="GCH46" s="52"/>
      <c r="GCI46" s="2"/>
      <c r="GCL46" s="52"/>
      <c r="GCM46" s="2"/>
      <c r="GCP46" s="52"/>
      <c r="GCQ46" s="2"/>
      <c r="GCT46" s="52"/>
      <c r="GCU46" s="2"/>
      <c r="GCX46" s="52"/>
      <c r="GCY46" s="2"/>
      <c r="GDB46" s="52"/>
      <c r="GDC46" s="2"/>
      <c r="GDF46" s="52"/>
      <c r="GDG46" s="2"/>
      <c r="GDJ46" s="52"/>
      <c r="GDK46" s="2"/>
      <c r="GDN46" s="52"/>
      <c r="GDO46" s="2"/>
      <c r="GDR46" s="52"/>
      <c r="GDS46" s="2"/>
      <c r="GDV46" s="52"/>
      <c r="GDW46" s="2"/>
      <c r="GDZ46" s="52"/>
      <c r="GEA46" s="2"/>
      <c r="GED46" s="52"/>
      <c r="GEE46" s="2"/>
      <c r="GEH46" s="52"/>
      <c r="GEI46" s="2"/>
      <c r="GEL46" s="52"/>
      <c r="GEM46" s="2"/>
      <c r="GEP46" s="52"/>
      <c r="GEQ46" s="2"/>
      <c r="GET46" s="52"/>
      <c r="GEU46" s="2"/>
      <c r="GEX46" s="52"/>
      <c r="GEY46" s="2"/>
      <c r="GFB46" s="52"/>
      <c r="GFC46" s="2"/>
      <c r="GFF46" s="52"/>
      <c r="GFG46" s="2"/>
      <c r="GFJ46" s="52"/>
      <c r="GFK46" s="2"/>
      <c r="GFN46" s="52"/>
      <c r="GFO46" s="2"/>
      <c r="GFR46" s="52"/>
      <c r="GFS46" s="2"/>
      <c r="GFV46" s="52"/>
      <c r="GFW46" s="2"/>
      <c r="GFZ46" s="52"/>
      <c r="GGA46" s="2"/>
      <c r="GGD46" s="52"/>
      <c r="GGE46" s="2"/>
      <c r="GGH46" s="52"/>
      <c r="GGI46" s="2"/>
      <c r="GGL46" s="52"/>
      <c r="GGM46" s="2"/>
      <c r="GGP46" s="52"/>
      <c r="GGQ46" s="2"/>
      <c r="GGT46" s="52"/>
      <c r="GGU46" s="2"/>
      <c r="GGX46" s="52"/>
      <c r="GGY46" s="2"/>
      <c r="GHB46" s="52"/>
      <c r="GHC46" s="2"/>
      <c r="GHF46" s="52"/>
      <c r="GHG46" s="2"/>
      <c r="GHJ46" s="52"/>
      <c r="GHK46" s="2"/>
      <c r="GHN46" s="52"/>
      <c r="GHO46" s="2"/>
      <c r="GHR46" s="52"/>
      <c r="GHS46" s="2"/>
      <c r="GHV46" s="52"/>
      <c r="GHW46" s="2"/>
      <c r="GHZ46" s="52"/>
      <c r="GIA46" s="2"/>
      <c r="GID46" s="52"/>
      <c r="GIE46" s="2"/>
      <c r="GIH46" s="52"/>
      <c r="GII46" s="2"/>
      <c r="GIL46" s="52"/>
      <c r="GIM46" s="2"/>
      <c r="GIP46" s="52"/>
      <c r="GIQ46" s="2"/>
      <c r="GIT46" s="52"/>
      <c r="GIU46" s="2"/>
      <c r="GIX46" s="52"/>
      <c r="GIY46" s="2"/>
      <c r="GJB46" s="52"/>
      <c r="GJC46" s="2"/>
      <c r="GJF46" s="52"/>
      <c r="GJG46" s="2"/>
      <c r="GJJ46" s="52"/>
      <c r="GJK46" s="2"/>
      <c r="GJN46" s="52"/>
      <c r="GJO46" s="2"/>
      <c r="GJR46" s="52"/>
      <c r="GJS46" s="2"/>
      <c r="GJV46" s="52"/>
      <c r="GJW46" s="2"/>
      <c r="GJZ46" s="52"/>
      <c r="GKA46" s="2"/>
      <c r="GKD46" s="52"/>
      <c r="GKE46" s="2"/>
      <c r="GKH46" s="52"/>
      <c r="GKI46" s="2"/>
      <c r="GKL46" s="52"/>
      <c r="GKM46" s="2"/>
      <c r="GKP46" s="52"/>
      <c r="GKQ46" s="2"/>
      <c r="GKT46" s="52"/>
      <c r="GKU46" s="2"/>
      <c r="GKX46" s="52"/>
      <c r="GKY46" s="2"/>
      <c r="GLB46" s="52"/>
      <c r="GLC46" s="2"/>
      <c r="GLF46" s="52"/>
      <c r="GLG46" s="2"/>
      <c r="GLJ46" s="52"/>
      <c r="GLK46" s="2"/>
      <c r="GLN46" s="52"/>
      <c r="GLO46" s="2"/>
      <c r="GLR46" s="52"/>
      <c r="GLS46" s="2"/>
      <c r="GLV46" s="52"/>
      <c r="GLW46" s="2"/>
      <c r="GLZ46" s="52"/>
      <c r="GMA46" s="2"/>
      <c r="GMD46" s="52"/>
      <c r="GME46" s="2"/>
      <c r="GMH46" s="52"/>
      <c r="GMI46" s="2"/>
      <c r="GML46" s="52"/>
      <c r="GMM46" s="2"/>
      <c r="GMP46" s="52"/>
      <c r="GMQ46" s="2"/>
      <c r="GMT46" s="52"/>
      <c r="GMU46" s="2"/>
      <c r="GMX46" s="52"/>
      <c r="GMY46" s="2"/>
      <c r="GNB46" s="52"/>
      <c r="GNC46" s="2"/>
      <c r="GNF46" s="52"/>
      <c r="GNG46" s="2"/>
      <c r="GNJ46" s="52"/>
      <c r="GNK46" s="2"/>
      <c r="GNN46" s="52"/>
      <c r="GNO46" s="2"/>
      <c r="GNR46" s="52"/>
      <c r="GNS46" s="2"/>
      <c r="GNV46" s="52"/>
      <c r="GNW46" s="2"/>
      <c r="GNZ46" s="52"/>
      <c r="GOA46" s="2"/>
      <c r="GOD46" s="52"/>
      <c r="GOE46" s="2"/>
      <c r="GOH46" s="52"/>
      <c r="GOI46" s="2"/>
      <c r="GOL46" s="52"/>
      <c r="GOM46" s="2"/>
      <c r="GOP46" s="52"/>
      <c r="GOQ46" s="2"/>
      <c r="GOT46" s="52"/>
      <c r="GOU46" s="2"/>
      <c r="GOX46" s="52"/>
      <c r="GOY46" s="2"/>
      <c r="GPB46" s="52"/>
      <c r="GPC46" s="2"/>
      <c r="GPF46" s="52"/>
      <c r="GPG46" s="2"/>
      <c r="GPJ46" s="52"/>
      <c r="GPK46" s="2"/>
      <c r="GPN46" s="52"/>
      <c r="GPO46" s="2"/>
      <c r="GPR46" s="52"/>
      <c r="GPS46" s="2"/>
      <c r="GPV46" s="52"/>
      <c r="GPW46" s="2"/>
      <c r="GPZ46" s="52"/>
      <c r="GQA46" s="2"/>
      <c r="GQD46" s="52"/>
      <c r="GQE46" s="2"/>
      <c r="GQH46" s="52"/>
      <c r="GQI46" s="2"/>
      <c r="GQL46" s="52"/>
      <c r="GQM46" s="2"/>
      <c r="GQP46" s="52"/>
      <c r="GQQ46" s="2"/>
      <c r="GQT46" s="52"/>
      <c r="GQU46" s="2"/>
      <c r="GQX46" s="52"/>
      <c r="GQY46" s="2"/>
      <c r="GRB46" s="52"/>
      <c r="GRC46" s="2"/>
      <c r="GRF46" s="52"/>
      <c r="GRG46" s="2"/>
      <c r="GRJ46" s="52"/>
      <c r="GRK46" s="2"/>
      <c r="GRN46" s="52"/>
      <c r="GRO46" s="2"/>
      <c r="GRR46" s="52"/>
      <c r="GRS46" s="2"/>
      <c r="GRV46" s="52"/>
      <c r="GRW46" s="2"/>
      <c r="GRZ46" s="52"/>
      <c r="GSA46" s="2"/>
      <c r="GSD46" s="52"/>
      <c r="GSE46" s="2"/>
      <c r="GSH46" s="52"/>
      <c r="GSI46" s="2"/>
      <c r="GSL46" s="52"/>
      <c r="GSM46" s="2"/>
      <c r="GSP46" s="52"/>
      <c r="GSQ46" s="2"/>
      <c r="GST46" s="52"/>
      <c r="GSU46" s="2"/>
      <c r="GSX46" s="52"/>
      <c r="GSY46" s="2"/>
      <c r="GTB46" s="52"/>
      <c r="GTC46" s="2"/>
      <c r="GTF46" s="52"/>
      <c r="GTG46" s="2"/>
      <c r="GTJ46" s="52"/>
      <c r="GTK46" s="2"/>
      <c r="GTN46" s="52"/>
      <c r="GTO46" s="2"/>
      <c r="GTR46" s="52"/>
      <c r="GTS46" s="2"/>
      <c r="GTV46" s="52"/>
      <c r="GTW46" s="2"/>
      <c r="GTZ46" s="52"/>
      <c r="GUA46" s="2"/>
      <c r="GUD46" s="52"/>
      <c r="GUE46" s="2"/>
      <c r="GUH46" s="52"/>
      <c r="GUI46" s="2"/>
      <c r="GUL46" s="52"/>
      <c r="GUM46" s="2"/>
      <c r="GUP46" s="52"/>
      <c r="GUQ46" s="2"/>
      <c r="GUT46" s="52"/>
      <c r="GUU46" s="2"/>
      <c r="GUX46" s="52"/>
      <c r="GUY46" s="2"/>
      <c r="GVB46" s="52"/>
      <c r="GVC46" s="2"/>
      <c r="GVF46" s="52"/>
      <c r="GVG46" s="2"/>
      <c r="GVJ46" s="52"/>
      <c r="GVK46" s="2"/>
      <c r="GVN46" s="52"/>
      <c r="GVO46" s="2"/>
      <c r="GVR46" s="52"/>
      <c r="GVS46" s="2"/>
      <c r="GVV46" s="52"/>
      <c r="GVW46" s="2"/>
      <c r="GVZ46" s="52"/>
      <c r="GWA46" s="2"/>
      <c r="GWD46" s="52"/>
      <c r="GWE46" s="2"/>
      <c r="GWH46" s="52"/>
      <c r="GWI46" s="2"/>
      <c r="GWL46" s="52"/>
      <c r="GWM46" s="2"/>
      <c r="GWP46" s="52"/>
      <c r="GWQ46" s="2"/>
      <c r="GWT46" s="52"/>
      <c r="GWU46" s="2"/>
      <c r="GWX46" s="52"/>
      <c r="GWY46" s="2"/>
      <c r="GXB46" s="52"/>
      <c r="GXC46" s="2"/>
      <c r="GXF46" s="52"/>
      <c r="GXG46" s="2"/>
      <c r="GXJ46" s="52"/>
      <c r="GXK46" s="2"/>
      <c r="GXN46" s="52"/>
      <c r="GXO46" s="2"/>
      <c r="GXR46" s="52"/>
      <c r="GXS46" s="2"/>
      <c r="GXV46" s="52"/>
      <c r="GXW46" s="2"/>
      <c r="GXZ46" s="52"/>
      <c r="GYA46" s="2"/>
      <c r="GYD46" s="52"/>
      <c r="GYE46" s="2"/>
      <c r="GYH46" s="52"/>
      <c r="GYI46" s="2"/>
      <c r="GYL46" s="52"/>
      <c r="GYM46" s="2"/>
      <c r="GYP46" s="52"/>
      <c r="GYQ46" s="2"/>
      <c r="GYT46" s="52"/>
      <c r="GYU46" s="2"/>
      <c r="GYX46" s="52"/>
      <c r="GYY46" s="2"/>
      <c r="GZB46" s="52"/>
      <c r="GZC46" s="2"/>
      <c r="GZF46" s="52"/>
      <c r="GZG46" s="2"/>
      <c r="GZJ46" s="52"/>
      <c r="GZK46" s="2"/>
      <c r="GZN46" s="52"/>
      <c r="GZO46" s="2"/>
      <c r="GZR46" s="52"/>
      <c r="GZS46" s="2"/>
      <c r="GZV46" s="52"/>
      <c r="GZW46" s="2"/>
      <c r="GZZ46" s="52"/>
      <c r="HAA46" s="2"/>
      <c r="HAD46" s="52"/>
      <c r="HAE46" s="2"/>
      <c r="HAH46" s="52"/>
      <c r="HAI46" s="2"/>
      <c r="HAL46" s="52"/>
      <c r="HAM46" s="2"/>
      <c r="HAP46" s="52"/>
      <c r="HAQ46" s="2"/>
      <c r="HAT46" s="52"/>
      <c r="HAU46" s="2"/>
      <c r="HAX46" s="52"/>
      <c r="HAY46" s="2"/>
      <c r="HBB46" s="52"/>
      <c r="HBC46" s="2"/>
      <c r="HBF46" s="52"/>
      <c r="HBG46" s="2"/>
      <c r="HBJ46" s="52"/>
      <c r="HBK46" s="2"/>
      <c r="HBN46" s="52"/>
      <c r="HBO46" s="2"/>
      <c r="HBR46" s="52"/>
      <c r="HBS46" s="2"/>
      <c r="HBV46" s="52"/>
      <c r="HBW46" s="2"/>
      <c r="HBZ46" s="52"/>
      <c r="HCA46" s="2"/>
      <c r="HCD46" s="52"/>
      <c r="HCE46" s="2"/>
      <c r="HCH46" s="52"/>
      <c r="HCI46" s="2"/>
      <c r="HCL46" s="52"/>
      <c r="HCM46" s="2"/>
      <c r="HCP46" s="52"/>
      <c r="HCQ46" s="2"/>
      <c r="HCT46" s="52"/>
      <c r="HCU46" s="2"/>
      <c r="HCX46" s="52"/>
      <c r="HCY46" s="2"/>
      <c r="HDB46" s="52"/>
      <c r="HDC46" s="2"/>
      <c r="HDF46" s="52"/>
      <c r="HDG46" s="2"/>
      <c r="HDJ46" s="52"/>
      <c r="HDK46" s="2"/>
      <c r="HDN46" s="52"/>
      <c r="HDO46" s="2"/>
      <c r="HDR46" s="52"/>
      <c r="HDS46" s="2"/>
      <c r="HDV46" s="52"/>
      <c r="HDW46" s="2"/>
      <c r="HDZ46" s="52"/>
      <c r="HEA46" s="2"/>
      <c r="HED46" s="52"/>
      <c r="HEE46" s="2"/>
      <c r="HEH46" s="52"/>
      <c r="HEI46" s="2"/>
      <c r="HEL46" s="52"/>
      <c r="HEM46" s="2"/>
      <c r="HEP46" s="52"/>
      <c r="HEQ46" s="2"/>
      <c r="HET46" s="52"/>
      <c r="HEU46" s="2"/>
      <c r="HEX46" s="52"/>
      <c r="HEY46" s="2"/>
      <c r="HFB46" s="52"/>
      <c r="HFC46" s="2"/>
      <c r="HFF46" s="52"/>
      <c r="HFG46" s="2"/>
      <c r="HFJ46" s="52"/>
      <c r="HFK46" s="2"/>
      <c r="HFN46" s="52"/>
      <c r="HFO46" s="2"/>
      <c r="HFR46" s="52"/>
      <c r="HFS46" s="2"/>
      <c r="HFV46" s="52"/>
      <c r="HFW46" s="2"/>
      <c r="HFZ46" s="52"/>
      <c r="HGA46" s="2"/>
      <c r="HGD46" s="52"/>
      <c r="HGE46" s="2"/>
      <c r="HGH46" s="52"/>
      <c r="HGI46" s="2"/>
      <c r="HGL46" s="52"/>
      <c r="HGM46" s="2"/>
      <c r="HGP46" s="52"/>
      <c r="HGQ46" s="2"/>
      <c r="HGT46" s="52"/>
      <c r="HGU46" s="2"/>
      <c r="HGX46" s="52"/>
      <c r="HGY46" s="2"/>
      <c r="HHB46" s="52"/>
      <c r="HHC46" s="2"/>
      <c r="HHF46" s="52"/>
      <c r="HHG46" s="2"/>
      <c r="HHJ46" s="52"/>
      <c r="HHK46" s="2"/>
      <c r="HHN46" s="52"/>
      <c r="HHO46" s="2"/>
      <c r="HHR46" s="52"/>
      <c r="HHS46" s="2"/>
      <c r="HHV46" s="52"/>
      <c r="HHW46" s="2"/>
      <c r="HHZ46" s="52"/>
      <c r="HIA46" s="2"/>
      <c r="HID46" s="52"/>
      <c r="HIE46" s="2"/>
      <c r="HIH46" s="52"/>
      <c r="HII46" s="2"/>
      <c r="HIL46" s="52"/>
      <c r="HIM46" s="2"/>
      <c r="HIP46" s="52"/>
      <c r="HIQ46" s="2"/>
      <c r="HIT46" s="52"/>
      <c r="HIU46" s="2"/>
      <c r="HIX46" s="52"/>
      <c r="HIY46" s="2"/>
      <c r="HJB46" s="52"/>
      <c r="HJC46" s="2"/>
      <c r="HJF46" s="52"/>
      <c r="HJG46" s="2"/>
      <c r="HJJ46" s="52"/>
      <c r="HJK46" s="2"/>
      <c r="HJN46" s="52"/>
      <c r="HJO46" s="2"/>
      <c r="HJR46" s="52"/>
      <c r="HJS46" s="2"/>
      <c r="HJV46" s="52"/>
      <c r="HJW46" s="2"/>
      <c r="HJZ46" s="52"/>
      <c r="HKA46" s="2"/>
      <c r="HKD46" s="52"/>
      <c r="HKE46" s="2"/>
      <c r="HKH46" s="52"/>
      <c r="HKI46" s="2"/>
      <c r="HKL46" s="52"/>
      <c r="HKM46" s="2"/>
      <c r="HKP46" s="52"/>
      <c r="HKQ46" s="2"/>
      <c r="HKT46" s="52"/>
      <c r="HKU46" s="2"/>
      <c r="HKX46" s="52"/>
      <c r="HKY46" s="2"/>
      <c r="HLB46" s="52"/>
      <c r="HLC46" s="2"/>
      <c r="HLF46" s="52"/>
      <c r="HLG46" s="2"/>
      <c r="HLJ46" s="52"/>
      <c r="HLK46" s="2"/>
      <c r="HLN46" s="52"/>
      <c r="HLO46" s="2"/>
      <c r="HLR46" s="52"/>
      <c r="HLS46" s="2"/>
      <c r="HLV46" s="52"/>
      <c r="HLW46" s="2"/>
      <c r="HLZ46" s="52"/>
      <c r="HMA46" s="2"/>
      <c r="HMD46" s="52"/>
      <c r="HME46" s="2"/>
      <c r="HMH46" s="52"/>
      <c r="HMI46" s="2"/>
      <c r="HML46" s="52"/>
      <c r="HMM46" s="2"/>
      <c r="HMP46" s="52"/>
      <c r="HMQ46" s="2"/>
      <c r="HMT46" s="52"/>
      <c r="HMU46" s="2"/>
      <c r="HMX46" s="52"/>
      <c r="HMY46" s="2"/>
      <c r="HNB46" s="52"/>
      <c r="HNC46" s="2"/>
      <c r="HNF46" s="52"/>
      <c r="HNG46" s="2"/>
      <c r="HNJ46" s="52"/>
      <c r="HNK46" s="2"/>
      <c r="HNN46" s="52"/>
      <c r="HNO46" s="2"/>
      <c r="HNR46" s="52"/>
      <c r="HNS46" s="2"/>
      <c r="HNV46" s="52"/>
      <c r="HNW46" s="2"/>
      <c r="HNZ46" s="52"/>
      <c r="HOA46" s="2"/>
      <c r="HOD46" s="52"/>
      <c r="HOE46" s="2"/>
      <c r="HOH46" s="52"/>
      <c r="HOI46" s="2"/>
      <c r="HOL46" s="52"/>
      <c r="HOM46" s="2"/>
      <c r="HOP46" s="52"/>
      <c r="HOQ46" s="2"/>
      <c r="HOT46" s="52"/>
      <c r="HOU46" s="2"/>
      <c r="HOX46" s="52"/>
      <c r="HOY46" s="2"/>
      <c r="HPB46" s="52"/>
      <c r="HPC46" s="2"/>
      <c r="HPF46" s="52"/>
      <c r="HPG46" s="2"/>
      <c r="HPJ46" s="52"/>
      <c r="HPK46" s="2"/>
      <c r="HPN46" s="52"/>
      <c r="HPO46" s="2"/>
      <c r="HPR46" s="52"/>
      <c r="HPS46" s="2"/>
      <c r="HPV46" s="52"/>
      <c r="HPW46" s="2"/>
      <c r="HPZ46" s="52"/>
      <c r="HQA46" s="2"/>
      <c r="HQD46" s="52"/>
      <c r="HQE46" s="2"/>
      <c r="HQH46" s="52"/>
      <c r="HQI46" s="2"/>
      <c r="HQL46" s="52"/>
      <c r="HQM46" s="2"/>
      <c r="HQP46" s="52"/>
      <c r="HQQ46" s="2"/>
      <c r="HQT46" s="52"/>
      <c r="HQU46" s="2"/>
      <c r="HQX46" s="52"/>
      <c r="HQY46" s="2"/>
      <c r="HRB46" s="52"/>
      <c r="HRC46" s="2"/>
      <c r="HRF46" s="52"/>
      <c r="HRG46" s="2"/>
      <c r="HRJ46" s="52"/>
      <c r="HRK46" s="2"/>
      <c r="HRN46" s="52"/>
      <c r="HRO46" s="2"/>
      <c r="HRR46" s="52"/>
      <c r="HRS46" s="2"/>
      <c r="HRV46" s="52"/>
      <c r="HRW46" s="2"/>
      <c r="HRZ46" s="52"/>
      <c r="HSA46" s="2"/>
      <c r="HSD46" s="52"/>
      <c r="HSE46" s="2"/>
      <c r="HSH46" s="52"/>
      <c r="HSI46" s="2"/>
      <c r="HSL46" s="52"/>
      <c r="HSM46" s="2"/>
      <c r="HSP46" s="52"/>
      <c r="HSQ46" s="2"/>
      <c r="HST46" s="52"/>
      <c r="HSU46" s="2"/>
      <c r="HSX46" s="52"/>
      <c r="HSY46" s="2"/>
      <c r="HTB46" s="52"/>
      <c r="HTC46" s="2"/>
      <c r="HTF46" s="52"/>
      <c r="HTG46" s="2"/>
      <c r="HTJ46" s="52"/>
      <c r="HTK46" s="2"/>
      <c r="HTN46" s="52"/>
      <c r="HTO46" s="2"/>
      <c r="HTR46" s="52"/>
      <c r="HTS46" s="2"/>
      <c r="HTV46" s="52"/>
      <c r="HTW46" s="2"/>
      <c r="HTZ46" s="52"/>
      <c r="HUA46" s="2"/>
      <c r="HUD46" s="52"/>
      <c r="HUE46" s="2"/>
      <c r="HUH46" s="52"/>
      <c r="HUI46" s="2"/>
      <c r="HUL46" s="52"/>
      <c r="HUM46" s="2"/>
      <c r="HUP46" s="52"/>
      <c r="HUQ46" s="2"/>
      <c r="HUT46" s="52"/>
      <c r="HUU46" s="2"/>
      <c r="HUX46" s="52"/>
      <c r="HUY46" s="2"/>
      <c r="HVB46" s="52"/>
      <c r="HVC46" s="2"/>
      <c r="HVF46" s="52"/>
      <c r="HVG46" s="2"/>
      <c r="HVJ46" s="52"/>
      <c r="HVK46" s="2"/>
      <c r="HVN46" s="52"/>
      <c r="HVO46" s="2"/>
      <c r="HVR46" s="52"/>
      <c r="HVS46" s="2"/>
      <c r="HVV46" s="52"/>
      <c r="HVW46" s="2"/>
      <c r="HVZ46" s="52"/>
      <c r="HWA46" s="2"/>
      <c r="HWD46" s="52"/>
      <c r="HWE46" s="2"/>
      <c r="HWH46" s="52"/>
      <c r="HWI46" s="2"/>
      <c r="HWL46" s="52"/>
      <c r="HWM46" s="2"/>
      <c r="HWP46" s="52"/>
      <c r="HWQ46" s="2"/>
      <c r="HWT46" s="52"/>
      <c r="HWU46" s="2"/>
      <c r="HWX46" s="52"/>
      <c r="HWY46" s="2"/>
      <c r="HXB46" s="52"/>
      <c r="HXC46" s="2"/>
      <c r="HXF46" s="52"/>
      <c r="HXG46" s="2"/>
      <c r="HXJ46" s="52"/>
      <c r="HXK46" s="2"/>
      <c r="HXN46" s="52"/>
      <c r="HXO46" s="2"/>
      <c r="HXR46" s="52"/>
      <c r="HXS46" s="2"/>
      <c r="HXV46" s="52"/>
      <c r="HXW46" s="2"/>
      <c r="HXZ46" s="52"/>
      <c r="HYA46" s="2"/>
      <c r="HYD46" s="52"/>
      <c r="HYE46" s="2"/>
      <c r="HYH46" s="52"/>
      <c r="HYI46" s="2"/>
      <c r="HYL46" s="52"/>
      <c r="HYM46" s="2"/>
      <c r="HYP46" s="52"/>
      <c r="HYQ46" s="2"/>
      <c r="HYT46" s="52"/>
      <c r="HYU46" s="2"/>
      <c r="HYX46" s="52"/>
      <c r="HYY46" s="2"/>
      <c r="HZB46" s="52"/>
      <c r="HZC46" s="2"/>
      <c r="HZF46" s="52"/>
      <c r="HZG46" s="2"/>
      <c r="HZJ46" s="52"/>
      <c r="HZK46" s="2"/>
      <c r="HZN46" s="52"/>
      <c r="HZO46" s="2"/>
      <c r="HZR46" s="52"/>
      <c r="HZS46" s="2"/>
      <c r="HZV46" s="52"/>
      <c r="HZW46" s="2"/>
      <c r="HZZ46" s="52"/>
      <c r="IAA46" s="2"/>
      <c r="IAD46" s="52"/>
      <c r="IAE46" s="2"/>
      <c r="IAH46" s="52"/>
      <c r="IAI46" s="2"/>
      <c r="IAL46" s="52"/>
      <c r="IAM46" s="2"/>
      <c r="IAP46" s="52"/>
      <c r="IAQ46" s="2"/>
      <c r="IAT46" s="52"/>
      <c r="IAU46" s="2"/>
      <c r="IAX46" s="52"/>
      <c r="IAY46" s="2"/>
      <c r="IBB46" s="52"/>
      <c r="IBC46" s="2"/>
      <c r="IBF46" s="52"/>
      <c r="IBG46" s="2"/>
      <c r="IBJ46" s="52"/>
      <c r="IBK46" s="2"/>
      <c r="IBN46" s="52"/>
      <c r="IBO46" s="2"/>
      <c r="IBR46" s="52"/>
      <c r="IBS46" s="2"/>
      <c r="IBV46" s="52"/>
      <c r="IBW46" s="2"/>
      <c r="IBZ46" s="52"/>
      <c r="ICA46" s="2"/>
      <c r="ICD46" s="52"/>
      <c r="ICE46" s="2"/>
      <c r="ICH46" s="52"/>
      <c r="ICI46" s="2"/>
      <c r="ICL46" s="52"/>
      <c r="ICM46" s="2"/>
      <c r="ICP46" s="52"/>
      <c r="ICQ46" s="2"/>
      <c r="ICT46" s="52"/>
      <c r="ICU46" s="2"/>
      <c r="ICX46" s="52"/>
      <c r="ICY46" s="2"/>
      <c r="IDB46" s="52"/>
      <c r="IDC46" s="2"/>
      <c r="IDF46" s="52"/>
      <c r="IDG46" s="2"/>
      <c r="IDJ46" s="52"/>
      <c r="IDK46" s="2"/>
      <c r="IDN46" s="52"/>
      <c r="IDO46" s="2"/>
      <c r="IDR46" s="52"/>
      <c r="IDS46" s="2"/>
      <c r="IDV46" s="52"/>
      <c r="IDW46" s="2"/>
      <c r="IDZ46" s="52"/>
      <c r="IEA46" s="2"/>
      <c r="IED46" s="52"/>
      <c r="IEE46" s="2"/>
      <c r="IEH46" s="52"/>
      <c r="IEI46" s="2"/>
      <c r="IEL46" s="52"/>
      <c r="IEM46" s="2"/>
      <c r="IEP46" s="52"/>
      <c r="IEQ46" s="2"/>
      <c r="IET46" s="52"/>
      <c r="IEU46" s="2"/>
      <c r="IEX46" s="52"/>
      <c r="IEY46" s="2"/>
      <c r="IFB46" s="52"/>
      <c r="IFC46" s="2"/>
      <c r="IFF46" s="52"/>
      <c r="IFG46" s="2"/>
      <c r="IFJ46" s="52"/>
      <c r="IFK46" s="2"/>
      <c r="IFN46" s="52"/>
      <c r="IFO46" s="2"/>
      <c r="IFR46" s="52"/>
      <c r="IFS46" s="2"/>
      <c r="IFV46" s="52"/>
      <c r="IFW46" s="2"/>
      <c r="IFZ46" s="52"/>
      <c r="IGA46" s="2"/>
      <c r="IGD46" s="52"/>
      <c r="IGE46" s="2"/>
      <c r="IGH46" s="52"/>
      <c r="IGI46" s="2"/>
      <c r="IGL46" s="52"/>
      <c r="IGM46" s="2"/>
      <c r="IGP46" s="52"/>
      <c r="IGQ46" s="2"/>
      <c r="IGT46" s="52"/>
      <c r="IGU46" s="2"/>
      <c r="IGX46" s="52"/>
      <c r="IGY46" s="2"/>
      <c r="IHB46" s="52"/>
      <c r="IHC46" s="2"/>
      <c r="IHF46" s="52"/>
      <c r="IHG46" s="2"/>
      <c r="IHJ46" s="52"/>
      <c r="IHK46" s="2"/>
      <c r="IHN46" s="52"/>
      <c r="IHO46" s="2"/>
      <c r="IHR46" s="52"/>
      <c r="IHS46" s="2"/>
      <c r="IHV46" s="52"/>
      <c r="IHW46" s="2"/>
      <c r="IHZ46" s="52"/>
      <c r="IIA46" s="2"/>
      <c r="IID46" s="52"/>
      <c r="IIE46" s="2"/>
      <c r="IIH46" s="52"/>
      <c r="III46" s="2"/>
      <c r="IIL46" s="52"/>
      <c r="IIM46" s="2"/>
      <c r="IIP46" s="52"/>
      <c r="IIQ46" s="2"/>
      <c r="IIT46" s="52"/>
      <c r="IIU46" s="2"/>
      <c r="IIX46" s="52"/>
      <c r="IIY46" s="2"/>
      <c r="IJB46" s="52"/>
      <c r="IJC46" s="2"/>
      <c r="IJF46" s="52"/>
      <c r="IJG46" s="2"/>
      <c r="IJJ46" s="52"/>
      <c r="IJK46" s="2"/>
      <c r="IJN46" s="52"/>
      <c r="IJO46" s="2"/>
      <c r="IJR46" s="52"/>
      <c r="IJS46" s="2"/>
      <c r="IJV46" s="52"/>
      <c r="IJW46" s="2"/>
      <c r="IJZ46" s="52"/>
      <c r="IKA46" s="2"/>
      <c r="IKD46" s="52"/>
      <c r="IKE46" s="2"/>
      <c r="IKH46" s="52"/>
      <c r="IKI46" s="2"/>
      <c r="IKL46" s="52"/>
      <c r="IKM46" s="2"/>
      <c r="IKP46" s="52"/>
      <c r="IKQ46" s="2"/>
      <c r="IKT46" s="52"/>
      <c r="IKU46" s="2"/>
      <c r="IKX46" s="52"/>
      <c r="IKY46" s="2"/>
      <c r="ILB46" s="52"/>
      <c r="ILC46" s="2"/>
      <c r="ILF46" s="52"/>
      <c r="ILG46" s="2"/>
      <c r="ILJ46" s="52"/>
      <c r="ILK46" s="2"/>
      <c r="ILN46" s="52"/>
      <c r="ILO46" s="2"/>
      <c r="ILR46" s="52"/>
      <c r="ILS46" s="2"/>
      <c r="ILV46" s="52"/>
      <c r="ILW46" s="2"/>
      <c r="ILZ46" s="52"/>
      <c r="IMA46" s="2"/>
      <c r="IMD46" s="52"/>
      <c r="IME46" s="2"/>
      <c r="IMH46" s="52"/>
      <c r="IMI46" s="2"/>
      <c r="IML46" s="52"/>
      <c r="IMM46" s="2"/>
      <c r="IMP46" s="52"/>
      <c r="IMQ46" s="2"/>
      <c r="IMT46" s="52"/>
      <c r="IMU46" s="2"/>
      <c r="IMX46" s="52"/>
      <c r="IMY46" s="2"/>
      <c r="INB46" s="52"/>
      <c r="INC46" s="2"/>
      <c r="INF46" s="52"/>
      <c r="ING46" s="2"/>
      <c r="INJ46" s="52"/>
      <c r="INK46" s="2"/>
      <c r="INN46" s="52"/>
      <c r="INO46" s="2"/>
      <c r="INR46" s="52"/>
      <c r="INS46" s="2"/>
      <c r="INV46" s="52"/>
      <c r="INW46" s="2"/>
      <c r="INZ46" s="52"/>
      <c r="IOA46" s="2"/>
      <c r="IOD46" s="52"/>
      <c r="IOE46" s="2"/>
      <c r="IOH46" s="52"/>
      <c r="IOI46" s="2"/>
      <c r="IOL46" s="52"/>
      <c r="IOM46" s="2"/>
      <c r="IOP46" s="52"/>
      <c r="IOQ46" s="2"/>
      <c r="IOT46" s="52"/>
      <c r="IOU46" s="2"/>
      <c r="IOX46" s="52"/>
      <c r="IOY46" s="2"/>
      <c r="IPB46" s="52"/>
      <c r="IPC46" s="2"/>
      <c r="IPF46" s="52"/>
      <c r="IPG46" s="2"/>
      <c r="IPJ46" s="52"/>
      <c r="IPK46" s="2"/>
      <c r="IPN46" s="52"/>
      <c r="IPO46" s="2"/>
      <c r="IPR46" s="52"/>
      <c r="IPS46" s="2"/>
      <c r="IPV46" s="52"/>
      <c r="IPW46" s="2"/>
      <c r="IPZ46" s="52"/>
      <c r="IQA46" s="2"/>
      <c r="IQD46" s="52"/>
      <c r="IQE46" s="2"/>
      <c r="IQH46" s="52"/>
      <c r="IQI46" s="2"/>
      <c r="IQL46" s="52"/>
      <c r="IQM46" s="2"/>
      <c r="IQP46" s="52"/>
      <c r="IQQ46" s="2"/>
      <c r="IQT46" s="52"/>
      <c r="IQU46" s="2"/>
      <c r="IQX46" s="52"/>
      <c r="IQY46" s="2"/>
      <c r="IRB46" s="52"/>
      <c r="IRC46" s="2"/>
      <c r="IRF46" s="52"/>
      <c r="IRG46" s="2"/>
      <c r="IRJ46" s="52"/>
      <c r="IRK46" s="2"/>
      <c r="IRN46" s="52"/>
      <c r="IRO46" s="2"/>
      <c r="IRR46" s="52"/>
      <c r="IRS46" s="2"/>
      <c r="IRV46" s="52"/>
      <c r="IRW46" s="2"/>
      <c r="IRZ46" s="52"/>
      <c r="ISA46" s="2"/>
      <c r="ISD46" s="52"/>
      <c r="ISE46" s="2"/>
      <c r="ISH46" s="52"/>
      <c r="ISI46" s="2"/>
      <c r="ISL46" s="52"/>
      <c r="ISM46" s="2"/>
      <c r="ISP46" s="52"/>
      <c r="ISQ46" s="2"/>
      <c r="IST46" s="52"/>
      <c r="ISU46" s="2"/>
      <c r="ISX46" s="52"/>
      <c r="ISY46" s="2"/>
      <c r="ITB46" s="52"/>
      <c r="ITC46" s="2"/>
      <c r="ITF46" s="52"/>
      <c r="ITG46" s="2"/>
      <c r="ITJ46" s="52"/>
      <c r="ITK46" s="2"/>
      <c r="ITN46" s="52"/>
      <c r="ITO46" s="2"/>
      <c r="ITR46" s="52"/>
      <c r="ITS46" s="2"/>
      <c r="ITV46" s="52"/>
      <c r="ITW46" s="2"/>
      <c r="ITZ46" s="52"/>
      <c r="IUA46" s="2"/>
      <c r="IUD46" s="52"/>
      <c r="IUE46" s="2"/>
      <c r="IUH46" s="52"/>
      <c r="IUI46" s="2"/>
      <c r="IUL46" s="52"/>
      <c r="IUM46" s="2"/>
      <c r="IUP46" s="52"/>
      <c r="IUQ46" s="2"/>
      <c r="IUT46" s="52"/>
      <c r="IUU46" s="2"/>
      <c r="IUX46" s="52"/>
      <c r="IUY46" s="2"/>
      <c r="IVB46" s="52"/>
      <c r="IVC46" s="2"/>
      <c r="IVF46" s="52"/>
      <c r="IVG46" s="2"/>
      <c r="IVJ46" s="52"/>
      <c r="IVK46" s="2"/>
      <c r="IVN46" s="52"/>
      <c r="IVO46" s="2"/>
      <c r="IVR46" s="52"/>
      <c r="IVS46" s="2"/>
      <c r="IVV46" s="52"/>
      <c r="IVW46" s="2"/>
      <c r="IVZ46" s="52"/>
      <c r="IWA46" s="2"/>
      <c r="IWD46" s="52"/>
      <c r="IWE46" s="2"/>
      <c r="IWH46" s="52"/>
      <c r="IWI46" s="2"/>
      <c r="IWL46" s="52"/>
      <c r="IWM46" s="2"/>
      <c r="IWP46" s="52"/>
      <c r="IWQ46" s="2"/>
      <c r="IWT46" s="52"/>
      <c r="IWU46" s="2"/>
      <c r="IWX46" s="52"/>
      <c r="IWY46" s="2"/>
      <c r="IXB46" s="52"/>
      <c r="IXC46" s="2"/>
      <c r="IXF46" s="52"/>
      <c r="IXG46" s="2"/>
      <c r="IXJ46" s="52"/>
      <c r="IXK46" s="2"/>
      <c r="IXN46" s="52"/>
      <c r="IXO46" s="2"/>
      <c r="IXR46" s="52"/>
      <c r="IXS46" s="2"/>
      <c r="IXV46" s="52"/>
      <c r="IXW46" s="2"/>
      <c r="IXZ46" s="52"/>
      <c r="IYA46" s="2"/>
      <c r="IYD46" s="52"/>
      <c r="IYE46" s="2"/>
      <c r="IYH46" s="52"/>
      <c r="IYI46" s="2"/>
      <c r="IYL46" s="52"/>
      <c r="IYM46" s="2"/>
      <c r="IYP46" s="52"/>
      <c r="IYQ46" s="2"/>
      <c r="IYT46" s="52"/>
      <c r="IYU46" s="2"/>
      <c r="IYX46" s="52"/>
      <c r="IYY46" s="2"/>
      <c r="IZB46" s="52"/>
      <c r="IZC46" s="2"/>
      <c r="IZF46" s="52"/>
      <c r="IZG46" s="2"/>
      <c r="IZJ46" s="52"/>
      <c r="IZK46" s="2"/>
      <c r="IZN46" s="52"/>
      <c r="IZO46" s="2"/>
      <c r="IZR46" s="52"/>
      <c r="IZS46" s="2"/>
      <c r="IZV46" s="52"/>
      <c r="IZW46" s="2"/>
      <c r="IZZ46" s="52"/>
      <c r="JAA46" s="2"/>
      <c r="JAD46" s="52"/>
      <c r="JAE46" s="2"/>
      <c r="JAH46" s="52"/>
      <c r="JAI46" s="2"/>
      <c r="JAL46" s="52"/>
      <c r="JAM46" s="2"/>
      <c r="JAP46" s="52"/>
      <c r="JAQ46" s="2"/>
      <c r="JAT46" s="52"/>
      <c r="JAU46" s="2"/>
      <c r="JAX46" s="52"/>
      <c r="JAY46" s="2"/>
      <c r="JBB46" s="52"/>
      <c r="JBC46" s="2"/>
      <c r="JBF46" s="52"/>
      <c r="JBG46" s="2"/>
      <c r="JBJ46" s="52"/>
      <c r="JBK46" s="2"/>
      <c r="JBN46" s="52"/>
      <c r="JBO46" s="2"/>
      <c r="JBR46" s="52"/>
      <c r="JBS46" s="2"/>
      <c r="JBV46" s="52"/>
      <c r="JBW46" s="2"/>
      <c r="JBZ46" s="52"/>
      <c r="JCA46" s="2"/>
      <c r="JCD46" s="52"/>
      <c r="JCE46" s="2"/>
      <c r="JCH46" s="52"/>
      <c r="JCI46" s="2"/>
      <c r="JCL46" s="52"/>
      <c r="JCM46" s="2"/>
      <c r="JCP46" s="52"/>
      <c r="JCQ46" s="2"/>
      <c r="JCT46" s="52"/>
      <c r="JCU46" s="2"/>
      <c r="JCX46" s="52"/>
      <c r="JCY46" s="2"/>
      <c r="JDB46" s="52"/>
      <c r="JDC46" s="2"/>
      <c r="JDF46" s="52"/>
      <c r="JDG46" s="2"/>
      <c r="JDJ46" s="52"/>
      <c r="JDK46" s="2"/>
      <c r="JDN46" s="52"/>
      <c r="JDO46" s="2"/>
      <c r="JDR46" s="52"/>
      <c r="JDS46" s="2"/>
      <c r="JDV46" s="52"/>
      <c r="JDW46" s="2"/>
      <c r="JDZ46" s="52"/>
      <c r="JEA46" s="2"/>
      <c r="JED46" s="52"/>
      <c r="JEE46" s="2"/>
      <c r="JEH46" s="52"/>
      <c r="JEI46" s="2"/>
      <c r="JEL46" s="52"/>
      <c r="JEM46" s="2"/>
      <c r="JEP46" s="52"/>
      <c r="JEQ46" s="2"/>
      <c r="JET46" s="52"/>
      <c r="JEU46" s="2"/>
      <c r="JEX46" s="52"/>
      <c r="JEY46" s="2"/>
      <c r="JFB46" s="52"/>
      <c r="JFC46" s="2"/>
      <c r="JFF46" s="52"/>
      <c r="JFG46" s="2"/>
      <c r="JFJ46" s="52"/>
      <c r="JFK46" s="2"/>
      <c r="JFN46" s="52"/>
      <c r="JFO46" s="2"/>
      <c r="JFR46" s="52"/>
      <c r="JFS46" s="2"/>
      <c r="JFV46" s="52"/>
      <c r="JFW46" s="2"/>
      <c r="JFZ46" s="52"/>
      <c r="JGA46" s="2"/>
      <c r="JGD46" s="52"/>
      <c r="JGE46" s="2"/>
      <c r="JGH46" s="52"/>
      <c r="JGI46" s="2"/>
      <c r="JGL46" s="52"/>
      <c r="JGM46" s="2"/>
      <c r="JGP46" s="52"/>
      <c r="JGQ46" s="2"/>
      <c r="JGT46" s="52"/>
      <c r="JGU46" s="2"/>
      <c r="JGX46" s="52"/>
      <c r="JGY46" s="2"/>
      <c r="JHB46" s="52"/>
      <c r="JHC46" s="2"/>
      <c r="JHF46" s="52"/>
      <c r="JHG46" s="2"/>
      <c r="JHJ46" s="52"/>
      <c r="JHK46" s="2"/>
      <c r="JHN46" s="52"/>
      <c r="JHO46" s="2"/>
      <c r="JHR46" s="52"/>
      <c r="JHS46" s="2"/>
      <c r="JHV46" s="52"/>
      <c r="JHW46" s="2"/>
      <c r="JHZ46" s="52"/>
      <c r="JIA46" s="2"/>
      <c r="JID46" s="52"/>
      <c r="JIE46" s="2"/>
      <c r="JIH46" s="52"/>
      <c r="JII46" s="2"/>
      <c r="JIL46" s="52"/>
      <c r="JIM46" s="2"/>
      <c r="JIP46" s="52"/>
      <c r="JIQ46" s="2"/>
      <c r="JIT46" s="52"/>
      <c r="JIU46" s="2"/>
      <c r="JIX46" s="52"/>
      <c r="JIY46" s="2"/>
      <c r="JJB46" s="52"/>
      <c r="JJC46" s="2"/>
      <c r="JJF46" s="52"/>
      <c r="JJG46" s="2"/>
      <c r="JJJ46" s="52"/>
      <c r="JJK46" s="2"/>
      <c r="JJN46" s="52"/>
      <c r="JJO46" s="2"/>
      <c r="JJR46" s="52"/>
      <c r="JJS46" s="2"/>
      <c r="JJV46" s="52"/>
      <c r="JJW46" s="2"/>
      <c r="JJZ46" s="52"/>
      <c r="JKA46" s="2"/>
      <c r="JKD46" s="52"/>
      <c r="JKE46" s="2"/>
      <c r="JKH46" s="52"/>
      <c r="JKI46" s="2"/>
      <c r="JKL46" s="52"/>
      <c r="JKM46" s="2"/>
      <c r="JKP46" s="52"/>
      <c r="JKQ46" s="2"/>
      <c r="JKT46" s="52"/>
      <c r="JKU46" s="2"/>
      <c r="JKX46" s="52"/>
      <c r="JKY46" s="2"/>
      <c r="JLB46" s="52"/>
      <c r="JLC46" s="2"/>
      <c r="JLF46" s="52"/>
      <c r="JLG46" s="2"/>
      <c r="JLJ46" s="52"/>
      <c r="JLK46" s="2"/>
      <c r="JLN46" s="52"/>
      <c r="JLO46" s="2"/>
      <c r="JLR46" s="52"/>
      <c r="JLS46" s="2"/>
      <c r="JLV46" s="52"/>
      <c r="JLW46" s="2"/>
      <c r="JLZ46" s="52"/>
      <c r="JMA46" s="2"/>
      <c r="JMD46" s="52"/>
      <c r="JME46" s="2"/>
      <c r="JMH46" s="52"/>
      <c r="JMI46" s="2"/>
      <c r="JML46" s="52"/>
      <c r="JMM46" s="2"/>
      <c r="JMP46" s="52"/>
      <c r="JMQ46" s="2"/>
      <c r="JMT46" s="52"/>
      <c r="JMU46" s="2"/>
      <c r="JMX46" s="52"/>
      <c r="JMY46" s="2"/>
      <c r="JNB46" s="52"/>
      <c r="JNC46" s="2"/>
      <c r="JNF46" s="52"/>
      <c r="JNG46" s="2"/>
      <c r="JNJ46" s="52"/>
      <c r="JNK46" s="2"/>
      <c r="JNN46" s="52"/>
      <c r="JNO46" s="2"/>
      <c r="JNR46" s="52"/>
      <c r="JNS46" s="2"/>
      <c r="JNV46" s="52"/>
      <c r="JNW46" s="2"/>
      <c r="JNZ46" s="52"/>
      <c r="JOA46" s="2"/>
      <c r="JOD46" s="52"/>
      <c r="JOE46" s="2"/>
      <c r="JOH46" s="52"/>
      <c r="JOI46" s="2"/>
      <c r="JOL46" s="52"/>
      <c r="JOM46" s="2"/>
      <c r="JOP46" s="52"/>
      <c r="JOQ46" s="2"/>
      <c r="JOT46" s="52"/>
      <c r="JOU46" s="2"/>
      <c r="JOX46" s="52"/>
      <c r="JOY46" s="2"/>
      <c r="JPB46" s="52"/>
      <c r="JPC46" s="2"/>
      <c r="JPF46" s="52"/>
      <c r="JPG46" s="2"/>
      <c r="JPJ46" s="52"/>
      <c r="JPK46" s="2"/>
      <c r="JPN46" s="52"/>
      <c r="JPO46" s="2"/>
      <c r="JPR46" s="52"/>
      <c r="JPS46" s="2"/>
      <c r="JPV46" s="52"/>
      <c r="JPW46" s="2"/>
      <c r="JPZ46" s="52"/>
      <c r="JQA46" s="2"/>
      <c r="JQD46" s="52"/>
      <c r="JQE46" s="2"/>
      <c r="JQH46" s="52"/>
      <c r="JQI46" s="2"/>
      <c r="JQL46" s="52"/>
      <c r="JQM46" s="2"/>
      <c r="JQP46" s="52"/>
      <c r="JQQ46" s="2"/>
      <c r="JQT46" s="52"/>
      <c r="JQU46" s="2"/>
      <c r="JQX46" s="52"/>
      <c r="JQY46" s="2"/>
      <c r="JRB46" s="52"/>
      <c r="JRC46" s="2"/>
      <c r="JRF46" s="52"/>
      <c r="JRG46" s="2"/>
      <c r="JRJ46" s="52"/>
      <c r="JRK46" s="2"/>
      <c r="JRN46" s="52"/>
      <c r="JRO46" s="2"/>
      <c r="JRR46" s="52"/>
      <c r="JRS46" s="2"/>
      <c r="JRV46" s="52"/>
      <c r="JRW46" s="2"/>
      <c r="JRZ46" s="52"/>
      <c r="JSA46" s="2"/>
      <c r="JSD46" s="52"/>
      <c r="JSE46" s="2"/>
      <c r="JSH46" s="52"/>
      <c r="JSI46" s="2"/>
      <c r="JSL46" s="52"/>
      <c r="JSM46" s="2"/>
      <c r="JSP46" s="52"/>
      <c r="JSQ46" s="2"/>
      <c r="JST46" s="52"/>
      <c r="JSU46" s="2"/>
      <c r="JSX46" s="52"/>
      <c r="JSY46" s="2"/>
      <c r="JTB46" s="52"/>
      <c r="JTC46" s="2"/>
      <c r="JTF46" s="52"/>
      <c r="JTG46" s="2"/>
      <c r="JTJ46" s="52"/>
      <c r="JTK46" s="2"/>
      <c r="JTN46" s="52"/>
      <c r="JTO46" s="2"/>
      <c r="JTR46" s="52"/>
      <c r="JTS46" s="2"/>
      <c r="JTV46" s="52"/>
      <c r="JTW46" s="2"/>
      <c r="JTZ46" s="52"/>
      <c r="JUA46" s="2"/>
      <c r="JUD46" s="52"/>
      <c r="JUE46" s="2"/>
      <c r="JUH46" s="52"/>
      <c r="JUI46" s="2"/>
      <c r="JUL46" s="52"/>
      <c r="JUM46" s="2"/>
      <c r="JUP46" s="52"/>
      <c r="JUQ46" s="2"/>
      <c r="JUT46" s="52"/>
      <c r="JUU46" s="2"/>
      <c r="JUX46" s="52"/>
      <c r="JUY46" s="2"/>
      <c r="JVB46" s="52"/>
      <c r="JVC46" s="2"/>
      <c r="JVF46" s="52"/>
      <c r="JVG46" s="2"/>
      <c r="JVJ46" s="52"/>
      <c r="JVK46" s="2"/>
      <c r="JVN46" s="52"/>
      <c r="JVO46" s="2"/>
      <c r="JVR46" s="52"/>
      <c r="JVS46" s="2"/>
      <c r="JVV46" s="52"/>
      <c r="JVW46" s="2"/>
      <c r="JVZ46" s="52"/>
      <c r="JWA46" s="2"/>
      <c r="JWD46" s="52"/>
      <c r="JWE46" s="2"/>
      <c r="JWH46" s="52"/>
      <c r="JWI46" s="2"/>
      <c r="JWL46" s="52"/>
      <c r="JWM46" s="2"/>
      <c r="JWP46" s="52"/>
      <c r="JWQ46" s="2"/>
      <c r="JWT46" s="52"/>
      <c r="JWU46" s="2"/>
      <c r="JWX46" s="52"/>
      <c r="JWY46" s="2"/>
      <c r="JXB46" s="52"/>
      <c r="JXC46" s="2"/>
      <c r="JXF46" s="52"/>
      <c r="JXG46" s="2"/>
      <c r="JXJ46" s="52"/>
      <c r="JXK46" s="2"/>
      <c r="JXN46" s="52"/>
      <c r="JXO46" s="2"/>
      <c r="JXR46" s="52"/>
      <c r="JXS46" s="2"/>
      <c r="JXV46" s="52"/>
      <c r="JXW46" s="2"/>
      <c r="JXZ46" s="52"/>
      <c r="JYA46" s="2"/>
      <c r="JYD46" s="52"/>
      <c r="JYE46" s="2"/>
      <c r="JYH46" s="52"/>
      <c r="JYI46" s="2"/>
      <c r="JYL46" s="52"/>
      <c r="JYM46" s="2"/>
      <c r="JYP46" s="52"/>
      <c r="JYQ46" s="2"/>
      <c r="JYT46" s="52"/>
      <c r="JYU46" s="2"/>
      <c r="JYX46" s="52"/>
      <c r="JYY46" s="2"/>
      <c r="JZB46" s="52"/>
      <c r="JZC46" s="2"/>
      <c r="JZF46" s="52"/>
      <c r="JZG46" s="2"/>
      <c r="JZJ46" s="52"/>
      <c r="JZK46" s="2"/>
      <c r="JZN46" s="52"/>
      <c r="JZO46" s="2"/>
      <c r="JZR46" s="52"/>
      <c r="JZS46" s="2"/>
      <c r="JZV46" s="52"/>
      <c r="JZW46" s="2"/>
      <c r="JZZ46" s="52"/>
      <c r="KAA46" s="2"/>
      <c r="KAD46" s="52"/>
      <c r="KAE46" s="2"/>
      <c r="KAH46" s="52"/>
      <c r="KAI46" s="2"/>
      <c r="KAL46" s="52"/>
      <c r="KAM46" s="2"/>
      <c r="KAP46" s="52"/>
      <c r="KAQ46" s="2"/>
      <c r="KAT46" s="52"/>
      <c r="KAU46" s="2"/>
      <c r="KAX46" s="52"/>
      <c r="KAY46" s="2"/>
      <c r="KBB46" s="52"/>
      <c r="KBC46" s="2"/>
      <c r="KBF46" s="52"/>
      <c r="KBG46" s="2"/>
      <c r="KBJ46" s="52"/>
      <c r="KBK46" s="2"/>
      <c r="KBN46" s="52"/>
      <c r="KBO46" s="2"/>
      <c r="KBR46" s="52"/>
      <c r="KBS46" s="2"/>
      <c r="KBV46" s="52"/>
      <c r="KBW46" s="2"/>
      <c r="KBZ46" s="52"/>
      <c r="KCA46" s="2"/>
      <c r="KCD46" s="52"/>
      <c r="KCE46" s="2"/>
      <c r="KCH46" s="52"/>
      <c r="KCI46" s="2"/>
      <c r="KCL46" s="52"/>
      <c r="KCM46" s="2"/>
      <c r="KCP46" s="52"/>
      <c r="KCQ46" s="2"/>
      <c r="KCT46" s="52"/>
      <c r="KCU46" s="2"/>
      <c r="KCX46" s="52"/>
      <c r="KCY46" s="2"/>
      <c r="KDB46" s="52"/>
      <c r="KDC46" s="2"/>
      <c r="KDF46" s="52"/>
      <c r="KDG46" s="2"/>
      <c r="KDJ46" s="52"/>
      <c r="KDK46" s="2"/>
      <c r="KDN46" s="52"/>
      <c r="KDO46" s="2"/>
      <c r="KDR46" s="52"/>
      <c r="KDS46" s="2"/>
      <c r="KDV46" s="52"/>
      <c r="KDW46" s="2"/>
      <c r="KDZ46" s="52"/>
      <c r="KEA46" s="2"/>
      <c r="KED46" s="52"/>
      <c r="KEE46" s="2"/>
      <c r="KEH46" s="52"/>
      <c r="KEI46" s="2"/>
      <c r="KEL46" s="52"/>
      <c r="KEM46" s="2"/>
      <c r="KEP46" s="52"/>
      <c r="KEQ46" s="2"/>
      <c r="KET46" s="52"/>
      <c r="KEU46" s="2"/>
      <c r="KEX46" s="52"/>
      <c r="KEY46" s="2"/>
      <c r="KFB46" s="52"/>
      <c r="KFC46" s="2"/>
      <c r="KFF46" s="52"/>
      <c r="KFG46" s="2"/>
      <c r="KFJ46" s="52"/>
      <c r="KFK46" s="2"/>
      <c r="KFN46" s="52"/>
      <c r="KFO46" s="2"/>
      <c r="KFR46" s="52"/>
      <c r="KFS46" s="2"/>
      <c r="KFV46" s="52"/>
      <c r="KFW46" s="2"/>
      <c r="KFZ46" s="52"/>
      <c r="KGA46" s="2"/>
      <c r="KGD46" s="52"/>
      <c r="KGE46" s="2"/>
      <c r="KGH46" s="52"/>
      <c r="KGI46" s="2"/>
      <c r="KGL46" s="52"/>
      <c r="KGM46" s="2"/>
      <c r="KGP46" s="52"/>
      <c r="KGQ46" s="2"/>
      <c r="KGT46" s="52"/>
      <c r="KGU46" s="2"/>
      <c r="KGX46" s="52"/>
      <c r="KGY46" s="2"/>
      <c r="KHB46" s="52"/>
      <c r="KHC46" s="2"/>
      <c r="KHF46" s="52"/>
      <c r="KHG46" s="2"/>
      <c r="KHJ46" s="52"/>
      <c r="KHK46" s="2"/>
      <c r="KHN46" s="52"/>
      <c r="KHO46" s="2"/>
      <c r="KHR46" s="52"/>
      <c r="KHS46" s="2"/>
      <c r="KHV46" s="52"/>
      <c r="KHW46" s="2"/>
      <c r="KHZ46" s="52"/>
      <c r="KIA46" s="2"/>
      <c r="KID46" s="52"/>
      <c r="KIE46" s="2"/>
      <c r="KIH46" s="52"/>
      <c r="KII46" s="2"/>
      <c r="KIL46" s="52"/>
      <c r="KIM46" s="2"/>
      <c r="KIP46" s="52"/>
      <c r="KIQ46" s="2"/>
      <c r="KIT46" s="52"/>
      <c r="KIU46" s="2"/>
      <c r="KIX46" s="52"/>
      <c r="KIY46" s="2"/>
      <c r="KJB46" s="52"/>
      <c r="KJC46" s="2"/>
      <c r="KJF46" s="52"/>
      <c r="KJG46" s="2"/>
      <c r="KJJ46" s="52"/>
      <c r="KJK46" s="2"/>
      <c r="KJN46" s="52"/>
      <c r="KJO46" s="2"/>
      <c r="KJR46" s="52"/>
      <c r="KJS46" s="2"/>
      <c r="KJV46" s="52"/>
      <c r="KJW46" s="2"/>
      <c r="KJZ46" s="52"/>
      <c r="KKA46" s="2"/>
      <c r="KKD46" s="52"/>
      <c r="KKE46" s="2"/>
      <c r="KKH46" s="52"/>
      <c r="KKI46" s="2"/>
      <c r="KKL46" s="52"/>
      <c r="KKM46" s="2"/>
      <c r="KKP46" s="52"/>
      <c r="KKQ46" s="2"/>
      <c r="KKT46" s="52"/>
      <c r="KKU46" s="2"/>
      <c r="KKX46" s="52"/>
      <c r="KKY46" s="2"/>
      <c r="KLB46" s="52"/>
      <c r="KLC46" s="2"/>
      <c r="KLF46" s="52"/>
      <c r="KLG46" s="2"/>
      <c r="KLJ46" s="52"/>
      <c r="KLK46" s="2"/>
      <c r="KLN46" s="52"/>
      <c r="KLO46" s="2"/>
      <c r="KLR46" s="52"/>
      <c r="KLS46" s="2"/>
      <c r="KLV46" s="52"/>
      <c r="KLW46" s="2"/>
      <c r="KLZ46" s="52"/>
      <c r="KMA46" s="2"/>
      <c r="KMD46" s="52"/>
      <c r="KME46" s="2"/>
      <c r="KMH46" s="52"/>
      <c r="KMI46" s="2"/>
      <c r="KML46" s="52"/>
      <c r="KMM46" s="2"/>
      <c r="KMP46" s="52"/>
      <c r="KMQ46" s="2"/>
      <c r="KMT46" s="52"/>
      <c r="KMU46" s="2"/>
      <c r="KMX46" s="52"/>
      <c r="KMY46" s="2"/>
      <c r="KNB46" s="52"/>
      <c r="KNC46" s="2"/>
      <c r="KNF46" s="52"/>
      <c r="KNG46" s="2"/>
      <c r="KNJ46" s="52"/>
      <c r="KNK46" s="2"/>
      <c r="KNN46" s="52"/>
      <c r="KNO46" s="2"/>
      <c r="KNR46" s="52"/>
      <c r="KNS46" s="2"/>
      <c r="KNV46" s="52"/>
      <c r="KNW46" s="2"/>
      <c r="KNZ46" s="52"/>
      <c r="KOA46" s="2"/>
      <c r="KOD46" s="52"/>
      <c r="KOE46" s="2"/>
      <c r="KOH46" s="52"/>
      <c r="KOI46" s="2"/>
      <c r="KOL46" s="52"/>
      <c r="KOM46" s="2"/>
      <c r="KOP46" s="52"/>
      <c r="KOQ46" s="2"/>
      <c r="KOT46" s="52"/>
      <c r="KOU46" s="2"/>
      <c r="KOX46" s="52"/>
      <c r="KOY46" s="2"/>
      <c r="KPB46" s="52"/>
      <c r="KPC46" s="2"/>
      <c r="KPF46" s="52"/>
      <c r="KPG46" s="2"/>
      <c r="KPJ46" s="52"/>
      <c r="KPK46" s="2"/>
      <c r="KPN46" s="52"/>
      <c r="KPO46" s="2"/>
      <c r="KPR46" s="52"/>
      <c r="KPS46" s="2"/>
      <c r="KPV46" s="52"/>
      <c r="KPW46" s="2"/>
      <c r="KPZ46" s="52"/>
      <c r="KQA46" s="2"/>
      <c r="KQD46" s="52"/>
      <c r="KQE46" s="2"/>
      <c r="KQH46" s="52"/>
      <c r="KQI46" s="2"/>
      <c r="KQL46" s="52"/>
      <c r="KQM46" s="2"/>
      <c r="KQP46" s="52"/>
      <c r="KQQ46" s="2"/>
      <c r="KQT46" s="52"/>
      <c r="KQU46" s="2"/>
      <c r="KQX46" s="52"/>
      <c r="KQY46" s="2"/>
      <c r="KRB46" s="52"/>
      <c r="KRC46" s="2"/>
      <c r="KRF46" s="52"/>
      <c r="KRG46" s="2"/>
      <c r="KRJ46" s="52"/>
      <c r="KRK46" s="2"/>
      <c r="KRN46" s="52"/>
      <c r="KRO46" s="2"/>
      <c r="KRR46" s="52"/>
      <c r="KRS46" s="2"/>
      <c r="KRV46" s="52"/>
      <c r="KRW46" s="2"/>
      <c r="KRZ46" s="52"/>
      <c r="KSA46" s="2"/>
      <c r="KSD46" s="52"/>
      <c r="KSE46" s="2"/>
      <c r="KSH46" s="52"/>
      <c r="KSI46" s="2"/>
      <c r="KSL46" s="52"/>
      <c r="KSM46" s="2"/>
      <c r="KSP46" s="52"/>
      <c r="KSQ46" s="2"/>
      <c r="KST46" s="52"/>
      <c r="KSU46" s="2"/>
      <c r="KSX46" s="52"/>
      <c r="KSY46" s="2"/>
      <c r="KTB46" s="52"/>
      <c r="KTC46" s="2"/>
      <c r="KTF46" s="52"/>
      <c r="KTG46" s="2"/>
      <c r="KTJ46" s="52"/>
      <c r="KTK46" s="2"/>
      <c r="KTN46" s="52"/>
      <c r="KTO46" s="2"/>
      <c r="KTR46" s="52"/>
      <c r="KTS46" s="2"/>
      <c r="KTV46" s="52"/>
      <c r="KTW46" s="2"/>
      <c r="KTZ46" s="52"/>
      <c r="KUA46" s="2"/>
      <c r="KUD46" s="52"/>
      <c r="KUE46" s="2"/>
      <c r="KUH46" s="52"/>
      <c r="KUI46" s="2"/>
      <c r="KUL46" s="52"/>
      <c r="KUM46" s="2"/>
      <c r="KUP46" s="52"/>
      <c r="KUQ46" s="2"/>
      <c r="KUT46" s="52"/>
      <c r="KUU46" s="2"/>
      <c r="KUX46" s="52"/>
      <c r="KUY46" s="2"/>
      <c r="KVB46" s="52"/>
      <c r="KVC46" s="2"/>
      <c r="KVF46" s="52"/>
      <c r="KVG46" s="2"/>
      <c r="KVJ46" s="52"/>
      <c r="KVK46" s="2"/>
      <c r="KVN46" s="52"/>
      <c r="KVO46" s="2"/>
      <c r="KVR46" s="52"/>
      <c r="KVS46" s="2"/>
      <c r="KVV46" s="52"/>
      <c r="KVW46" s="2"/>
      <c r="KVZ46" s="52"/>
      <c r="KWA46" s="2"/>
      <c r="KWD46" s="52"/>
      <c r="KWE46" s="2"/>
      <c r="KWH46" s="52"/>
      <c r="KWI46" s="2"/>
      <c r="KWL46" s="52"/>
      <c r="KWM46" s="2"/>
      <c r="KWP46" s="52"/>
      <c r="KWQ46" s="2"/>
      <c r="KWT46" s="52"/>
      <c r="KWU46" s="2"/>
      <c r="KWX46" s="52"/>
      <c r="KWY46" s="2"/>
      <c r="KXB46" s="52"/>
      <c r="KXC46" s="2"/>
      <c r="KXF46" s="52"/>
      <c r="KXG46" s="2"/>
      <c r="KXJ46" s="52"/>
      <c r="KXK46" s="2"/>
      <c r="KXN46" s="52"/>
      <c r="KXO46" s="2"/>
      <c r="KXR46" s="52"/>
      <c r="KXS46" s="2"/>
      <c r="KXV46" s="52"/>
      <c r="KXW46" s="2"/>
      <c r="KXZ46" s="52"/>
      <c r="KYA46" s="2"/>
      <c r="KYD46" s="52"/>
      <c r="KYE46" s="2"/>
      <c r="KYH46" s="52"/>
      <c r="KYI46" s="2"/>
      <c r="KYL46" s="52"/>
      <c r="KYM46" s="2"/>
      <c r="KYP46" s="52"/>
      <c r="KYQ46" s="2"/>
      <c r="KYT46" s="52"/>
      <c r="KYU46" s="2"/>
      <c r="KYX46" s="52"/>
      <c r="KYY46" s="2"/>
      <c r="KZB46" s="52"/>
      <c r="KZC46" s="2"/>
      <c r="KZF46" s="52"/>
      <c r="KZG46" s="2"/>
      <c r="KZJ46" s="52"/>
      <c r="KZK46" s="2"/>
      <c r="KZN46" s="52"/>
      <c r="KZO46" s="2"/>
      <c r="KZR46" s="52"/>
      <c r="KZS46" s="2"/>
      <c r="KZV46" s="52"/>
      <c r="KZW46" s="2"/>
      <c r="KZZ46" s="52"/>
      <c r="LAA46" s="2"/>
      <c r="LAD46" s="52"/>
      <c r="LAE46" s="2"/>
      <c r="LAH46" s="52"/>
      <c r="LAI46" s="2"/>
      <c r="LAL46" s="52"/>
      <c r="LAM46" s="2"/>
      <c r="LAP46" s="52"/>
      <c r="LAQ46" s="2"/>
      <c r="LAT46" s="52"/>
      <c r="LAU46" s="2"/>
      <c r="LAX46" s="52"/>
      <c r="LAY46" s="2"/>
      <c r="LBB46" s="52"/>
      <c r="LBC46" s="2"/>
      <c r="LBF46" s="52"/>
      <c r="LBG46" s="2"/>
      <c r="LBJ46" s="52"/>
      <c r="LBK46" s="2"/>
      <c r="LBN46" s="52"/>
      <c r="LBO46" s="2"/>
      <c r="LBR46" s="52"/>
      <c r="LBS46" s="2"/>
      <c r="LBV46" s="52"/>
      <c r="LBW46" s="2"/>
      <c r="LBZ46" s="52"/>
      <c r="LCA46" s="2"/>
      <c r="LCD46" s="52"/>
      <c r="LCE46" s="2"/>
      <c r="LCH46" s="52"/>
      <c r="LCI46" s="2"/>
      <c r="LCL46" s="52"/>
      <c r="LCM46" s="2"/>
      <c r="LCP46" s="52"/>
      <c r="LCQ46" s="2"/>
      <c r="LCT46" s="52"/>
      <c r="LCU46" s="2"/>
      <c r="LCX46" s="52"/>
      <c r="LCY46" s="2"/>
      <c r="LDB46" s="52"/>
      <c r="LDC46" s="2"/>
      <c r="LDF46" s="52"/>
      <c r="LDG46" s="2"/>
      <c r="LDJ46" s="52"/>
      <c r="LDK46" s="2"/>
      <c r="LDN46" s="52"/>
      <c r="LDO46" s="2"/>
      <c r="LDR46" s="52"/>
      <c r="LDS46" s="2"/>
      <c r="LDV46" s="52"/>
      <c r="LDW46" s="2"/>
      <c r="LDZ46" s="52"/>
      <c r="LEA46" s="2"/>
      <c r="LED46" s="52"/>
      <c r="LEE46" s="2"/>
      <c r="LEH46" s="52"/>
      <c r="LEI46" s="2"/>
      <c r="LEL46" s="52"/>
      <c r="LEM46" s="2"/>
      <c r="LEP46" s="52"/>
      <c r="LEQ46" s="2"/>
      <c r="LET46" s="52"/>
      <c r="LEU46" s="2"/>
      <c r="LEX46" s="52"/>
      <c r="LEY46" s="2"/>
      <c r="LFB46" s="52"/>
      <c r="LFC46" s="2"/>
      <c r="LFF46" s="52"/>
      <c r="LFG46" s="2"/>
      <c r="LFJ46" s="52"/>
      <c r="LFK46" s="2"/>
      <c r="LFN46" s="52"/>
      <c r="LFO46" s="2"/>
      <c r="LFR46" s="52"/>
      <c r="LFS46" s="2"/>
      <c r="LFV46" s="52"/>
      <c r="LFW46" s="2"/>
      <c r="LFZ46" s="52"/>
      <c r="LGA46" s="2"/>
      <c r="LGD46" s="52"/>
      <c r="LGE46" s="2"/>
      <c r="LGH46" s="52"/>
      <c r="LGI46" s="2"/>
      <c r="LGL46" s="52"/>
      <c r="LGM46" s="2"/>
      <c r="LGP46" s="52"/>
      <c r="LGQ46" s="2"/>
      <c r="LGT46" s="52"/>
      <c r="LGU46" s="2"/>
      <c r="LGX46" s="52"/>
      <c r="LGY46" s="2"/>
      <c r="LHB46" s="52"/>
      <c r="LHC46" s="2"/>
      <c r="LHF46" s="52"/>
      <c r="LHG46" s="2"/>
      <c r="LHJ46" s="52"/>
      <c r="LHK46" s="2"/>
      <c r="LHN46" s="52"/>
      <c r="LHO46" s="2"/>
      <c r="LHR46" s="52"/>
      <c r="LHS46" s="2"/>
      <c r="LHV46" s="52"/>
      <c r="LHW46" s="2"/>
      <c r="LHZ46" s="52"/>
      <c r="LIA46" s="2"/>
      <c r="LID46" s="52"/>
      <c r="LIE46" s="2"/>
      <c r="LIH46" s="52"/>
      <c r="LII46" s="2"/>
      <c r="LIL46" s="52"/>
      <c r="LIM46" s="2"/>
      <c r="LIP46" s="52"/>
      <c r="LIQ46" s="2"/>
      <c r="LIT46" s="52"/>
      <c r="LIU46" s="2"/>
      <c r="LIX46" s="52"/>
      <c r="LIY46" s="2"/>
      <c r="LJB46" s="52"/>
      <c r="LJC46" s="2"/>
      <c r="LJF46" s="52"/>
      <c r="LJG46" s="2"/>
      <c r="LJJ46" s="52"/>
      <c r="LJK46" s="2"/>
      <c r="LJN46" s="52"/>
      <c r="LJO46" s="2"/>
      <c r="LJR46" s="52"/>
      <c r="LJS46" s="2"/>
      <c r="LJV46" s="52"/>
      <c r="LJW46" s="2"/>
      <c r="LJZ46" s="52"/>
      <c r="LKA46" s="2"/>
      <c r="LKD46" s="52"/>
      <c r="LKE46" s="2"/>
      <c r="LKH46" s="52"/>
      <c r="LKI46" s="2"/>
      <c r="LKL46" s="52"/>
      <c r="LKM46" s="2"/>
      <c r="LKP46" s="52"/>
      <c r="LKQ46" s="2"/>
      <c r="LKT46" s="52"/>
      <c r="LKU46" s="2"/>
      <c r="LKX46" s="52"/>
      <c r="LKY46" s="2"/>
      <c r="LLB46" s="52"/>
      <c r="LLC46" s="2"/>
      <c r="LLF46" s="52"/>
      <c r="LLG46" s="2"/>
      <c r="LLJ46" s="52"/>
      <c r="LLK46" s="2"/>
      <c r="LLN46" s="52"/>
      <c r="LLO46" s="2"/>
      <c r="LLR46" s="52"/>
      <c r="LLS46" s="2"/>
      <c r="LLV46" s="52"/>
      <c r="LLW46" s="2"/>
      <c r="LLZ46" s="52"/>
      <c r="LMA46" s="2"/>
      <c r="LMD46" s="52"/>
      <c r="LME46" s="2"/>
      <c r="LMH46" s="52"/>
      <c r="LMI46" s="2"/>
      <c r="LML46" s="52"/>
      <c r="LMM46" s="2"/>
      <c r="LMP46" s="52"/>
      <c r="LMQ46" s="2"/>
      <c r="LMT46" s="52"/>
      <c r="LMU46" s="2"/>
      <c r="LMX46" s="52"/>
      <c r="LMY46" s="2"/>
      <c r="LNB46" s="52"/>
      <c r="LNC46" s="2"/>
      <c r="LNF46" s="52"/>
      <c r="LNG46" s="2"/>
      <c r="LNJ46" s="52"/>
      <c r="LNK46" s="2"/>
      <c r="LNN46" s="52"/>
      <c r="LNO46" s="2"/>
      <c r="LNR46" s="52"/>
      <c r="LNS46" s="2"/>
      <c r="LNV46" s="52"/>
      <c r="LNW46" s="2"/>
      <c r="LNZ46" s="52"/>
      <c r="LOA46" s="2"/>
      <c r="LOD46" s="52"/>
      <c r="LOE46" s="2"/>
      <c r="LOH46" s="52"/>
      <c r="LOI46" s="2"/>
      <c r="LOL46" s="52"/>
      <c r="LOM46" s="2"/>
      <c r="LOP46" s="52"/>
      <c r="LOQ46" s="2"/>
      <c r="LOT46" s="52"/>
      <c r="LOU46" s="2"/>
      <c r="LOX46" s="52"/>
      <c r="LOY46" s="2"/>
      <c r="LPB46" s="52"/>
      <c r="LPC46" s="2"/>
      <c r="LPF46" s="52"/>
      <c r="LPG46" s="2"/>
      <c r="LPJ46" s="52"/>
      <c r="LPK46" s="2"/>
      <c r="LPN46" s="52"/>
      <c r="LPO46" s="2"/>
      <c r="LPR46" s="52"/>
      <c r="LPS46" s="2"/>
      <c r="LPV46" s="52"/>
      <c r="LPW46" s="2"/>
      <c r="LPZ46" s="52"/>
      <c r="LQA46" s="2"/>
      <c r="LQD46" s="52"/>
      <c r="LQE46" s="2"/>
      <c r="LQH46" s="52"/>
      <c r="LQI46" s="2"/>
      <c r="LQL46" s="52"/>
      <c r="LQM46" s="2"/>
      <c r="LQP46" s="52"/>
      <c r="LQQ46" s="2"/>
      <c r="LQT46" s="52"/>
      <c r="LQU46" s="2"/>
      <c r="LQX46" s="52"/>
      <c r="LQY46" s="2"/>
      <c r="LRB46" s="52"/>
      <c r="LRC46" s="2"/>
      <c r="LRF46" s="52"/>
      <c r="LRG46" s="2"/>
      <c r="LRJ46" s="52"/>
      <c r="LRK46" s="2"/>
      <c r="LRN46" s="52"/>
      <c r="LRO46" s="2"/>
      <c r="LRR46" s="52"/>
      <c r="LRS46" s="2"/>
      <c r="LRV46" s="52"/>
      <c r="LRW46" s="2"/>
      <c r="LRZ46" s="52"/>
      <c r="LSA46" s="2"/>
      <c r="LSD46" s="52"/>
      <c r="LSE46" s="2"/>
      <c r="LSH46" s="52"/>
      <c r="LSI46" s="2"/>
      <c r="LSL46" s="52"/>
      <c r="LSM46" s="2"/>
      <c r="LSP46" s="52"/>
      <c r="LSQ46" s="2"/>
      <c r="LST46" s="52"/>
      <c r="LSU46" s="2"/>
      <c r="LSX46" s="52"/>
      <c r="LSY46" s="2"/>
      <c r="LTB46" s="52"/>
      <c r="LTC46" s="2"/>
      <c r="LTF46" s="52"/>
      <c r="LTG46" s="2"/>
      <c r="LTJ46" s="52"/>
      <c r="LTK46" s="2"/>
      <c r="LTN46" s="52"/>
      <c r="LTO46" s="2"/>
      <c r="LTR46" s="52"/>
      <c r="LTS46" s="2"/>
      <c r="LTV46" s="52"/>
      <c r="LTW46" s="2"/>
      <c r="LTZ46" s="52"/>
      <c r="LUA46" s="2"/>
      <c r="LUD46" s="52"/>
      <c r="LUE46" s="2"/>
      <c r="LUH46" s="52"/>
      <c r="LUI46" s="2"/>
      <c r="LUL46" s="52"/>
      <c r="LUM46" s="2"/>
      <c r="LUP46" s="52"/>
      <c r="LUQ46" s="2"/>
      <c r="LUT46" s="52"/>
      <c r="LUU46" s="2"/>
      <c r="LUX46" s="52"/>
      <c r="LUY46" s="2"/>
      <c r="LVB46" s="52"/>
      <c r="LVC46" s="2"/>
      <c r="LVF46" s="52"/>
      <c r="LVG46" s="2"/>
      <c r="LVJ46" s="52"/>
      <c r="LVK46" s="2"/>
      <c r="LVN46" s="52"/>
      <c r="LVO46" s="2"/>
      <c r="LVR46" s="52"/>
      <c r="LVS46" s="2"/>
      <c r="LVV46" s="52"/>
      <c r="LVW46" s="2"/>
      <c r="LVZ46" s="52"/>
      <c r="LWA46" s="2"/>
      <c r="LWD46" s="52"/>
      <c r="LWE46" s="2"/>
      <c r="LWH46" s="52"/>
      <c r="LWI46" s="2"/>
      <c r="LWL46" s="52"/>
      <c r="LWM46" s="2"/>
      <c r="LWP46" s="52"/>
      <c r="LWQ46" s="2"/>
      <c r="LWT46" s="52"/>
      <c r="LWU46" s="2"/>
      <c r="LWX46" s="52"/>
      <c r="LWY46" s="2"/>
      <c r="LXB46" s="52"/>
      <c r="LXC46" s="2"/>
      <c r="LXF46" s="52"/>
      <c r="LXG46" s="2"/>
      <c r="LXJ46" s="52"/>
      <c r="LXK46" s="2"/>
      <c r="LXN46" s="52"/>
      <c r="LXO46" s="2"/>
      <c r="LXR46" s="52"/>
      <c r="LXS46" s="2"/>
      <c r="LXV46" s="52"/>
      <c r="LXW46" s="2"/>
      <c r="LXZ46" s="52"/>
      <c r="LYA46" s="2"/>
      <c r="LYD46" s="52"/>
      <c r="LYE46" s="2"/>
      <c r="LYH46" s="52"/>
      <c r="LYI46" s="2"/>
      <c r="LYL46" s="52"/>
      <c r="LYM46" s="2"/>
      <c r="LYP46" s="52"/>
      <c r="LYQ46" s="2"/>
      <c r="LYT46" s="52"/>
      <c r="LYU46" s="2"/>
      <c r="LYX46" s="52"/>
      <c r="LYY46" s="2"/>
      <c r="LZB46" s="52"/>
      <c r="LZC46" s="2"/>
      <c r="LZF46" s="52"/>
      <c r="LZG46" s="2"/>
      <c r="LZJ46" s="52"/>
      <c r="LZK46" s="2"/>
      <c r="LZN46" s="52"/>
      <c r="LZO46" s="2"/>
      <c r="LZR46" s="52"/>
      <c r="LZS46" s="2"/>
      <c r="LZV46" s="52"/>
      <c r="LZW46" s="2"/>
      <c r="LZZ46" s="52"/>
      <c r="MAA46" s="2"/>
      <c r="MAD46" s="52"/>
      <c r="MAE46" s="2"/>
      <c r="MAH46" s="52"/>
      <c r="MAI46" s="2"/>
      <c r="MAL46" s="52"/>
      <c r="MAM46" s="2"/>
      <c r="MAP46" s="52"/>
      <c r="MAQ46" s="2"/>
      <c r="MAT46" s="52"/>
      <c r="MAU46" s="2"/>
      <c r="MAX46" s="52"/>
      <c r="MAY46" s="2"/>
      <c r="MBB46" s="52"/>
      <c r="MBC46" s="2"/>
      <c r="MBF46" s="52"/>
      <c r="MBG46" s="2"/>
      <c r="MBJ46" s="52"/>
      <c r="MBK46" s="2"/>
      <c r="MBN46" s="52"/>
      <c r="MBO46" s="2"/>
      <c r="MBR46" s="52"/>
      <c r="MBS46" s="2"/>
      <c r="MBV46" s="52"/>
      <c r="MBW46" s="2"/>
      <c r="MBZ46" s="52"/>
      <c r="MCA46" s="2"/>
      <c r="MCD46" s="52"/>
      <c r="MCE46" s="2"/>
      <c r="MCH46" s="52"/>
      <c r="MCI46" s="2"/>
      <c r="MCL46" s="52"/>
      <c r="MCM46" s="2"/>
      <c r="MCP46" s="52"/>
      <c r="MCQ46" s="2"/>
      <c r="MCT46" s="52"/>
      <c r="MCU46" s="2"/>
      <c r="MCX46" s="52"/>
      <c r="MCY46" s="2"/>
      <c r="MDB46" s="52"/>
      <c r="MDC46" s="2"/>
      <c r="MDF46" s="52"/>
      <c r="MDG46" s="2"/>
      <c r="MDJ46" s="52"/>
      <c r="MDK46" s="2"/>
      <c r="MDN46" s="52"/>
      <c r="MDO46" s="2"/>
      <c r="MDR46" s="52"/>
      <c r="MDS46" s="2"/>
      <c r="MDV46" s="52"/>
      <c r="MDW46" s="2"/>
      <c r="MDZ46" s="52"/>
      <c r="MEA46" s="2"/>
      <c r="MED46" s="52"/>
      <c r="MEE46" s="2"/>
      <c r="MEH46" s="52"/>
      <c r="MEI46" s="2"/>
      <c r="MEL46" s="52"/>
      <c r="MEM46" s="2"/>
      <c r="MEP46" s="52"/>
      <c r="MEQ46" s="2"/>
      <c r="MET46" s="52"/>
      <c r="MEU46" s="2"/>
      <c r="MEX46" s="52"/>
      <c r="MEY46" s="2"/>
      <c r="MFB46" s="52"/>
      <c r="MFC46" s="2"/>
      <c r="MFF46" s="52"/>
      <c r="MFG46" s="2"/>
      <c r="MFJ46" s="52"/>
      <c r="MFK46" s="2"/>
      <c r="MFN46" s="52"/>
      <c r="MFO46" s="2"/>
      <c r="MFR46" s="52"/>
      <c r="MFS46" s="2"/>
      <c r="MFV46" s="52"/>
      <c r="MFW46" s="2"/>
      <c r="MFZ46" s="52"/>
      <c r="MGA46" s="2"/>
      <c r="MGD46" s="52"/>
      <c r="MGE46" s="2"/>
      <c r="MGH46" s="52"/>
      <c r="MGI46" s="2"/>
      <c r="MGL46" s="52"/>
      <c r="MGM46" s="2"/>
      <c r="MGP46" s="52"/>
      <c r="MGQ46" s="2"/>
      <c r="MGT46" s="52"/>
      <c r="MGU46" s="2"/>
      <c r="MGX46" s="52"/>
      <c r="MGY46" s="2"/>
      <c r="MHB46" s="52"/>
      <c r="MHC46" s="2"/>
      <c r="MHF46" s="52"/>
      <c r="MHG46" s="2"/>
      <c r="MHJ46" s="52"/>
      <c r="MHK46" s="2"/>
      <c r="MHN46" s="52"/>
      <c r="MHO46" s="2"/>
      <c r="MHR46" s="52"/>
      <c r="MHS46" s="2"/>
      <c r="MHV46" s="52"/>
      <c r="MHW46" s="2"/>
      <c r="MHZ46" s="52"/>
      <c r="MIA46" s="2"/>
      <c r="MID46" s="52"/>
      <c r="MIE46" s="2"/>
      <c r="MIH46" s="52"/>
      <c r="MII46" s="2"/>
      <c r="MIL46" s="52"/>
      <c r="MIM46" s="2"/>
      <c r="MIP46" s="52"/>
      <c r="MIQ46" s="2"/>
      <c r="MIT46" s="52"/>
      <c r="MIU46" s="2"/>
      <c r="MIX46" s="52"/>
      <c r="MIY46" s="2"/>
      <c r="MJB46" s="52"/>
      <c r="MJC46" s="2"/>
      <c r="MJF46" s="52"/>
      <c r="MJG46" s="2"/>
      <c r="MJJ46" s="52"/>
      <c r="MJK46" s="2"/>
      <c r="MJN46" s="52"/>
      <c r="MJO46" s="2"/>
      <c r="MJR46" s="52"/>
      <c r="MJS46" s="2"/>
      <c r="MJV46" s="52"/>
      <c r="MJW46" s="2"/>
      <c r="MJZ46" s="52"/>
      <c r="MKA46" s="2"/>
      <c r="MKD46" s="52"/>
      <c r="MKE46" s="2"/>
      <c r="MKH46" s="52"/>
      <c r="MKI46" s="2"/>
      <c r="MKL46" s="52"/>
      <c r="MKM46" s="2"/>
      <c r="MKP46" s="52"/>
      <c r="MKQ46" s="2"/>
      <c r="MKT46" s="52"/>
      <c r="MKU46" s="2"/>
      <c r="MKX46" s="52"/>
      <c r="MKY46" s="2"/>
      <c r="MLB46" s="52"/>
      <c r="MLC46" s="2"/>
      <c r="MLF46" s="52"/>
      <c r="MLG46" s="2"/>
      <c r="MLJ46" s="52"/>
      <c r="MLK46" s="2"/>
      <c r="MLN46" s="52"/>
      <c r="MLO46" s="2"/>
      <c r="MLR46" s="52"/>
      <c r="MLS46" s="2"/>
      <c r="MLV46" s="52"/>
      <c r="MLW46" s="2"/>
      <c r="MLZ46" s="52"/>
      <c r="MMA46" s="2"/>
      <c r="MMD46" s="52"/>
      <c r="MME46" s="2"/>
      <c r="MMH46" s="52"/>
      <c r="MMI46" s="2"/>
      <c r="MML46" s="52"/>
      <c r="MMM46" s="2"/>
      <c r="MMP46" s="52"/>
      <c r="MMQ46" s="2"/>
      <c r="MMT46" s="52"/>
      <c r="MMU46" s="2"/>
      <c r="MMX46" s="52"/>
      <c r="MMY46" s="2"/>
      <c r="MNB46" s="52"/>
      <c r="MNC46" s="2"/>
      <c r="MNF46" s="52"/>
      <c r="MNG46" s="2"/>
      <c r="MNJ46" s="52"/>
      <c r="MNK46" s="2"/>
      <c r="MNN46" s="52"/>
      <c r="MNO46" s="2"/>
      <c r="MNR46" s="52"/>
      <c r="MNS46" s="2"/>
      <c r="MNV46" s="52"/>
      <c r="MNW46" s="2"/>
      <c r="MNZ46" s="52"/>
      <c r="MOA46" s="2"/>
      <c r="MOD46" s="52"/>
      <c r="MOE46" s="2"/>
      <c r="MOH46" s="52"/>
      <c r="MOI46" s="2"/>
      <c r="MOL46" s="52"/>
      <c r="MOM46" s="2"/>
      <c r="MOP46" s="52"/>
      <c r="MOQ46" s="2"/>
      <c r="MOT46" s="52"/>
      <c r="MOU46" s="2"/>
      <c r="MOX46" s="52"/>
      <c r="MOY46" s="2"/>
      <c r="MPB46" s="52"/>
      <c r="MPC46" s="2"/>
      <c r="MPF46" s="52"/>
      <c r="MPG46" s="2"/>
      <c r="MPJ46" s="52"/>
      <c r="MPK46" s="2"/>
      <c r="MPN46" s="52"/>
      <c r="MPO46" s="2"/>
      <c r="MPR46" s="52"/>
      <c r="MPS46" s="2"/>
      <c r="MPV46" s="52"/>
      <c r="MPW46" s="2"/>
      <c r="MPZ46" s="52"/>
      <c r="MQA46" s="2"/>
      <c r="MQD46" s="52"/>
      <c r="MQE46" s="2"/>
      <c r="MQH46" s="52"/>
      <c r="MQI46" s="2"/>
      <c r="MQL46" s="52"/>
      <c r="MQM46" s="2"/>
      <c r="MQP46" s="52"/>
      <c r="MQQ46" s="2"/>
      <c r="MQT46" s="52"/>
      <c r="MQU46" s="2"/>
      <c r="MQX46" s="52"/>
      <c r="MQY46" s="2"/>
      <c r="MRB46" s="52"/>
      <c r="MRC46" s="2"/>
      <c r="MRF46" s="52"/>
      <c r="MRG46" s="2"/>
      <c r="MRJ46" s="52"/>
      <c r="MRK46" s="2"/>
      <c r="MRN46" s="52"/>
      <c r="MRO46" s="2"/>
      <c r="MRR46" s="52"/>
      <c r="MRS46" s="2"/>
      <c r="MRV46" s="52"/>
      <c r="MRW46" s="2"/>
      <c r="MRZ46" s="52"/>
      <c r="MSA46" s="2"/>
      <c r="MSD46" s="52"/>
      <c r="MSE46" s="2"/>
      <c r="MSH46" s="52"/>
      <c r="MSI46" s="2"/>
      <c r="MSL46" s="52"/>
      <c r="MSM46" s="2"/>
      <c r="MSP46" s="52"/>
      <c r="MSQ46" s="2"/>
      <c r="MST46" s="52"/>
      <c r="MSU46" s="2"/>
      <c r="MSX46" s="52"/>
      <c r="MSY46" s="2"/>
      <c r="MTB46" s="52"/>
      <c r="MTC46" s="2"/>
      <c r="MTF46" s="52"/>
      <c r="MTG46" s="2"/>
      <c r="MTJ46" s="52"/>
      <c r="MTK46" s="2"/>
      <c r="MTN46" s="52"/>
      <c r="MTO46" s="2"/>
      <c r="MTR46" s="52"/>
      <c r="MTS46" s="2"/>
      <c r="MTV46" s="52"/>
      <c r="MTW46" s="2"/>
      <c r="MTZ46" s="52"/>
      <c r="MUA46" s="2"/>
      <c r="MUD46" s="52"/>
      <c r="MUE46" s="2"/>
      <c r="MUH46" s="52"/>
      <c r="MUI46" s="2"/>
      <c r="MUL46" s="52"/>
      <c r="MUM46" s="2"/>
      <c r="MUP46" s="52"/>
      <c r="MUQ46" s="2"/>
      <c r="MUT46" s="52"/>
      <c r="MUU46" s="2"/>
      <c r="MUX46" s="52"/>
      <c r="MUY46" s="2"/>
      <c r="MVB46" s="52"/>
      <c r="MVC46" s="2"/>
      <c r="MVF46" s="52"/>
      <c r="MVG46" s="2"/>
      <c r="MVJ46" s="52"/>
      <c r="MVK46" s="2"/>
      <c r="MVN46" s="52"/>
      <c r="MVO46" s="2"/>
      <c r="MVR46" s="52"/>
      <c r="MVS46" s="2"/>
      <c r="MVV46" s="52"/>
      <c r="MVW46" s="2"/>
      <c r="MVZ46" s="52"/>
      <c r="MWA46" s="2"/>
      <c r="MWD46" s="52"/>
      <c r="MWE46" s="2"/>
      <c r="MWH46" s="52"/>
      <c r="MWI46" s="2"/>
      <c r="MWL46" s="52"/>
      <c r="MWM46" s="2"/>
      <c r="MWP46" s="52"/>
      <c r="MWQ46" s="2"/>
      <c r="MWT46" s="52"/>
      <c r="MWU46" s="2"/>
      <c r="MWX46" s="52"/>
      <c r="MWY46" s="2"/>
      <c r="MXB46" s="52"/>
      <c r="MXC46" s="2"/>
      <c r="MXF46" s="52"/>
      <c r="MXG46" s="2"/>
      <c r="MXJ46" s="52"/>
      <c r="MXK46" s="2"/>
      <c r="MXN46" s="52"/>
      <c r="MXO46" s="2"/>
      <c r="MXR46" s="52"/>
      <c r="MXS46" s="2"/>
      <c r="MXV46" s="52"/>
      <c r="MXW46" s="2"/>
      <c r="MXZ46" s="52"/>
      <c r="MYA46" s="2"/>
      <c r="MYD46" s="52"/>
      <c r="MYE46" s="2"/>
      <c r="MYH46" s="52"/>
      <c r="MYI46" s="2"/>
      <c r="MYL46" s="52"/>
      <c r="MYM46" s="2"/>
      <c r="MYP46" s="52"/>
      <c r="MYQ46" s="2"/>
      <c r="MYT46" s="52"/>
      <c r="MYU46" s="2"/>
      <c r="MYX46" s="52"/>
      <c r="MYY46" s="2"/>
      <c r="MZB46" s="52"/>
      <c r="MZC46" s="2"/>
      <c r="MZF46" s="52"/>
      <c r="MZG46" s="2"/>
      <c r="MZJ46" s="52"/>
      <c r="MZK46" s="2"/>
      <c r="MZN46" s="52"/>
      <c r="MZO46" s="2"/>
      <c r="MZR46" s="52"/>
      <c r="MZS46" s="2"/>
      <c r="MZV46" s="52"/>
      <c r="MZW46" s="2"/>
      <c r="MZZ46" s="52"/>
      <c r="NAA46" s="2"/>
      <c r="NAD46" s="52"/>
      <c r="NAE46" s="2"/>
      <c r="NAH46" s="52"/>
      <c r="NAI46" s="2"/>
      <c r="NAL46" s="52"/>
      <c r="NAM46" s="2"/>
      <c r="NAP46" s="52"/>
      <c r="NAQ46" s="2"/>
      <c r="NAT46" s="52"/>
      <c r="NAU46" s="2"/>
      <c r="NAX46" s="52"/>
      <c r="NAY46" s="2"/>
      <c r="NBB46" s="52"/>
      <c r="NBC46" s="2"/>
      <c r="NBF46" s="52"/>
      <c r="NBG46" s="2"/>
      <c r="NBJ46" s="52"/>
      <c r="NBK46" s="2"/>
      <c r="NBN46" s="52"/>
      <c r="NBO46" s="2"/>
      <c r="NBR46" s="52"/>
      <c r="NBS46" s="2"/>
      <c r="NBV46" s="52"/>
      <c r="NBW46" s="2"/>
      <c r="NBZ46" s="52"/>
      <c r="NCA46" s="2"/>
      <c r="NCD46" s="52"/>
      <c r="NCE46" s="2"/>
      <c r="NCH46" s="52"/>
      <c r="NCI46" s="2"/>
      <c r="NCL46" s="52"/>
      <c r="NCM46" s="2"/>
      <c r="NCP46" s="52"/>
      <c r="NCQ46" s="2"/>
      <c r="NCT46" s="52"/>
      <c r="NCU46" s="2"/>
      <c r="NCX46" s="52"/>
      <c r="NCY46" s="2"/>
      <c r="NDB46" s="52"/>
      <c r="NDC46" s="2"/>
      <c r="NDF46" s="52"/>
      <c r="NDG46" s="2"/>
      <c r="NDJ46" s="52"/>
      <c r="NDK46" s="2"/>
      <c r="NDN46" s="52"/>
      <c r="NDO46" s="2"/>
      <c r="NDR46" s="52"/>
      <c r="NDS46" s="2"/>
      <c r="NDV46" s="52"/>
      <c r="NDW46" s="2"/>
      <c r="NDZ46" s="52"/>
      <c r="NEA46" s="2"/>
      <c r="NED46" s="52"/>
      <c r="NEE46" s="2"/>
      <c r="NEH46" s="52"/>
      <c r="NEI46" s="2"/>
      <c r="NEL46" s="52"/>
      <c r="NEM46" s="2"/>
      <c r="NEP46" s="52"/>
      <c r="NEQ46" s="2"/>
      <c r="NET46" s="52"/>
      <c r="NEU46" s="2"/>
      <c r="NEX46" s="52"/>
      <c r="NEY46" s="2"/>
      <c r="NFB46" s="52"/>
      <c r="NFC46" s="2"/>
      <c r="NFF46" s="52"/>
      <c r="NFG46" s="2"/>
      <c r="NFJ46" s="52"/>
      <c r="NFK46" s="2"/>
      <c r="NFN46" s="52"/>
      <c r="NFO46" s="2"/>
      <c r="NFR46" s="52"/>
      <c r="NFS46" s="2"/>
      <c r="NFV46" s="52"/>
      <c r="NFW46" s="2"/>
      <c r="NFZ46" s="52"/>
      <c r="NGA46" s="2"/>
      <c r="NGD46" s="52"/>
      <c r="NGE46" s="2"/>
      <c r="NGH46" s="52"/>
      <c r="NGI46" s="2"/>
      <c r="NGL46" s="52"/>
      <c r="NGM46" s="2"/>
      <c r="NGP46" s="52"/>
      <c r="NGQ46" s="2"/>
      <c r="NGT46" s="52"/>
      <c r="NGU46" s="2"/>
      <c r="NGX46" s="52"/>
      <c r="NGY46" s="2"/>
      <c r="NHB46" s="52"/>
      <c r="NHC46" s="2"/>
      <c r="NHF46" s="52"/>
      <c r="NHG46" s="2"/>
      <c r="NHJ46" s="52"/>
      <c r="NHK46" s="2"/>
      <c r="NHN46" s="52"/>
      <c r="NHO46" s="2"/>
      <c r="NHR46" s="52"/>
      <c r="NHS46" s="2"/>
      <c r="NHV46" s="52"/>
      <c r="NHW46" s="2"/>
      <c r="NHZ46" s="52"/>
      <c r="NIA46" s="2"/>
      <c r="NID46" s="52"/>
      <c r="NIE46" s="2"/>
      <c r="NIH46" s="52"/>
      <c r="NII46" s="2"/>
      <c r="NIL46" s="52"/>
      <c r="NIM46" s="2"/>
      <c r="NIP46" s="52"/>
      <c r="NIQ46" s="2"/>
      <c r="NIT46" s="52"/>
      <c r="NIU46" s="2"/>
      <c r="NIX46" s="52"/>
      <c r="NIY46" s="2"/>
      <c r="NJB46" s="52"/>
      <c r="NJC46" s="2"/>
      <c r="NJF46" s="52"/>
      <c r="NJG46" s="2"/>
      <c r="NJJ46" s="52"/>
      <c r="NJK46" s="2"/>
      <c r="NJN46" s="52"/>
      <c r="NJO46" s="2"/>
      <c r="NJR46" s="52"/>
      <c r="NJS46" s="2"/>
      <c r="NJV46" s="52"/>
      <c r="NJW46" s="2"/>
      <c r="NJZ46" s="52"/>
      <c r="NKA46" s="2"/>
      <c r="NKD46" s="52"/>
      <c r="NKE46" s="2"/>
      <c r="NKH46" s="52"/>
      <c r="NKI46" s="2"/>
      <c r="NKL46" s="52"/>
      <c r="NKM46" s="2"/>
      <c r="NKP46" s="52"/>
      <c r="NKQ46" s="2"/>
      <c r="NKT46" s="52"/>
      <c r="NKU46" s="2"/>
      <c r="NKX46" s="52"/>
      <c r="NKY46" s="2"/>
      <c r="NLB46" s="52"/>
      <c r="NLC46" s="2"/>
      <c r="NLF46" s="52"/>
      <c r="NLG46" s="2"/>
      <c r="NLJ46" s="52"/>
      <c r="NLK46" s="2"/>
      <c r="NLN46" s="52"/>
      <c r="NLO46" s="2"/>
      <c r="NLR46" s="52"/>
      <c r="NLS46" s="2"/>
      <c r="NLV46" s="52"/>
      <c r="NLW46" s="2"/>
      <c r="NLZ46" s="52"/>
      <c r="NMA46" s="2"/>
      <c r="NMD46" s="52"/>
      <c r="NME46" s="2"/>
      <c r="NMH46" s="52"/>
      <c r="NMI46" s="2"/>
      <c r="NML46" s="52"/>
      <c r="NMM46" s="2"/>
      <c r="NMP46" s="52"/>
      <c r="NMQ46" s="2"/>
      <c r="NMT46" s="52"/>
      <c r="NMU46" s="2"/>
      <c r="NMX46" s="52"/>
      <c r="NMY46" s="2"/>
      <c r="NNB46" s="52"/>
      <c r="NNC46" s="2"/>
      <c r="NNF46" s="52"/>
      <c r="NNG46" s="2"/>
      <c r="NNJ46" s="52"/>
      <c r="NNK46" s="2"/>
      <c r="NNN46" s="52"/>
      <c r="NNO46" s="2"/>
      <c r="NNR46" s="52"/>
      <c r="NNS46" s="2"/>
      <c r="NNV46" s="52"/>
      <c r="NNW46" s="2"/>
      <c r="NNZ46" s="52"/>
      <c r="NOA46" s="2"/>
      <c r="NOD46" s="52"/>
      <c r="NOE46" s="2"/>
      <c r="NOH46" s="52"/>
      <c r="NOI46" s="2"/>
      <c r="NOL46" s="52"/>
      <c r="NOM46" s="2"/>
      <c r="NOP46" s="52"/>
      <c r="NOQ46" s="2"/>
      <c r="NOT46" s="52"/>
      <c r="NOU46" s="2"/>
      <c r="NOX46" s="52"/>
      <c r="NOY46" s="2"/>
      <c r="NPB46" s="52"/>
      <c r="NPC46" s="2"/>
      <c r="NPF46" s="52"/>
      <c r="NPG46" s="2"/>
      <c r="NPJ46" s="52"/>
      <c r="NPK46" s="2"/>
      <c r="NPN46" s="52"/>
      <c r="NPO46" s="2"/>
      <c r="NPR46" s="52"/>
      <c r="NPS46" s="2"/>
      <c r="NPV46" s="52"/>
      <c r="NPW46" s="2"/>
      <c r="NPZ46" s="52"/>
      <c r="NQA46" s="2"/>
      <c r="NQD46" s="52"/>
      <c r="NQE46" s="2"/>
      <c r="NQH46" s="52"/>
      <c r="NQI46" s="2"/>
      <c r="NQL46" s="52"/>
      <c r="NQM46" s="2"/>
      <c r="NQP46" s="52"/>
      <c r="NQQ46" s="2"/>
      <c r="NQT46" s="52"/>
      <c r="NQU46" s="2"/>
      <c r="NQX46" s="52"/>
      <c r="NQY46" s="2"/>
      <c r="NRB46" s="52"/>
      <c r="NRC46" s="2"/>
      <c r="NRF46" s="52"/>
      <c r="NRG46" s="2"/>
      <c r="NRJ46" s="52"/>
      <c r="NRK46" s="2"/>
      <c r="NRN46" s="52"/>
      <c r="NRO46" s="2"/>
      <c r="NRR46" s="52"/>
      <c r="NRS46" s="2"/>
      <c r="NRV46" s="52"/>
      <c r="NRW46" s="2"/>
      <c r="NRZ46" s="52"/>
      <c r="NSA46" s="2"/>
      <c r="NSD46" s="52"/>
      <c r="NSE46" s="2"/>
      <c r="NSH46" s="52"/>
      <c r="NSI46" s="2"/>
      <c r="NSL46" s="52"/>
      <c r="NSM46" s="2"/>
      <c r="NSP46" s="52"/>
      <c r="NSQ46" s="2"/>
      <c r="NST46" s="52"/>
      <c r="NSU46" s="2"/>
      <c r="NSX46" s="52"/>
      <c r="NSY46" s="2"/>
      <c r="NTB46" s="52"/>
      <c r="NTC46" s="2"/>
      <c r="NTF46" s="52"/>
      <c r="NTG46" s="2"/>
      <c r="NTJ46" s="52"/>
      <c r="NTK46" s="2"/>
      <c r="NTN46" s="52"/>
      <c r="NTO46" s="2"/>
      <c r="NTR46" s="52"/>
      <c r="NTS46" s="2"/>
      <c r="NTV46" s="52"/>
      <c r="NTW46" s="2"/>
      <c r="NTZ46" s="52"/>
      <c r="NUA46" s="2"/>
      <c r="NUD46" s="52"/>
      <c r="NUE46" s="2"/>
      <c r="NUH46" s="52"/>
      <c r="NUI46" s="2"/>
      <c r="NUL46" s="52"/>
      <c r="NUM46" s="2"/>
      <c r="NUP46" s="52"/>
      <c r="NUQ46" s="2"/>
      <c r="NUT46" s="52"/>
      <c r="NUU46" s="2"/>
      <c r="NUX46" s="52"/>
      <c r="NUY46" s="2"/>
      <c r="NVB46" s="52"/>
      <c r="NVC46" s="2"/>
      <c r="NVF46" s="52"/>
      <c r="NVG46" s="2"/>
      <c r="NVJ46" s="52"/>
      <c r="NVK46" s="2"/>
      <c r="NVN46" s="52"/>
      <c r="NVO46" s="2"/>
      <c r="NVR46" s="52"/>
      <c r="NVS46" s="2"/>
      <c r="NVV46" s="52"/>
      <c r="NVW46" s="2"/>
      <c r="NVZ46" s="52"/>
      <c r="NWA46" s="2"/>
      <c r="NWD46" s="52"/>
      <c r="NWE46" s="2"/>
      <c r="NWH46" s="52"/>
      <c r="NWI46" s="2"/>
      <c r="NWL46" s="52"/>
      <c r="NWM46" s="2"/>
      <c r="NWP46" s="52"/>
      <c r="NWQ46" s="2"/>
      <c r="NWT46" s="52"/>
      <c r="NWU46" s="2"/>
      <c r="NWX46" s="52"/>
      <c r="NWY46" s="2"/>
      <c r="NXB46" s="52"/>
      <c r="NXC46" s="2"/>
      <c r="NXF46" s="52"/>
      <c r="NXG46" s="2"/>
      <c r="NXJ46" s="52"/>
      <c r="NXK46" s="2"/>
      <c r="NXN46" s="52"/>
      <c r="NXO46" s="2"/>
      <c r="NXR46" s="52"/>
      <c r="NXS46" s="2"/>
      <c r="NXV46" s="52"/>
      <c r="NXW46" s="2"/>
      <c r="NXZ46" s="52"/>
      <c r="NYA46" s="2"/>
      <c r="NYD46" s="52"/>
      <c r="NYE46" s="2"/>
      <c r="NYH46" s="52"/>
      <c r="NYI46" s="2"/>
      <c r="NYL46" s="52"/>
      <c r="NYM46" s="2"/>
      <c r="NYP46" s="52"/>
      <c r="NYQ46" s="2"/>
      <c r="NYT46" s="52"/>
      <c r="NYU46" s="2"/>
      <c r="NYX46" s="52"/>
      <c r="NYY46" s="2"/>
      <c r="NZB46" s="52"/>
      <c r="NZC46" s="2"/>
      <c r="NZF46" s="52"/>
      <c r="NZG46" s="2"/>
      <c r="NZJ46" s="52"/>
      <c r="NZK46" s="2"/>
      <c r="NZN46" s="52"/>
      <c r="NZO46" s="2"/>
      <c r="NZR46" s="52"/>
      <c r="NZS46" s="2"/>
      <c r="NZV46" s="52"/>
      <c r="NZW46" s="2"/>
      <c r="NZZ46" s="52"/>
      <c r="OAA46" s="2"/>
      <c r="OAD46" s="52"/>
      <c r="OAE46" s="2"/>
      <c r="OAH46" s="52"/>
      <c r="OAI46" s="2"/>
      <c r="OAL46" s="52"/>
      <c r="OAM46" s="2"/>
      <c r="OAP46" s="52"/>
      <c r="OAQ46" s="2"/>
      <c r="OAT46" s="52"/>
      <c r="OAU46" s="2"/>
      <c r="OAX46" s="52"/>
      <c r="OAY46" s="2"/>
      <c r="OBB46" s="52"/>
      <c r="OBC46" s="2"/>
      <c r="OBF46" s="52"/>
      <c r="OBG46" s="2"/>
      <c r="OBJ46" s="52"/>
      <c r="OBK46" s="2"/>
      <c r="OBN46" s="52"/>
      <c r="OBO46" s="2"/>
      <c r="OBR46" s="52"/>
      <c r="OBS46" s="2"/>
      <c r="OBV46" s="52"/>
      <c r="OBW46" s="2"/>
      <c r="OBZ46" s="52"/>
      <c r="OCA46" s="2"/>
      <c r="OCD46" s="52"/>
      <c r="OCE46" s="2"/>
      <c r="OCH46" s="52"/>
      <c r="OCI46" s="2"/>
      <c r="OCL46" s="52"/>
      <c r="OCM46" s="2"/>
      <c r="OCP46" s="52"/>
      <c r="OCQ46" s="2"/>
      <c r="OCT46" s="52"/>
      <c r="OCU46" s="2"/>
      <c r="OCX46" s="52"/>
      <c r="OCY46" s="2"/>
      <c r="ODB46" s="52"/>
      <c r="ODC46" s="2"/>
      <c r="ODF46" s="52"/>
      <c r="ODG46" s="2"/>
      <c r="ODJ46" s="52"/>
      <c r="ODK46" s="2"/>
      <c r="ODN46" s="52"/>
      <c r="ODO46" s="2"/>
      <c r="ODR46" s="52"/>
      <c r="ODS46" s="2"/>
      <c r="ODV46" s="52"/>
      <c r="ODW46" s="2"/>
      <c r="ODZ46" s="52"/>
      <c r="OEA46" s="2"/>
      <c r="OED46" s="52"/>
      <c r="OEE46" s="2"/>
      <c r="OEH46" s="52"/>
      <c r="OEI46" s="2"/>
      <c r="OEL46" s="52"/>
      <c r="OEM46" s="2"/>
      <c r="OEP46" s="52"/>
      <c r="OEQ46" s="2"/>
      <c r="OET46" s="52"/>
      <c r="OEU46" s="2"/>
      <c r="OEX46" s="52"/>
      <c r="OEY46" s="2"/>
      <c r="OFB46" s="52"/>
      <c r="OFC46" s="2"/>
      <c r="OFF46" s="52"/>
      <c r="OFG46" s="2"/>
      <c r="OFJ46" s="52"/>
      <c r="OFK46" s="2"/>
      <c r="OFN46" s="52"/>
      <c r="OFO46" s="2"/>
      <c r="OFR46" s="52"/>
      <c r="OFS46" s="2"/>
      <c r="OFV46" s="52"/>
      <c r="OFW46" s="2"/>
      <c r="OFZ46" s="52"/>
      <c r="OGA46" s="2"/>
      <c r="OGD46" s="52"/>
      <c r="OGE46" s="2"/>
      <c r="OGH46" s="52"/>
      <c r="OGI46" s="2"/>
      <c r="OGL46" s="52"/>
      <c r="OGM46" s="2"/>
      <c r="OGP46" s="52"/>
      <c r="OGQ46" s="2"/>
      <c r="OGT46" s="52"/>
      <c r="OGU46" s="2"/>
      <c r="OGX46" s="52"/>
      <c r="OGY46" s="2"/>
      <c r="OHB46" s="52"/>
      <c r="OHC46" s="2"/>
      <c r="OHF46" s="52"/>
      <c r="OHG46" s="2"/>
      <c r="OHJ46" s="52"/>
      <c r="OHK46" s="2"/>
      <c r="OHN46" s="52"/>
      <c r="OHO46" s="2"/>
      <c r="OHR46" s="52"/>
      <c r="OHS46" s="2"/>
      <c r="OHV46" s="52"/>
      <c r="OHW46" s="2"/>
      <c r="OHZ46" s="52"/>
      <c r="OIA46" s="2"/>
      <c r="OID46" s="52"/>
      <c r="OIE46" s="2"/>
      <c r="OIH46" s="52"/>
      <c r="OII46" s="2"/>
      <c r="OIL46" s="52"/>
      <c r="OIM46" s="2"/>
      <c r="OIP46" s="52"/>
      <c r="OIQ46" s="2"/>
      <c r="OIT46" s="52"/>
      <c r="OIU46" s="2"/>
      <c r="OIX46" s="52"/>
      <c r="OIY46" s="2"/>
      <c r="OJB46" s="52"/>
      <c r="OJC46" s="2"/>
      <c r="OJF46" s="52"/>
      <c r="OJG46" s="2"/>
      <c r="OJJ46" s="52"/>
      <c r="OJK46" s="2"/>
      <c r="OJN46" s="52"/>
      <c r="OJO46" s="2"/>
      <c r="OJR46" s="52"/>
      <c r="OJS46" s="2"/>
      <c r="OJV46" s="52"/>
      <c r="OJW46" s="2"/>
      <c r="OJZ46" s="52"/>
      <c r="OKA46" s="2"/>
      <c r="OKD46" s="52"/>
      <c r="OKE46" s="2"/>
      <c r="OKH46" s="52"/>
      <c r="OKI46" s="2"/>
      <c r="OKL46" s="52"/>
      <c r="OKM46" s="2"/>
      <c r="OKP46" s="52"/>
      <c r="OKQ46" s="2"/>
      <c r="OKT46" s="52"/>
      <c r="OKU46" s="2"/>
      <c r="OKX46" s="52"/>
      <c r="OKY46" s="2"/>
      <c r="OLB46" s="52"/>
      <c r="OLC46" s="2"/>
      <c r="OLF46" s="52"/>
      <c r="OLG46" s="2"/>
      <c r="OLJ46" s="52"/>
      <c r="OLK46" s="2"/>
      <c r="OLN46" s="52"/>
      <c r="OLO46" s="2"/>
      <c r="OLR46" s="52"/>
      <c r="OLS46" s="2"/>
      <c r="OLV46" s="52"/>
      <c r="OLW46" s="2"/>
      <c r="OLZ46" s="52"/>
      <c r="OMA46" s="2"/>
      <c r="OMD46" s="52"/>
      <c r="OME46" s="2"/>
      <c r="OMH46" s="52"/>
      <c r="OMI46" s="2"/>
      <c r="OML46" s="52"/>
      <c r="OMM46" s="2"/>
      <c r="OMP46" s="52"/>
      <c r="OMQ46" s="2"/>
      <c r="OMT46" s="52"/>
      <c r="OMU46" s="2"/>
      <c r="OMX46" s="52"/>
      <c r="OMY46" s="2"/>
      <c r="ONB46" s="52"/>
      <c r="ONC46" s="2"/>
      <c r="ONF46" s="52"/>
      <c r="ONG46" s="2"/>
      <c r="ONJ46" s="52"/>
      <c r="ONK46" s="2"/>
      <c r="ONN46" s="52"/>
      <c r="ONO46" s="2"/>
      <c r="ONR46" s="52"/>
      <c r="ONS46" s="2"/>
      <c r="ONV46" s="52"/>
      <c r="ONW46" s="2"/>
      <c r="ONZ46" s="52"/>
      <c r="OOA46" s="2"/>
      <c r="OOD46" s="52"/>
      <c r="OOE46" s="2"/>
      <c r="OOH46" s="52"/>
      <c r="OOI46" s="2"/>
      <c r="OOL46" s="52"/>
      <c r="OOM46" s="2"/>
      <c r="OOP46" s="52"/>
      <c r="OOQ46" s="2"/>
      <c r="OOT46" s="52"/>
      <c r="OOU46" s="2"/>
      <c r="OOX46" s="52"/>
      <c r="OOY46" s="2"/>
      <c r="OPB46" s="52"/>
      <c r="OPC46" s="2"/>
      <c r="OPF46" s="52"/>
      <c r="OPG46" s="2"/>
      <c r="OPJ46" s="52"/>
      <c r="OPK46" s="2"/>
      <c r="OPN46" s="52"/>
      <c r="OPO46" s="2"/>
      <c r="OPR46" s="52"/>
      <c r="OPS46" s="2"/>
      <c r="OPV46" s="52"/>
      <c r="OPW46" s="2"/>
      <c r="OPZ46" s="52"/>
      <c r="OQA46" s="2"/>
      <c r="OQD46" s="52"/>
      <c r="OQE46" s="2"/>
      <c r="OQH46" s="52"/>
      <c r="OQI46" s="2"/>
      <c r="OQL46" s="52"/>
      <c r="OQM46" s="2"/>
      <c r="OQP46" s="52"/>
      <c r="OQQ46" s="2"/>
      <c r="OQT46" s="52"/>
      <c r="OQU46" s="2"/>
      <c r="OQX46" s="52"/>
      <c r="OQY46" s="2"/>
      <c r="ORB46" s="52"/>
      <c r="ORC46" s="2"/>
      <c r="ORF46" s="52"/>
      <c r="ORG46" s="2"/>
      <c r="ORJ46" s="52"/>
      <c r="ORK46" s="2"/>
      <c r="ORN46" s="52"/>
      <c r="ORO46" s="2"/>
      <c r="ORR46" s="52"/>
      <c r="ORS46" s="2"/>
      <c r="ORV46" s="52"/>
      <c r="ORW46" s="2"/>
      <c r="ORZ46" s="52"/>
      <c r="OSA46" s="2"/>
      <c r="OSD46" s="52"/>
      <c r="OSE46" s="2"/>
      <c r="OSH46" s="52"/>
      <c r="OSI46" s="2"/>
      <c r="OSL46" s="52"/>
      <c r="OSM46" s="2"/>
      <c r="OSP46" s="52"/>
      <c r="OSQ46" s="2"/>
      <c r="OST46" s="52"/>
      <c r="OSU46" s="2"/>
      <c r="OSX46" s="52"/>
      <c r="OSY46" s="2"/>
      <c r="OTB46" s="52"/>
      <c r="OTC46" s="2"/>
      <c r="OTF46" s="52"/>
      <c r="OTG46" s="2"/>
      <c r="OTJ46" s="52"/>
      <c r="OTK46" s="2"/>
      <c r="OTN46" s="52"/>
      <c r="OTO46" s="2"/>
      <c r="OTR46" s="52"/>
      <c r="OTS46" s="2"/>
      <c r="OTV46" s="52"/>
      <c r="OTW46" s="2"/>
      <c r="OTZ46" s="52"/>
      <c r="OUA46" s="2"/>
      <c r="OUD46" s="52"/>
      <c r="OUE46" s="2"/>
      <c r="OUH46" s="52"/>
      <c r="OUI46" s="2"/>
      <c r="OUL46" s="52"/>
      <c r="OUM46" s="2"/>
      <c r="OUP46" s="52"/>
      <c r="OUQ46" s="2"/>
      <c r="OUT46" s="52"/>
      <c r="OUU46" s="2"/>
      <c r="OUX46" s="52"/>
      <c r="OUY46" s="2"/>
      <c r="OVB46" s="52"/>
      <c r="OVC46" s="2"/>
      <c r="OVF46" s="52"/>
      <c r="OVG46" s="2"/>
      <c r="OVJ46" s="52"/>
      <c r="OVK46" s="2"/>
      <c r="OVN46" s="52"/>
      <c r="OVO46" s="2"/>
      <c r="OVR46" s="52"/>
      <c r="OVS46" s="2"/>
      <c r="OVV46" s="52"/>
      <c r="OVW46" s="2"/>
      <c r="OVZ46" s="52"/>
      <c r="OWA46" s="2"/>
      <c r="OWD46" s="52"/>
      <c r="OWE46" s="2"/>
      <c r="OWH46" s="52"/>
      <c r="OWI46" s="2"/>
      <c r="OWL46" s="52"/>
      <c r="OWM46" s="2"/>
      <c r="OWP46" s="52"/>
      <c r="OWQ46" s="2"/>
      <c r="OWT46" s="52"/>
      <c r="OWU46" s="2"/>
      <c r="OWX46" s="52"/>
      <c r="OWY46" s="2"/>
      <c r="OXB46" s="52"/>
      <c r="OXC46" s="2"/>
      <c r="OXF46" s="52"/>
      <c r="OXG46" s="2"/>
      <c r="OXJ46" s="52"/>
      <c r="OXK46" s="2"/>
      <c r="OXN46" s="52"/>
      <c r="OXO46" s="2"/>
      <c r="OXR46" s="52"/>
      <c r="OXS46" s="2"/>
      <c r="OXV46" s="52"/>
      <c r="OXW46" s="2"/>
      <c r="OXZ46" s="52"/>
      <c r="OYA46" s="2"/>
      <c r="OYD46" s="52"/>
      <c r="OYE46" s="2"/>
      <c r="OYH46" s="52"/>
      <c r="OYI46" s="2"/>
      <c r="OYL46" s="52"/>
      <c r="OYM46" s="2"/>
      <c r="OYP46" s="52"/>
      <c r="OYQ46" s="2"/>
      <c r="OYT46" s="52"/>
      <c r="OYU46" s="2"/>
      <c r="OYX46" s="52"/>
      <c r="OYY46" s="2"/>
      <c r="OZB46" s="52"/>
      <c r="OZC46" s="2"/>
      <c r="OZF46" s="52"/>
      <c r="OZG46" s="2"/>
      <c r="OZJ46" s="52"/>
      <c r="OZK46" s="2"/>
      <c r="OZN46" s="52"/>
      <c r="OZO46" s="2"/>
      <c r="OZR46" s="52"/>
      <c r="OZS46" s="2"/>
      <c r="OZV46" s="52"/>
      <c r="OZW46" s="2"/>
      <c r="OZZ46" s="52"/>
      <c r="PAA46" s="2"/>
      <c r="PAD46" s="52"/>
      <c r="PAE46" s="2"/>
      <c r="PAH46" s="52"/>
      <c r="PAI46" s="2"/>
      <c r="PAL46" s="52"/>
      <c r="PAM46" s="2"/>
      <c r="PAP46" s="52"/>
      <c r="PAQ46" s="2"/>
      <c r="PAT46" s="52"/>
      <c r="PAU46" s="2"/>
      <c r="PAX46" s="52"/>
      <c r="PAY46" s="2"/>
      <c r="PBB46" s="52"/>
      <c r="PBC46" s="2"/>
      <c r="PBF46" s="52"/>
      <c r="PBG46" s="2"/>
      <c r="PBJ46" s="52"/>
      <c r="PBK46" s="2"/>
      <c r="PBN46" s="52"/>
      <c r="PBO46" s="2"/>
      <c r="PBR46" s="52"/>
      <c r="PBS46" s="2"/>
      <c r="PBV46" s="52"/>
      <c r="PBW46" s="2"/>
      <c r="PBZ46" s="52"/>
      <c r="PCA46" s="2"/>
      <c r="PCD46" s="52"/>
      <c r="PCE46" s="2"/>
      <c r="PCH46" s="52"/>
      <c r="PCI46" s="2"/>
      <c r="PCL46" s="52"/>
      <c r="PCM46" s="2"/>
      <c r="PCP46" s="52"/>
      <c r="PCQ46" s="2"/>
      <c r="PCT46" s="52"/>
      <c r="PCU46" s="2"/>
      <c r="PCX46" s="52"/>
      <c r="PCY46" s="2"/>
      <c r="PDB46" s="52"/>
      <c r="PDC46" s="2"/>
      <c r="PDF46" s="52"/>
      <c r="PDG46" s="2"/>
      <c r="PDJ46" s="52"/>
      <c r="PDK46" s="2"/>
      <c r="PDN46" s="52"/>
      <c r="PDO46" s="2"/>
      <c r="PDR46" s="52"/>
      <c r="PDS46" s="2"/>
      <c r="PDV46" s="52"/>
      <c r="PDW46" s="2"/>
      <c r="PDZ46" s="52"/>
      <c r="PEA46" s="2"/>
      <c r="PED46" s="52"/>
      <c r="PEE46" s="2"/>
      <c r="PEH46" s="52"/>
      <c r="PEI46" s="2"/>
      <c r="PEL46" s="52"/>
      <c r="PEM46" s="2"/>
      <c r="PEP46" s="52"/>
      <c r="PEQ46" s="2"/>
      <c r="PET46" s="52"/>
      <c r="PEU46" s="2"/>
      <c r="PEX46" s="52"/>
      <c r="PEY46" s="2"/>
      <c r="PFB46" s="52"/>
      <c r="PFC46" s="2"/>
      <c r="PFF46" s="52"/>
      <c r="PFG46" s="2"/>
      <c r="PFJ46" s="52"/>
      <c r="PFK46" s="2"/>
      <c r="PFN46" s="52"/>
      <c r="PFO46" s="2"/>
      <c r="PFR46" s="52"/>
      <c r="PFS46" s="2"/>
      <c r="PFV46" s="52"/>
      <c r="PFW46" s="2"/>
      <c r="PFZ46" s="52"/>
      <c r="PGA46" s="2"/>
      <c r="PGD46" s="52"/>
      <c r="PGE46" s="2"/>
      <c r="PGH46" s="52"/>
      <c r="PGI46" s="2"/>
      <c r="PGL46" s="52"/>
      <c r="PGM46" s="2"/>
      <c r="PGP46" s="52"/>
      <c r="PGQ46" s="2"/>
      <c r="PGT46" s="52"/>
      <c r="PGU46" s="2"/>
      <c r="PGX46" s="52"/>
      <c r="PGY46" s="2"/>
      <c r="PHB46" s="52"/>
      <c r="PHC46" s="2"/>
      <c r="PHF46" s="52"/>
      <c r="PHG46" s="2"/>
      <c r="PHJ46" s="52"/>
      <c r="PHK46" s="2"/>
      <c r="PHN46" s="52"/>
      <c r="PHO46" s="2"/>
      <c r="PHR46" s="52"/>
      <c r="PHS46" s="2"/>
      <c r="PHV46" s="52"/>
      <c r="PHW46" s="2"/>
      <c r="PHZ46" s="52"/>
      <c r="PIA46" s="2"/>
      <c r="PID46" s="52"/>
      <c r="PIE46" s="2"/>
      <c r="PIH46" s="52"/>
      <c r="PII46" s="2"/>
      <c r="PIL46" s="52"/>
      <c r="PIM46" s="2"/>
      <c r="PIP46" s="52"/>
      <c r="PIQ46" s="2"/>
      <c r="PIT46" s="52"/>
      <c r="PIU46" s="2"/>
      <c r="PIX46" s="52"/>
      <c r="PIY46" s="2"/>
      <c r="PJB46" s="52"/>
      <c r="PJC46" s="2"/>
      <c r="PJF46" s="52"/>
      <c r="PJG46" s="2"/>
      <c r="PJJ46" s="52"/>
      <c r="PJK46" s="2"/>
      <c r="PJN46" s="52"/>
      <c r="PJO46" s="2"/>
      <c r="PJR46" s="52"/>
      <c r="PJS46" s="2"/>
      <c r="PJV46" s="52"/>
      <c r="PJW46" s="2"/>
      <c r="PJZ46" s="52"/>
      <c r="PKA46" s="2"/>
      <c r="PKD46" s="52"/>
      <c r="PKE46" s="2"/>
      <c r="PKH46" s="52"/>
      <c r="PKI46" s="2"/>
      <c r="PKL46" s="52"/>
      <c r="PKM46" s="2"/>
      <c r="PKP46" s="52"/>
      <c r="PKQ46" s="2"/>
      <c r="PKT46" s="52"/>
      <c r="PKU46" s="2"/>
      <c r="PKX46" s="52"/>
      <c r="PKY46" s="2"/>
      <c r="PLB46" s="52"/>
      <c r="PLC46" s="2"/>
      <c r="PLF46" s="52"/>
      <c r="PLG46" s="2"/>
      <c r="PLJ46" s="52"/>
      <c r="PLK46" s="2"/>
      <c r="PLN46" s="52"/>
      <c r="PLO46" s="2"/>
      <c r="PLR46" s="52"/>
      <c r="PLS46" s="2"/>
      <c r="PLV46" s="52"/>
      <c r="PLW46" s="2"/>
      <c r="PLZ46" s="52"/>
      <c r="PMA46" s="2"/>
      <c r="PMD46" s="52"/>
      <c r="PME46" s="2"/>
      <c r="PMH46" s="52"/>
      <c r="PMI46" s="2"/>
      <c r="PML46" s="52"/>
      <c r="PMM46" s="2"/>
      <c r="PMP46" s="52"/>
      <c r="PMQ46" s="2"/>
      <c r="PMT46" s="52"/>
      <c r="PMU46" s="2"/>
      <c r="PMX46" s="52"/>
      <c r="PMY46" s="2"/>
      <c r="PNB46" s="52"/>
      <c r="PNC46" s="2"/>
      <c r="PNF46" s="52"/>
      <c r="PNG46" s="2"/>
      <c r="PNJ46" s="52"/>
      <c r="PNK46" s="2"/>
      <c r="PNN46" s="52"/>
      <c r="PNO46" s="2"/>
      <c r="PNR46" s="52"/>
      <c r="PNS46" s="2"/>
      <c r="PNV46" s="52"/>
      <c r="PNW46" s="2"/>
      <c r="PNZ46" s="52"/>
      <c r="POA46" s="2"/>
      <c r="POD46" s="52"/>
      <c r="POE46" s="2"/>
      <c r="POH46" s="52"/>
      <c r="POI46" s="2"/>
      <c r="POL46" s="52"/>
      <c r="POM46" s="2"/>
      <c r="POP46" s="52"/>
      <c r="POQ46" s="2"/>
      <c r="POT46" s="52"/>
      <c r="POU46" s="2"/>
      <c r="POX46" s="52"/>
      <c r="POY46" s="2"/>
      <c r="PPB46" s="52"/>
      <c r="PPC46" s="2"/>
      <c r="PPF46" s="52"/>
      <c r="PPG46" s="2"/>
      <c r="PPJ46" s="52"/>
      <c r="PPK46" s="2"/>
      <c r="PPN46" s="52"/>
      <c r="PPO46" s="2"/>
      <c r="PPR46" s="52"/>
      <c r="PPS46" s="2"/>
      <c r="PPV46" s="52"/>
      <c r="PPW46" s="2"/>
      <c r="PPZ46" s="52"/>
      <c r="PQA46" s="2"/>
      <c r="PQD46" s="52"/>
      <c r="PQE46" s="2"/>
      <c r="PQH46" s="52"/>
      <c r="PQI46" s="2"/>
      <c r="PQL46" s="52"/>
      <c r="PQM46" s="2"/>
      <c r="PQP46" s="52"/>
      <c r="PQQ46" s="2"/>
      <c r="PQT46" s="52"/>
      <c r="PQU46" s="2"/>
      <c r="PQX46" s="52"/>
      <c r="PQY46" s="2"/>
      <c r="PRB46" s="52"/>
      <c r="PRC46" s="2"/>
      <c r="PRF46" s="52"/>
      <c r="PRG46" s="2"/>
      <c r="PRJ46" s="52"/>
      <c r="PRK46" s="2"/>
      <c r="PRN46" s="52"/>
      <c r="PRO46" s="2"/>
      <c r="PRR46" s="52"/>
      <c r="PRS46" s="2"/>
      <c r="PRV46" s="52"/>
      <c r="PRW46" s="2"/>
      <c r="PRZ46" s="52"/>
      <c r="PSA46" s="2"/>
      <c r="PSD46" s="52"/>
      <c r="PSE46" s="2"/>
      <c r="PSH46" s="52"/>
      <c r="PSI46" s="2"/>
      <c r="PSL46" s="52"/>
      <c r="PSM46" s="2"/>
      <c r="PSP46" s="52"/>
      <c r="PSQ46" s="2"/>
      <c r="PST46" s="52"/>
      <c r="PSU46" s="2"/>
      <c r="PSX46" s="52"/>
      <c r="PSY46" s="2"/>
      <c r="PTB46" s="52"/>
      <c r="PTC46" s="2"/>
      <c r="PTF46" s="52"/>
      <c r="PTG46" s="2"/>
      <c r="PTJ46" s="52"/>
      <c r="PTK46" s="2"/>
      <c r="PTN46" s="52"/>
      <c r="PTO46" s="2"/>
      <c r="PTR46" s="52"/>
      <c r="PTS46" s="2"/>
      <c r="PTV46" s="52"/>
      <c r="PTW46" s="2"/>
      <c r="PTZ46" s="52"/>
      <c r="PUA46" s="2"/>
      <c r="PUD46" s="52"/>
      <c r="PUE46" s="2"/>
      <c r="PUH46" s="52"/>
      <c r="PUI46" s="2"/>
      <c r="PUL46" s="52"/>
      <c r="PUM46" s="2"/>
      <c r="PUP46" s="52"/>
      <c r="PUQ46" s="2"/>
      <c r="PUT46" s="52"/>
      <c r="PUU46" s="2"/>
      <c r="PUX46" s="52"/>
      <c r="PUY46" s="2"/>
      <c r="PVB46" s="52"/>
      <c r="PVC46" s="2"/>
      <c r="PVF46" s="52"/>
      <c r="PVG46" s="2"/>
      <c r="PVJ46" s="52"/>
      <c r="PVK46" s="2"/>
      <c r="PVN46" s="52"/>
      <c r="PVO46" s="2"/>
      <c r="PVR46" s="52"/>
      <c r="PVS46" s="2"/>
      <c r="PVV46" s="52"/>
      <c r="PVW46" s="2"/>
      <c r="PVZ46" s="52"/>
      <c r="PWA46" s="2"/>
      <c r="PWD46" s="52"/>
      <c r="PWE46" s="2"/>
      <c r="PWH46" s="52"/>
      <c r="PWI46" s="2"/>
      <c r="PWL46" s="52"/>
      <c r="PWM46" s="2"/>
      <c r="PWP46" s="52"/>
      <c r="PWQ46" s="2"/>
      <c r="PWT46" s="52"/>
      <c r="PWU46" s="2"/>
      <c r="PWX46" s="52"/>
      <c r="PWY46" s="2"/>
      <c r="PXB46" s="52"/>
      <c r="PXC46" s="2"/>
      <c r="PXF46" s="52"/>
      <c r="PXG46" s="2"/>
      <c r="PXJ46" s="52"/>
      <c r="PXK46" s="2"/>
      <c r="PXN46" s="52"/>
      <c r="PXO46" s="2"/>
      <c r="PXR46" s="52"/>
      <c r="PXS46" s="2"/>
      <c r="PXV46" s="52"/>
      <c r="PXW46" s="2"/>
      <c r="PXZ46" s="52"/>
      <c r="PYA46" s="2"/>
      <c r="PYD46" s="52"/>
      <c r="PYE46" s="2"/>
      <c r="PYH46" s="52"/>
      <c r="PYI46" s="2"/>
      <c r="PYL46" s="52"/>
      <c r="PYM46" s="2"/>
      <c r="PYP46" s="52"/>
      <c r="PYQ46" s="2"/>
      <c r="PYT46" s="52"/>
      <c r="PYU46" s="2"/>
      <c r="PYX46" s="52"/>
      <c r="PYY46" s="2"/>
      <c r="PZB46" s="52"/>
      <c r="PZC46" s="2"/>
      <c r="PZF46" s="52"/>
      <c r="PZG46" s="2"/>
      <c r="PZJ46" s="52"/>
      <c r="PZK46" s="2"/>
      <c r="PZN46" s="52"/>
      <c r="PZO46" s="2"/>
      <c r="PZR46" s="52"/>
      <c r="PZS46" s="2"/>
      <c r="PZV46" s="52"/>
      <c r="PZW46" s="2"/>
      <c r="PZZ46" s="52"/>
      <c r="QAA46" s="2"/>
      <c r="QAD46" s="52"/>
      <c r="QAE46" s="2"/>
      <c r="QAH46" s="52"/>
      <c r="QAI46" s="2"/>
      <c r="QAL46" s="52"/>
      <c r="QAM46" s="2"/>
      <c r="QAP46" s="52"/>
      <c r="QAQ46" s="2"/>
      <c r="QAT46" s="52"/>
      <c r="QAU46" s="2"/>
      <c r="QAX46" s="52"/>
      <c r="QAY46" s="2"/>
      <c r="QBB46" s="52"/>
      <c r="QBC46" s="2"/>
      <c r="QBF46" s="52"/>
      <c r="QBG46" s="2"/>
      <c r="QBJ46" s="52"/>
      <c r="QBK46" s="2"/>
      <c r="QBN46" s="52"/>
      <c r="QBO46" s="2"/>
      <c r="QBR46" s="52"/>
      <c r="QBS46" s="2"/>
      <c r="QBV46" s="52"/>
      <c r="QBW46" s="2"/>
      <c r="QBZ46" s="52"/>
      <c r="QCA46" s="2"/>
      <c r="QCD46" s="52"/>
      <c r="QCE46" s="2"/>
      <c r="QCH46" s="52"/>
      <c r="QCI46" s="2"/>
      <c r="QCL46" s="52"/>
      <c r="QCM46" s="2"/>
      <c r="QCP46" s="52"/>
      <c r="QCQ46" s="2"/>
      <c r="QCT46" s="52"/>
      <c r="QCU46" s="2"/>
      <c r="QCX46" s="52"/>
      <c r="QCY46" s="2"/>
      <c r="QDB46" s="52"/>
      <c r="QDC46" s="2"/>
      <c r="QDF46" s="52"/>
      <c r="QDG46" s="2"/>
      <c r="QDJ46" s="52"/>
      <c r="QDK46" s="2"/>
      <c r="QDN46" s="52"/>
      <c r="QDO46" s="2"/>
      <c r="QDR46" s="52"/>
      <c r="QDS46" s="2"/>
      <c r="QDV46" s="52"/>
      <c r="QDW46" s="2"/>
      <c r="QDZ46" s="52"/>
      <c r="QEA46" s="2"/>
      <c r="QED46" s="52"/>
      <c r="QEE46" s="2"/>
      <c r="QEH46" s="52"/>
      <c r="QEI46" s="2"/>
      <c r="QEL46" s="52"/>
      <c r="QEM46" s="2"/>
      <c r="QEP46" s="52"/>
      <c r="QEQ46" s="2"/>
      <c r="QET46" s="52"/>
      <c r="QEU46" s="2"/>
      <c r="QEX46" s="52"/>
      <c r="QEY46" s="2"/>
      <c r="QFB46" s="52"/>
      <c r="QFC46" s="2"/>
      <c r="QFF46" s="52"/>
      <c r="QFG46" s="2"/>
      <c r="QFJ46" s="52"/>
      <c r="QFK46" s="2"/>
      <c r="QFN46" s="52"/>
      <c r="QFO46" s="2"/>
      <c r="QFR46" s="52"/>
      <c r="QFS46" s="2"/>
      <c r="QFV46" s="52"/>
      <c r="QFW46" s="2"/>
      <c r="QFZ46" s="52"/>
      <c r="QGA46" s="2"/>
      <c r="QGD46" s="52"/>
      <c r="QGE46" s="2"/>
      <c r="QGH46" s="52"/>
      <c r="QGI46" s="2"/>
      <c r="QGL46" s="52"/>
      <c r="QGM46" s="2"/>
      <c r="QGP46" s="52"/>
      <c r="QGQ46" s="2"/>
      <c r="QGT46" s="52"/>
      <c r="QGU46" s="2"/>
      <c r="QGX46" s="52"/>
      <c r="QGY46" s="2"/>
      <c r="QHB46" s="52"/>
      <c r="QHC46" s="2"/>
      <c r="QHF46" s="52"/>
      <c r="QHG46" s="2"/>
      <c r="QHJ46" s="52"/>
      <c r="QHK46" s="2"/>
      <c r="QHN46" s="52"/>
      <c r="QHO46" s="2"/>
      <c r="QHR46" s="52"/>
      <c r="QHS46" s="2"/>
      <c r="QHV46" s="52"/>
      <c r="QHW46" s="2"/>
      <c r="QHZ46" s="52"/>
      <c r="QIA46" s="2"/>
      <c r="QID46" s="52"/>
      <c r="QIE46" s="2"/>
      <c r="QIH46" s="52"/>
      <c r="QII46" s="2"/>
      <c r="QIL46" s="52"/>
      <c r="QIM46" s="2"/>
      <c r="QIP46" s="52"/>
      <c r="QIQ46" s="2"/>
      <c r="QIT46" s="52"/>
      <c r="QIU46" s="2"/>
      <c r="QIX46" s="52"/>
      <c r="QIY46" s="2"/>
      <c r="QJB46" s="52"/>
      <c r="QJC46" s="2"/>
      <c r="QJF46" s="52"/>
      <c r="QJG46" s="2"/>
      <c r="QJJ46" s="52"/>
      <c r="QJK46" s="2"/>
      <c r="QJN46" s="52"/>
      <c r="QJO46" s="2"/>
      <c r="QJR46" s="52"/>
      <c r="QJS46" s="2"/>
      <c r="QJV46" s="52"/>
      <c r="QJW46" s="2"/>
      <c r="QJZ46" s="52"/>
      <c r="QKA46" s="2"/>
      <c r="QKD46" s="52"/>
      <c r="QKE46" s="2"/>
      <c r="QKH46" s="52"/>
      <c r="QKI46" s="2"/>
      <c r="QKL46" s="52"/>
      <c r="QKM46" s="2"/>
      <c r="QKP46" s="52"/>
      <c r="QKQ46" s="2"/>
      <c r="QKT46" s="52"/>
      <c r="QKU46" s="2"/>
      <c r="QKX46" s="52"/>
      <c r="QKY46" s="2"/>
      <c r="QLB46" s="52"/>
      <c r="QLC46" s="2"/>
      <c r="QLF46" s="52"/>
      <c r="QLG46" s="2"/>
      <c r="QLJ46" s="52"/>
      <c r="QLK46" s="2"/>
      <c r="QLN46" s="52"/>
      <c r="QLO46" s="2"/>
      <c r="QLR46" s="52"/>
      <c r="QLS46" s="2"/>
      <c r="QLV46" s="52"/>
      <c r="QLW46" s="2"/>
      <c r="QLZ46" s="52"/>
      <c r="QMA46" s="2"/>
      <c r="QMD46" s="52"/>
      <c r="QME46" s="2"/>
      <c r="QMH46" s="52"/>
      <c r="QMI46" s="2"/>
      <c r="QML46" s="52"/>
      <c r="QMM46" s="2"/>
      <c r="QMP46" s="52"/>
      <c r="QMQ46" s="2"/>
      <c r="QMT46" s="52"/>
      <c r="QMU46" s="2"/>
      <c r="QMX46" s="52"/>
      <c r="QMY46" s="2"/>
      <c r="QNB46" s="52"/>
      <c r="QNC46" s="2"/>
      <c r="QNF46" s="52"/>
      <c r="QNG46" s="2"/>
      <c r="QNJ46" s="52"/>
      <c r="QNK46" s="2"/>
      <c r="QNN46" s="52"/>
      <c r="QNO46" s="2"/>
      <c r="QNR46" s="52"/>
      <c r="QNS46" s="2"/>
      <c r="QNV46" s="52"/>
      <c r="QNW46" s="2"/>
      <c r="QNZ46" s="52"/>
      <c r="QOA46" s="2"/>
      <c r="QOD46" s="52"/>
      <c r="QOE46" s="2"/>
      <c r="QOH46" s="52"/>
      <c r="QOI46" s="2"/>
      <c r="QOL46" s="52"/>
      <c r="QOM46" s="2"/>
      <c r="QOP46" s="52"/>
      <c r="QOQ46" s="2"/>
      <c r="QOT46" s="52"/>
      <c r="QOU46" s="2"/>
      <c r="QOX46" s="52"/>
      <c r="QOY46" s="2"/>
      <c r="QPB46" s="52"/>
      <c r="QPC46" s="2"/>
      <c r="QPF46" s="52"/>
      <c r="QPG46" s="2"/>
      <c r="QPJ46" s="52"/>
      <c r="QPK46" s="2"/>
      <c r="QPN46" s="52"/>
      <c r="QPO46" s="2"/>
      <c r="QPR46" s="52"/>
      <c r="QPS46" s="2"/>
      <c r="QPV46" s="52"/>
      <c r="QPW46" s="2"/>
      <c r="QPZ46" s="52"/>
      <c r="QQA46" s="2"/>
      <c r="QQD46" s="52"/>
      <c r="QQE46" s="2"/>
      <c r="QQH46" s="52"/>
      <c r="QQI46" s="2"/>
      <c r="QQL46" s="52"/>
      <c r="QQM46" s="2"/>
      <c r="QQP46" s="52"/>
      <c r="QQQ46" s="2"/>
      <c r="QQT46" s="52"/>
      <c r="QQU46" s="2"/>
      <c r="QQX46" s="52"/>
      <c r="QQY46" s="2"/>
      <c r="QRB46" s="52"/>
      <c r="QRC46" s="2"/>
      <c r="QRF46" s="52"/>
      <c r="QRG46" s="2"/>
      <c r="QRJ46" s="52"/>
      <c r="QRK46" s="2"/>
      <c r="QRN46" s="52"/>
      <c r="QRO46" s="2"/>
      <c r="QRR46" s="52"/>
      <c r="QRS46" s="2"/>
      <c r="QRV46" s="52"/>
      <c r="QRW46" s="2"/>
      <c r="QRZ46" s="52"/>
      <c r="QSA46" s="2"/>
      <c r="QSD46" s="52"/>
      <c r="QSE46" s="2"/>
      <c r="QSH46" s="52"/>
      <c r="QSI46" s="2"/>
      <c r="QSL46" s="52"/>
      <c r="QSM46" s="2"/>
      <c r="QSP46" s="52"/>
      <c r="QSQ46" s="2"/>
      <c r="QST46" s="52"/>
      <c r="QSU46" s="2"/>
      <c r="QSX46" s="52"/>
      <c r="QSY46" s="2"/>
      <c r="QTB46" s="52"/>
      <c r="QTC46" s="2"/>
      <c r="QTF46" s="52"/>
      <c r="QTG46" s="2"/>
      <c r="QTJ46" s="52"/>
      <c r="QTK46" s="2"/>
      <c r="QTN46" s="52"/>
      <c r="QTO46" s="2"/>
      <c r="QTR46" s="52"/>
      <c r="QTS46" s="2"/>
      <c r="QTV46" s="52"/>
      <c r="QTW46" s="2"/>
      <c r="QTZ46" s="52"/>
      <c r="QUA46" s="2"/>
      <c r="QUD46" s="52"/>
      <c r="QUE46" s="2"/>
      <c r="QUH46" s="52"/>
      <c r="QUI46" s="2"/>
      <c r="QUL46" s="52"/>
      <c r="QUM46" s="2"/>
      <c r="QUP46" s="52"/>
      <c r="QUQ46" s="2"/>
      <c r="QUT46" s="52"/>
      <c r="QUU46" s="2"/>
      <c r="QUX46" s="52"/>
      <c r="QUY46" s="2"/>
      <c r="QVB46" s="52"/>
      <c r="QVC46" s="2"/>
      <c r="QVF46" s="52"/>
      <c r="QVG46" s="2"/>
      <c r="QVJ46" s="52"/>
      <c r="QVK46" s="2"/>
      <c r="QVN46" s="52"/>
      <c r="QVO46" s="2"/>
      <c r="QVR46" s="52"/>
      <c r="QVS46" s="2"/>
      <c r="QVV46" s="52"/>
      <c r="QVW46" s="2"/>
      <c r="QVZ46" s="52"/>
      <c r="QWA46" s="2"/>
      <c r="QWD46" s="52"/>
      <c r="QWE46" s="2"/>
      <c r="QWH46" s="52"/>
      <c r="QWI46" s="2"/>
      <c r="QWL46" s="52"/>
      <c r="QWM46" s="2"/>
      <c r="QWP46" s="52"/>
      <c r="QWQ46" s="2"/>
      <c r="QWT46" s="52"/>
      <c r="QWU46" s="2"/>
      <c r="QWX46" s="52"/>
      <c r="QWY46" s="2"/>
      <c r="QXB46" s="52"/>
      <c r="QXC46" s="2"/>
      <c r="QXF46" s="52"/>
      <c r="QXG46" s="2"/>
      <c r="QXJ46" s="52"/>
      <c r="QXK46" s="2"/>
      <c r="QXN46" s="52"/>
      <c r="QXO46" s="2"/>
      <c r="QXR46" s="52"/>
      <c r="QXS46" s="2"/>
      <c r="QXV46" s="52"/>
      <c r="QXW46" s="2"/>
      <c r="QXZ46" s="52"/>
      <c r="QYA46" s="2"/>
      <c r="QYD46" s="52"/>
      <c r="QYE46" s="2"/>
      <c r="QYH46" s="52"/>
      <c r="QYI46" s="2"/>
      <c r="QYL46" s="52"/>
      <c r="QYM46" s="2"/>
      <c r="QYP46" s="52"/>
      <c r="QYQ46" s="2"/>
      <c r="QYT46" s="52"/>
      <c r="QYU46" s="2"/>
      <c r="QYX46" s="52"/>
      <c r="QYY46" s="2"/>
      <c r="QZB46" s="52"/>
      <c r="QZC46" s="2"/>
      <c r="QZF46" s="52"/>
      <c r="QZG46" s="2"/>
      <c r="QZJ46" s="52"/>
      <c r="QZK46" s="2"/>
      <c r="QZN46" s="52"/>
      <c r="QZO46" s="2"/>
      <c r="QZR46" s="52"/>
      <c r="QZS46" s="2"/>
      <c r="QZV46" s="52"/>
      <c r="QZW46" s="2"/>
      <c r="QZZ46" s="52"/>
      <c r="RAA46" s="2"/>
      <c r="RAD46" s="52"/>
      <c r="RAE46" s="2"/>
      <c r="RAH46" s="52"/>
      <c r="RAI46" s="2"/>
      <c r="RAL46" s="52"/>
      <c r="RAM46" s="2"/>
      <c r="RAP46" s="52"/>
      <c r="RAQ46" s="2"/>
      <c r="RAT46" s="52"/>
      <c r="RAU46" s="2"/>
      <c r="RAX46" s="52"/>
      <c r="RAY46" s="2"/>
      <c r="RBB46" s="52"/>
      <c r="RBC46" s="2"/>
      <c r="RBF46" s="52"/>
      <c r="RBG46" s="2"/>
      <c r="RBJ46" s="52"/>
      <c r="RBK46" s="2"/>
      <c r="RBN46" s="52"/>
      <c r="RBO46" s="2"/>
      <c r="RBR46" s="52"/>
      <c r="RBS46" s="2"/>
      <c r="RBV46" s="52"/>
      <c r="RBW46" s="2"/>
      <c r="RBZ46" s="52"/>
      <c r="RCA46" s="2"/>
      <c r="RCD46" s="52"/>
      <c r="RCE46" s="2"/>
      <c r="RCH46" s="52"/>
      <c r="RCI46" s="2"/>
      <c r="RCL46" s="52"/>
      <c r="RCM46" s="2"/>
      <c r="RCP46" s="52"/>
      <c r="RCQ46" s="2"/>
      <c r="RCT46" s="52"/>
      <c r="RCU46" s="2"/>
      <c r="RCX46" s="52"/>
      <c r="RCY46" s="2"/>
      <c r="RDB46" s="52"/>
      <c r="RDC46" s="2"/>
      <c r="RDF46" s="52"/>
      <c r="RDG46" s="2"/>
      <c r="RDJ46" s="52"/>
      <c r="RDK46" s="2"/>
      <c r="RDN46" s="52"/>
      <c r="RDO46" s="2"/>
      <c r="RDR46" s="52"/>
      <c r="RDS46" s="2"/>
      <c r="RDV46" s="52"/>
      <c r="RDW46" s="2"/>
      <c r="RDZ46" s="52"/>
      <c r="REA46" s="2"/>
      <c r="RED46" s="52"/>
      <c r="REE46" s="2"/>
      <c r="REH46" s="52"/>
      <c r="REI46" s="2"/>
      <c r="REL46" s="52"/>
      <c r="REM46" s="2"/>
      <c r="REP46" s="52"/>
      <c r="REQ46" s="2"/>
      <c r="RET46" s="52"/>
      <c r="REU46" s="2"/>
      <c r="REX46" s="52"/>
      <c r="REY46" s="2"/>
      <c r="RFB46" s="52"/>
      <c r="RFC46" s="2"/>
      <c r="RFF46" s="52"/>
      <c r="RFG46" s="2"/>
      <c r="RFJ46" s="52"/>
      <c r="RFK46" s="2"/>
      <c r="RFN46" s="52"/>
      <c r="RFO46" s="2"/>
      <c r="RFR46" s="52"/>
      <c r="RFS46" s="2"/>
      <c r="RFV46" s="52"/>
      <c r="RFW46" s="2"/>
      <c r="RFZ46" s="52"/>
      <c r="RGA46" s="2"/>
      <c r="RGD46" s="52"/>
      <c r="RGE46" s="2"/>
      <c r="RGH46" s="52"/>
      <c r="RGI46" s="2"/>
      <c r="RGL46" s="52"/>
      <c r="RGM46" s="2"/>
      <c r="RGP46" s="52"/>
      <c r="RGQ46" s="2"/>
      <c r="RGT46" s="52"/>
      <c r="RGU46" s="2"/>
      <c r="RGX46" s="52"/>
      <c r="RGY46" s="2"/>
      <c r="RHB46" s="52"/>
      <c r="RHC46" s="2"/>
      <c r="RHF46" s="52"/>
      <c r="RHG46" s="2"/>
      <c r="RHJ46" s="52"/>
      <c r="RHK46" s="2"/>
      <c r="RHN46" s="52"/>
      <c r="RHO46" s="2"/>
      <c r="RHR46" s="52"/>
      <c r="RHS46" s="2"/>
      <c r="RHV46" s="52"/>
      <c r="RHW46" s="2"/>
      <c r="RHZ46" s="52"/>
      <c r="RIA46" s="2"/>
      <c r="RID46" s="52"/>
      <c r="RIE46" s="2"/>
      <c r="RIH46" s="52"/>
      <c r="RII46" s="2"/>
      <c r="RIL46" s="52"/>
      <c r="RIM46" s="2"/>
      <c r="RIP46" s="52"/>
      <c r="RIQ46" s="2"/>
      <c r="RIT46" s="52"/>
      <c r="RIU46" s="2"/>
      <c r="RIX46" s="52"/>
      <c r="RIY46" s="2"/>
      <c r="RJB46" s="52"/>
      <c r="RJC46" s="2"/>
      <c r="RJF46" s="52"/>
      <c r="RJG46" s="2"/>
      <c r="RJJ46" s="52"/>
      <c r="RJK46" s="2"/>
      <c r="RJN46" s="52"/>
      <c r="RJO46" s="2"/>
      <c r="RJR46" s="52"/>
      <c r="RJS46" s="2"/>
      <c r="RJV46" s="52"/>
      <c r="RJW46" s="2"/>
      <c r="RJZ46" s="52"/>
      <c r="RKA46" s="2"/>
      <c r="RKD46" s="52"/>
      <c r="RKE46" s="2"/>
      <c r="RKH46" s="52"/>
      <c r="RKI46" s="2"/>
      <c r="RKL46" s="52"/>
      <c r="RKM46" s="2"/>
      <c r="RKP46" s="52"/>
      <c r="RKQ46" s="2"/>
      <c r="RKT46" s="52"/>
      <c r="RKU46" s="2"/>
      <c r="RKX46" s="52"/>
      <c r="RKY46" s="2"/>
      <c r="RLB46" s="52"/>
      <c r="RLC46" s="2"/>
      <c r="RLF46" s="52"/>
      <c r="RLG46" s="2"/>
      <c r="RLJ46" s="52"/>
      <c r="RLK46" s="2"/>
      <c r="RLN46" s="52"/>
      <c r="RLO46" s="2"/>
      <c r="RLR46" s="52"/>
      <c r="RLS46" s="2"/>
      <c r="RLV46" s="52"/>
      <c r="RLW46" s="2"/>
      <c r="RLZ46" s="52"/>
      <c r="RMA46" s="2"/>
      <c r="RMD46" s="52"/>
      <c r="RME46" s="2"/>
      <c r="RMH46" s="52"/>
      <c r="RMI46" s="2"/>
      <c r="RML46" s="52"/>
      <c r="RMM46" s="2"/>
      <c r="RMP46" s="52"/>
      <c r="RMQ46" s="2"/>
      <c r="RMT46" s="52"/>
      <c r="RMU46" s="2"/>
      <c r="RMX46" s="52"/>
      <c r="RMY46" s="2"/>
      <c r="RNB46" s="52"/>
      <c r="RNC46" s="2"/>
      <c r="RNF46" s="52"/>
      <c r="RNG46" s="2"/>
      <c r="RNJ46" s="52"/>
      <c r="RNK46" s="2"/>
      <c r="RNN46" s="52"/>
      <c r="RNO46" s="2"/>
      <c r="RNR46" s="52"/>
      <c r="RNS46" s="2"/>
      <c r="RNV46" s="52"/>
      <c r="RNW46" s="2"/>
      <c r="RNZ46" s="52"/>
      <c r="ROA46" s="2"/>
      <c r="ROD46" s="52"/>
      <c r="ROE46" s="2"/>
      <c r="ROH46" s="52"/>
      <c r="ROI46" s="2"/>
      <c r="ROL46" s="52"/>
      <c r="ROM46" s="2"/>
      <c r="ROP46" s="52"/>
      <c r="ROQ46" s="2"/>
      <c r="ROT46" s="52"/>
      <c r="ROU46" s="2"/>
      <c r="ROX46" s="52"/>
      <c r="ROY46" s="2"/>
      <c r="RPB46" s="52"/>
      <c r="RPC46" s="2"/>
      <c r="RPF46" s="52"/>
      <c r="RPG46" s="2"/>
      <c r="RPJ46" s="52"/>
      <c r="RPK46" s="2"/>
      <c r="RPN46" s="52"/>
      <c r="RPO46" s="2"/>
      <c r="RPR46" s="52"/>
      <c r="RPS46" s="2"/>
      <c r="RPV46" s="52"/>
      <c r="RPW46" s="2"/>
      <c r="RPZ46" s="52"/>
      <c r="RQA46" s="2"/>
      <c r="RQD46" s="52"/>
      <c r="RQE46" s="2"/>
      <c r="RQH46" s="52"/>
      <c r="RQI46" s="2"/>
      <c r="RQL46" s="52"/>
      <c r="RQM46" s="2"/>
      <c r="RQP46" s="52"/>
      <c r="RQQ46" s="2"/>
      <c r="RQT46" s="52"/>
      <c r="RQU46" s="2"/>
      <c r="RQX46" s="52"/>
      <c r="RQY46" s="2"/>
      <c r="RRB46" s="52"/>
      <c r="RRC46" s="2"/>
      <c r="RRF46" s="52"/>
      <c r="RRG46" s="2"/>
      <c r="RRJ46" s="52"/>
      <c r="RRK46" s="2"/>
      <c r="RRN46" s="52"/>
      <c r="RRO46" s="2"/>
      <c r="RRR46" s="52"/>
      <c r="RRS46" s="2"/>
      <c r="RRV46" s="52"/>
      <c r="RRW46" s="2"/>
      <c r="RRZ46" s="52"/>
      <c r="RSA46" s="2"/>
      <c r="RSD46" s="52"/>
      <c r="RSE46" s="2"/>
      <c r="RSH46" s="52"/>
      <c r="RSI46" s="2"/>
      <c r="RSL46" s="52"/>
      <c r="RSM46" s="2"/>
      <c r="RSP46" s="52"/>
      <c r="RSQ46" s="2"/>
      <c r="RST46" s="52"/>
      <c r="RSU46" s="2"/>
      <c r="RSX46" s="52"/>
      <c r="RSY46" s="2"/>
      <c r="RTB46" s="52"/>
      <c r="RTC46" s="2"/>
      <c r="RTF46" s="52"/>
      <c r="RTG46" s="2"/>
      <c r="RTJ46" s="52"/>
      <c r="RTK46" s="2"/>
      <c r="RTN46" s="52"/>
      <c r="RTO46" s="2"/>
      <c r="RTR46" s="52"/>
      <c r="RTS46" s="2"/>
      <c r="RTV46" s="52"/>
      <c r="RTW46" s="2"/>
      <c r="RTZ46" s="52"/>
      <c r="RUA46" s="2"/>
      <c r="RUD46" s="52"/>
      <c r="RUE46" s="2"/>
      <c r="RUH46" s="52"/>
      <c r="RUI46" s="2"/>
      <c r="RUL46" s="52"/>
      <c r="RUM46" s="2"/>
      <c r="RUP46" s="52"/>
      <c r="RUQ46" s="2"/>
      <c r="RUT46" s="52"/>
      <c r="RUU46" s="2"/>
      <c r="RUX46" s="52"/>
      <c r="RUY46" s="2"/>
      <c r="RVB46" s="52"/>
      <c r="RVC46" s="2"/>
      <c r="RVF46" s="52"/>
      <c r="RVG46" s="2"/>
      <c r="RVJ46" s="52"/>
      <c r="RVK46" s="2"/>
      <c r="RVN46" s="52"/>
      <c r="RVO46" s="2"/>
      <c r="RVR46" s="52"/>
      <c r="RVS46" s="2"/>
      <c r="RVV46" s="52"/>
      <c r="RVW46" s="2"/>
      <c r="RVZ46" s="52"/>
      <c r="RWA46" s="2"/>
      <c r="RWD46" s="52"/>
      <c r="RWE46" s="2"/>
      <c r="RWH46" s="52"/>
      <c r="RWI46" s="2"/>
      <c r="RWL46" s="52"/>
      <c r="RWM46" s="2"/>
      <c r="RWP46" s="52"/>
      <c r="RWQ46" s="2"/>
      <c r="RWT46" s="52"/>
      <c r="RWU46" s="2"/>
      <c r="RWX46" s="52"/>
      <c r="RWY46" s="2"/>
      <c r="RXB46" s="52"/>
      <c r="RXC46" s="2"/>
      <c r="RXF46" s="52"/>
      <c r="RXG46" s="2"/>
      <c r="RXJ46" s="52"/>
      <c r="RXK46" s="2"/>
      <c r="RXN46" s="52"/>
      <c r="RXO46" s="2"/>
      <c r="RXR46" s="52"/>
      <c r="RXS46" s="2"/>
      <c r="RXV46" s="52"/>
      <c r="RXW46" s="2"/>
      <c r="RXZ46" s="52"/>
      <c r="RYA46" s="2"/>
      <c r="RYD46" s="52"/>
      <c r="RYE46" s="2"/>
      <c r="RYH46" s="52"/>
      <c r="RYI46" s="2"/>
      <c r="RYL46" s="52"/>
      <c r="RYM46" s="2"/>
      <c r="RYP46" s="52"/>
      <c r="RYQ46" s="2"/>
      <c r="RYT46" s="52"/>
      <c r="RYU46" s="2"/>
      <c r="RYX46" s="52"/>
      <c r="RYY46" s="2"/>
      <c r="RZB46" s="52"/>
      <c r="RZC46" s="2"/>
      <c r="RZF46" s="52"/>
      <c r="RZG46" s="2"/>
      <c r="RZJ46" s="52"/>
      <c r="RZK46" s="2"/>
      <c r="RZN46" s="52"/>
      <c r="RZO46" s="2"/>
      <c r="RZR46" s="52"/>
      <c r="RZS46" s="2"/>
      <c r="RZV46" s="52"/>
      <c r="RZW46" s="2"/>
      <c r="RZZ46" s="52"/>
      <c r="SAA46" s="2"/>
      <c r="SAD46" s="52"/>
      <c r="SAE46" s="2"/>
      <c r="SAH46" s="52"/>
      <c r="SAI46" s="2"/>
      <c r="SAL46" s="52"/>
      <c r="SAM46" s="2"/>
      <c r="SAP46" s="52"/>
      <c r="SAQ46" s="2"/>
      <c r="SAT46" s="52"/>
      <c r="SAU46" s="2"/>
      <c r="SAX46" s="52"/>
      <c r="SAY46" s="2"/>
      <c r="SBB46" s="52"/>
      <c r="SBC46" s="2"/>
      <c r="SBF46" s="52"/>
      <c r="SBG46" s="2"/>
      <c r="SBJ46" s="52"/>
      <c r="SBK46" s="2"/>
      <c r="SBN46" s="52"/>
      <c r="SBO46" s="2"/>
      <c r="SBR46" s="52"/>
      <c r="SBS46" s="2"/>
      <c r="SBV46" s="52"/>
      <c r="SBW46" s="2"/>
      <c r="SBZ46" s="52"/>
      <c r="SCA46" s="2"/>
      <c r="SCD46" s="52"/>
      <c r="SCE46" s="2"/>
      <c r="SCH46" s="52"/>
      <c r="SCI46" s="2"/>
      <c r="SCL46" s="52"/>
      <c r="SCM46" s="2"/>
      <c r="SCP46" s="52"/>
      <c r="SCQ46" s="2"/>
      <c r="SCT46" s="52"/>
      <c r="SCU46" s="2"/>
      <c r="SCX46" s="52"/>
      <c r="SCY46" s="2"/>
      <c r="SDB46" s="52"/>
      <c r="SDC46" s="2"/>
      <c r="SDF46" s="52"/>
      <c r="SDG46" s="2"/>
      <c r="SDJ46" s="52"/>
      <c r="SDK46" s="2"/>
      <c r="SDN46" s="52"/>
      <c r="SDO46" s="2"/>
      <c r="SDR46" s="52"/>
      <c r="SDS46" s="2"/>
      <c r="SDV46" s="52"/>
      <c r="SDW46" s="2"/>
      <c r="SDZ46" s="52"/>
      <c r="SEA46" s="2"/>
      <c r="SED46" s="52"/>
      <c r="SEE46" s="2"/>
      <c r="SEH46" s="52"/>
      <c r="SEI46" s="2"/>
      <c r="SEL46" s="52"/>
      <c r="SEM46" s="2"/>
      <c r="SEP46" s="52"/>
      <c r="SEQ46" s="2"/>
      <c r="SET46" s="52"/>
      <c r="SEU46" s="2"/>
      <c r="SEX46" s="52"/>
      <c r="SEY46" s="2"/>
      <c r="SFB46" s="52"/>
      <c r="SFC46" s="2"/>
      <c r="SFF46" s="52"/>
      <c r="SFG46" s="2"/>
      <c r="SFJ46" s="52"/>
      <c r="SFK46" s="2"/>
      <c r="SFN46" s="52"/>
      <c r="SFO46" s="2"/>
      <c r="SFR46" s="52"/>
      <c r="SFS46" s="2"/>
      <c r="SFV46" s="52"/>
      <c r="SFW46" s="2"/>
      <c r="SFZ46" s="52"/>
      <c r="SGA46" s="2"/>
      <c r="SGD46" s="52"/>
      <c r="SGE46" s="2"/>
      <c r="SGH46" s="52"/>
      <c r="SGI46" s="2"/>
      <c r="SGL46" s="52"/>
      <c r="SGM46" s="2"/>
      <c r="SGP46" s="52"/>
      <c r="SGQ46" s="2"/>
      <c r="SGT46" s="52"/>
      <c r="SGU46" s="2"/>
      <c r="SGX46" s="52"/>
      <c r="SGY46" s="2"/>
      <c r="SHB46" s="52"/>
      <c r="SHC46" s="2"/>
      <c r="SHF46" s="52"/>
      <c r="SHG46" s="2"/>
      <c r="SHJ46" s="52"/>
      <c r="SHK46" s="2"/>
      <c r="SHN46" s="52"/>
      <c r="SHO46" s="2"/>
      <c r="SHR46" s="52"/>
      <c r="SHS46" s="2"/>
      <c r="SHV46" s="52"/>
      <c r="SHW46" s="2"/>
      <c r="SHZ46" s="52"/>
      <c r="SIA46" s="2"/>
      <c r="SID46" s="52"/>
      <c r="SIE46" s="2"/>
      <c r="SIH46" s="52"/>
      <c r="SII46" s="2"/>
      <c r="SIL46" s="52"/>
      <c r="SIM46" s="2"/>
      <c r="SIP46" s="52"/>
      <c r="SIQ46" s="2"/>
      <c r="SIT46" s="52"/>
      <c r="SIU46" s="2"/>
      <c r="SIX46" s="52"/>
      <c r="SIY46" s="2"/>
      <c r="SJB46" s="52"/>
      <c r="SJC46" s="2"/>
      <c r="SJF46" s="52"/>
      <c r="SJG46" s="2"/>
      <c r="SJJ46" s="52"/>
      <c r="SJK46" s="2"/>
      <c r="SJN46" s="52"/>
      <c r="SJO46" s="2"/>
      <c r="SJR46" s="52"/>
      <c r="SJS46" s="2"/>
      <c r="SJV46" s="52"/>
      <c r="SJW46" s="2"/>
      <c r="SJZ46" s="52"/>
      <c r="SKA46" s="2"/>
      <c r="SKD46" s="52"/>
      <c r="SKE46" s="2"/>
      <c r="SKH46" s="52"/>
      <c r="SKI46" s="2"/>
      <c r="SKL46" s="52"/>
      <c r="SKM46" s="2"/>
      <c r="SKP46" s="52"/>
      <c r="SKQ46" s="2"/>
      <c r="SKT46" s="52"/>
      <c r="SKU46" s="2"/>
      <c r="SKX46" s="52"/>
      <c r="SKY46" s="2"/>
      <c r="SLB46" s="52"/>
      <c r="SLC46" s="2"/>
      <c r="SLF46" s="52"/>
      <c r="SLG46" s="2"/>
      <c r="SLJ46" s="52"/>
      <c r="SLK46" s="2"/>
      <c r="SLN46" s="52"/>
      <c r="SLO46" s="2"/>
      <c r="SLR46" s="52"/>
      <c r="SLS46" s="2"/>
      <c r="SLV46" s="52"/>
      <c r="SLW46" s="2"/>
      <c r="SLZ46" s="52"/>
      <c r="SMA46" s="2"/>
      <c r="SMD46" s="52"/>
      <c r="SME46" s="2"/>
      <c r="SMH46" s="52"/>
      <c r="SMI46" s="2"/>
      <c r="SML46" s="52"/>
      <c r="SMM46" s="2"/>
      <c r="SMP46" s="52"/>
      <c r="SMQ46" s="2"/>
      <c r="SMT46" s="52"/>
      <c r="SMU46" s="2"/>
      <c r="SMX46" s="52"/>
      <c r="SMY46" s="2"/>
      <c r="SNB46" s="52"/>
      <c r="SNC46" s="2"/>
      <c r="SNF46" s="52"/>
      <c r="SNG46" s="2"/>
      <c r="SNJ46" s="52"/>
      <c r="SNK46" s="2"/>
      <c r="SNN46" s="52"/>
      <c r="SNO46" s="2"/>
      <c r="SNR46" s="52"/>
      <c r="SNS46" s="2"/>
      <c r="SNV46" s="52"/>
      <c r="SNW46" s="2"/>
      <c r="SNZ46" s="52"/>
      <c r="SOA46" s="2"/>
      <c r="SOD46" s="52"/>
      <c r="SOE46" s="2"/>
      <c r="SOH46" s="52"/>
      <c r="SOI46" s="2"/>
      <c r="SOL46" s="52"/>
      <c r="SOM46" s="2"/>
      <c r="SOP46" s="52"/>
      <c r="SOQ46" s="2"/>
      <c r="SOT46" s="52"/>
      <c r="SOU46" s="2"/>
      <c r="SOX46" s="52"/>
      <c r="SOY46" s="2"/>
      <c r="SPB46" s="52"/>
      <c r="SPC46" s="2"/>
      <c r="SPF46" s="52"/>
      <c r="SPG46" s="2"/>
      <c r="SPJ46" s="52"/>
      <c r="SPK46" s="2"/>
      <c r="SPN46" s="52"/>
      <c r="SPO46" s="2"/>
      <c r="SPR46" s="52"/>
      <c r="SPS46" s="2"/>
      <c r="SPV46" s="52"/>
      <c r="SPW46" s="2"/>
      <c r="SPZ46" s="52"/>
      <c r="SQA46" s="2"/>
      <c r="SQD46" s="52"/>
      <c r="SQE46" s="2"/>
      <c r="SQH46" s="52"/>
      <c r="SQI46" s="2"/>
      <c r="SQL46" s="52"/>
      <c r="SQM46" s="2"/>
      <c r="SQP46" s="52"/>
      <c r="SQQ46" s="2"/>
      <c r="SQT46" s="52"/>
      <c r="SQU46" s="2"/>
      <c r="SQX46" s="52"/>
      <c r="SQY46" s="2"/>
      <c r="SRB46" s="52"/>
      <c r="SRC46" s="2"/>
      <c r="SRF46" s="52"/>
      <c r="SRG46" s="2"/>
      <c r="SRJ46" s="52"/>
      <c r="SRK46" s="2"/>
      <c r="SRN46" s="52"/>
      <c r="SRO46" s="2"/>
      <c r="SRR46" s="52"/>
      <c r="SRS46" s="2"/>
      <c r="SRV46" s="52"/>
      <c r="SRW46" s="2"/>
      <c r="SRZ46" s="52"/>
      <c r="SSA46" s="2"/>
      <c r="SSD46" s="52"/>
      <c r="SSE46" s="2"/>
      <c r="SSH46" s="52"/>
      <c r="SSI46" s="2"/>
      <c r="SSL46" s="52"/>
      <c r="SSM46" s="2"/>
      <c r="SSP46" s="52"/>
      <c r="SSQ46" s="2"/>
      <c r="SST46" s="52"/>
      <c r="SSU46" s="2"/>
      <c r="SSX46" s="52"/>
      <c r="SSY46" s="2"/>
      <c r="STB46" s="52"/>
      <c r="STC46" s="2"/>
      <c r="STF46" s="52"/>
      <c r="STG46" s="2"/>
      <c r="STJ46" s="52"/>
      <c r="STK46" s="2"/>
      <c r="STN46" s="52"/>
      <c r="STO46" s="2"/>
      <c r="STR46" s="52"/>
      <c r="STS46" s="2"/>
      <c r="STV46" s="52"/>
      <c r="STW46" s="2"/>
      <c r="STZ46" s="52"/>
      <c r="SUA46" s="2"/>
      <c r="SUD46" s="52"/>
      <c r="SUE46" s="2"/>
      <c r="SUH46" s="52"/>
      <c r="SUI46" s="2"/>
      <c r="SUL46" s="52"/>
      <c r="SUM46" s="2"/>
      <c r="SUP46" s="52"/>
      <c r="SUQ46" s="2"/>
      <c r="SUT46" s="52"/>
      <c r="SUU46" s="2"/>
      <c r="SUX46" s="52"/>
      <c r="SUY46" s="2"/>
      <c r="SVB46" s="52"/>
      <c r="SVC46" s="2"/>
      <c r="SVF46" s="52"/>
      <c r="SVG46" s="2"/>
      <c r="SVJ46" s="52"/>
      <c r="SVK46" s="2"/>
      <c r="SVN46" s="52"/>
      <c r="SVO46" s="2"/>
      <c r="SVR46" s="52"/>
      <c r="SVS46" s="2"/>
      <c r="SVV46" s="52"/>
      <c r="SVW46" s="2"/>
      <c r="SVZ46" s="52"/>
      <c r="SWA46" s="2"/>
      <c r="SWD46" s="52"/>
      <c r="SWE46" s="2"/>
      <c r="SWH46" s="52"/>
      <c r="SWI46" s="2"/>
      <c r="SWL46" s="52"/>
      <c r="SWM46" s="2"/>
      <c r="SWP46" s="52"/>
      <c r="SWQ46" s="2"/>
      <c r="SWT46" s="52"/>
      <c r="SWU46" s="2"/>
      <c r="SWX46" s="52"/>
      <c r="SWY46" s="2"/>
      <c r="SXB46" s="52"/>
      <c r="SXC46" s="2"/>
      <c r="SXF46" s="52"/>
      <c r="SXG46" s="2"/>
      <c r="SXJ46" s="52"/>
      <c r="SXK46" s="2"/>
      <c r="SXN46" s="52"/>
      <c r="SXO46" s="2"/>
      <c r="SXR46" s="52"/>
      <c r="SXS46" s="2"/>
      <c r="SXV46" s="52"/>
      <c r="SXW46" s="2"/>
      <c r="SXZ46" s="52"/>
      <c r="SYA46" s="2"/>
      <c r="SYD46" s="52"/>
      <c r="SYE46" s="2"/>
      <c r="SYH46" s="52"/>
      <c r="SYI46" s="2"/>
      <c r="SYL46" s="52"/>
      <c r="SYM46" s="2"/>
      <c r="SYP46" s="52"/>
      <c r="SYQ46" s="2"/>
      <c r="SYT46" s="52"/>
      <c r="SYU46" s="2"/>
      <c r="SYX46" s="52"/>
      <c r="SYY46" s="2"/>
      <c r="SZB46" s="52"/>
      <c r="SZC46" s="2"/>
      <c r="SZF46" s="52"/>
      <c r="SZG46" s="2"/>
      <c r="SZJ46" s="52"/>
      <c r="SZK46" s="2"/>
      <c r="SZN46" s="52"/>
      <c r="SZO46" s="2"/>
      <c r="SZR46" s="52"/>
      <c r="SZS46" s="2"/>
      <c r="SZV46" s="52"/>
      <c r="SZW46" s="2"/>
      <c r="SZZ46" s="52"/>
      <c r="TAA46" s="2"/>
      <c r="TAD46" s="52"/>
      <c r="TAE46" s="2"/>
      <c r="TAH46" s="52"/>
      <c r="TAI46" s="2"/>
      <c r="TAL46" s="52"/>
      <c r="TAM46" s="2"/>
      <c r="TAP46" s="52"/>
      <c r="TAQ46" s="2"/>
      <c r="TAT46" s="52"/>
      <c r="TAU46" s="2"/>
      <c r="TAX46" s="52"/>
      <c r="TAY46" s="2"/>
      <c r="TBB46" s="52"/>
      <c r="TBC46" s="2"/>
      <c r="TBF46" s="52"/>
      <c r="TBG46" s="2"/>
      <c r="TBJ46" s="52"/>
      <c r="TBK46" s="2"/>
      <c r="TBN46" s="52"/>
      <c r="TBO46" s="2"/>
      <c r="TBR46" s="52"/>
      <c r="TBS46" s="2"/>
      <c r="TBV46" s="52"/>
      <c r="TBW46" s="2"/>
      <c r="TBZ46" s="52"/>
      <c r="TCA46" s="2"/>
      <c r="TCD46" s="52"/>
      <c r="TCE46" s="2"/>
      <c r="TCH46" s="52"/>
      <c r="TCI46" s="2"/>
      <c r="TCL46" s="52"/>
      <c r="TCM46" s="2"/>
      <c r="TCP46" s="52"/>
      <c r="TCQ46" s="2"/>
      <c r="TCT46" s="52"/>
      <c r="TCU46" s="2"/>
      <c r="TCX46" s="52"/>
      <c r="TCY46" s="2"/>
      <c r="TDB46" s="52"/>
      <c r="TDC46" s="2"/>
      <c r="TDF46" s="52"/>
      <c r="TDG46" s="2"/>
      <c r="TDJ46" s="52"/>
      <c r="TDK46" s="2"/>
      <c r="TDN46" s="52"/>
      <c r="TDO46" s="2"/>
      <c r="TDR46" s="52"/>
      <c r="TDS46" s="2"/>
      <c r="TDV46" s="52"/>
      <c r="TDW46" s="2"/>
      <c r="TDZ46" s="52"/>
      <c r="TEA46" s="2"/>
      <c r="TED46" s="52"/>
      <c r="TEE46" s="2"/>
      <c r="TEH46" s="52"/>
      <c r="TEI46" s="2"/>
      <c r="TEL46" s="52"/>
      <c r="TEM46" s="2"/>
      <c r="TEP46" s="52"/>
      <c r="TEQ46" s="2"/>
      <c r="TET46" s="52"/>
      <c r="TEU46" s="2"/>
      <c r="TEX46" s="52"/>
      <c r="TEY46" s="2"/>
      <c r="TFB46" s="52"/>
      <c r="TFC46" s="2"/>
      <c r="TFF46" s="52"/>
      <c r="TFG46" s="2"/>
      <c r="TFJ46" s="52"/>
      <c r="TFK46" s="2"/>
      <c r="TFN46" s="52"/>
      <c r="TFO46" s="2"/>
      <c r="TFR46" s="52"/>
      <c r="TFS46" s="2"/>
      <c r="TFV46" s="52"/>
      <c r="TFW46" s="2"/>
      <c r="TFZ46" s="52"/>
      <c r="TGA46" s="2"/>
      <c r="TGD46" s="52"/>
      <c r="TGE46" s="2"/>
      <c r="TGH46" s="52"/>
      <c r="TGI46" s="2"/>
      <c r="TGL46" s="52"/>
      <c r="TGM46" s="2"/>
      <c r="TGP46" s="52"/>
      <c r="TGQ46" s="2"/>
      <c r="TGT46" s="52"/>
      <c r="TGU46" s="2"/>
      <c r="TGX46" s="52"/>
      <c r="TGY46" s="2"/>
      <c r="THB46" s="52"/>
      <c r="THC46" s="2"/>
      <c r="THF46" s="52"/>
      <c r="THG46" s="2"/>
      <c r="THJ46" s="52"/>
      <c r="THK46" s="2"/>
      <c r="THN46" s="52"/>
      <c r="THO46" s="2"/>
      <c r="THR46" s="52"/>
      <c r="THS46" s="2"/>
      <c r="THV46" s="52"/>
      <c r="THW46" s="2"/>
      <c r="THZ46" s="52"/>
      <c r="TIA46" s="2"/>
      <c r="TID46" s="52"/>
      <c r="TIE46" s="2"/>
      <c r="TIH46" s="52"/>
      <c r="TII46" s="2"/>
      <c r="TIL46" s="52"/>
      <c r="TIM46" s="2"/>
      <c r="TIP46" s="52"/>
      <c r="TIQ46" s="2"/>
      <c r="TIT46" s="52"/>
      <c r="TIU46" s="2"/>
      <c r="TIX46" s="52"/>
      <c r="TIY46" s="2"/>
      <c r="TJB46" s="52"/>
      <c r="TJC46" s="2"/>
      <c r="TJF46" s="52"/>
      <c r="TJG46" s="2"/>
      <c r="TJJ46" s="52"/>
      <c r="TJK46" s="2"/>
      <c r="TJN46" s="52"/>
      <c r="TJO46" s="2"/>
      <c r="TJR46" s="52"/>
      <c r="TJS46" s="2"/>
      <c r="TJV46" s="52"/>
      <c r="TJW46" s="2"/>
      <c r="TJZ46" s="52"/>
      <c r="TKA46" s="2"/>
      <c r="TKD46" s="52"/>
      <c r="TKE46" s="2"/>
      <c r="TKH46" s="52"/>
      <c r="TKI46" s="2"/>
      <c r="TKL46" s="52"/>
      <c r="TKM46" s="2"/>
      <c r="TKP46" s="52"/>
      <c r="TKQ46" s="2"/>
      <c r="TKT46" s="52"/>
      <c r="TKU46" s="2"/>
      <c r="TKX46" s="52"/>
      <c r="TKY46" s="2"/>
      <c r="TLB46" s="52"/>
      <c r="TLC46" s="2"/>
      <c r="TLF46" s="52"/>
      <c r="TLG46" s="2"/>
      <c r="TLJ46" s="52"/>
      <c r="TLK46" s="2"/>
      <c r="TLN46" s="52"/>
      <c r="TLO46" s="2"/>
      <c r="TLR46" s="52"/>
      <c r="TLS46" s="2"/>
      <c r="TLV46" s="52"/>
      <c r="TLW46" s="2"/>
      <c r="TLZ46" s="52"/>
      <c r="TMA46" s="2"/>
      <c r="TMD46" s="52"/>
      <c r="TME46" s="2"/>
      <c r="TMH46" s="52"/>
      <c r="TMI46" s="2"/>
      <c r="TML46" s="52"/>
      <c r="TMM46" s="2"/>
      <c r="TMP46" s="52"/>
      <c r="TMQ46" s="2"/>
      <c r="TMT46" s="52"/>
      <c r="TMU46" s="2"/>
      <c r="TMX46" s="52"/>
      <c r="TMY46" s="2"/>
      <c r="TNB46" s="52"/>
      <c r="TNC46" s="2"/>
      <c r="TNF46" s="52"/>
      <c r="TNG46" s="2"/>
      <c r="TNJ46" s="52"/>
      <c r="TNK46" s="2"/>
      <c r="TNN46" s="52"/>
      <c r="TNO46" s="2"/>
      <c r="TNR46" s="52"/>
      <c r="TNS46" s="2"/>
      <c r="TNV46" s="52"/>
      <c r="TNW46" s="2"/>
      <c r="TNZ46" s="52"/>
      <c r="TOA46" s="2"/>
      <c r="TOD46" s="52"/>
      <c r="TOE46" s="2"/>
      <c r="TOH46" s="52"/>
      <c r="TOI46" s="2"/>
      <c r="TOL46" s="52"/>
      <c r="TOM46" s="2"/>
      <c r="TOP46" s="52"/>
      <c r="TOQ46" s="2"/>
      <c r="TOT46" s="52"/>
      <c r="TOU46" s="2"/>
      <c r="TOX46" s="52"/>
      <c r="TOY46" s="2"/>
      <c r="TPB46" s="52"/>
      <c r="TPC46" s="2"/>
      <c r="TPF46" s="52"/>
      <c r="TPG46" s="2"/>
      <c r="TPJ46" s="52"/>
      <c r="TPK46" s="2"/>
      <c r="TPN46" s="52"/>
      <c r="TPO46" s="2"/>
      <c r="TPR46" s="52"/>
      <c r="TPS46" s="2"/>
      <c r="TPV46" s="52"/>
      <c r="TPW46" s="2"/>
      <c r="TPZ46" s="52"/>
      <c r="TQA46" s="2"/>
      <c r="TQD46" s="52"/>
      <c r="TQE46" s="2"/>
      <c r="TQH46" s="52"/>
      <c r="TQI46" s="2"/>
      <c r="TQL46" s="52"/>
      <c r="TQM46" s="2"/>
      <c r="TQP46" s="52"/>
      <c r="TQQ46" s="2"/>
      <c r="TQT46" s="52"/>
      <c r="TQU46" s="2"/>
      <c r="TQX46" s="52"/>
      <c r="TQY46" s="2"/>
      <c r="TRB46" s="52"/>
      <c r="TRC46" s="2"/>
      <c r="TRF46" s="52"/>
      <c r="TRG46" s="2"/>
      <c r="TRJ46" s="52"/>
      <c r="TRK46" s="2"/>
      <c r="TRN46" s="52"/>
      <c r="TRO46" s="2"/>
      <c r="TRR46" s="52"/>
      <c r="TRS46" s="2"/>
      <c r="TRV46" s="52"/>
      <c r="TRW46" s="2"/>
      <c r="TRZ46" s="52"/>
      <c r="TSA46" s="2"/>
      <c r="TSD46" s="52"/>
      <c r="TSE46" s="2"/>
      <c r="TSH46" s="52"/>
      <c r="TSI46" s="2"/>
      <c r="TSL46" s="52"/>
      <c r="TSM46" s="2"/>
      <c r="TSP46" s="52"/>
      <c r="TSQ46" s="2"/>
      <c r="TST46" s="52"/>
      <c r="TSU46" s="2"/>
      <c r="TSX46" s="52"/>
      <c r="TSY46" s="2"/>
      <c r="TTB46" s="52"/>
      <c r="TTC46" s="2"/>
      <c r="TTF46" s="52"/>
      <c r="TTG46" s="2"/>
      <c r="TTJ46" s="52"/>
      <c r="TTK46" s="2"/>
      <c r="TTN46" s="52"/>
      <c r="TTO46" s="2"/>
      <c r="TTR46" s="52"/>
      <c r="TTS46" s="2"/>
      <c r="TTV46" s="52"/>
      <c r="TTW46" s="2"/>
      <c r="TTZ46" s="52"/>
      <c r="TUA46" s="2"/>
      <c r="TUD46" s="52"/>
      <c r="TUE46" s="2"/>
      <c r="TUH46" s="52"/>
      <c r="TUI46" s="2"/>
      <c r="TUL46" s="52"/>
      <c r="TUM46" s="2"/>
      <c r="TUP46" s="52"/>
      <c r="TUQ46" s="2"/>
      <c r="TUT46" s="52"/>
      <c r="TUU46" s="2"/>
      <c r="TUX46" s="52"/>
      <c r="TUY46" s="2"/>
      <c r="TVB46" s="52"/>
      <c r="TVC46" s="2"/>
      <c r="TVF46" s="52"/>
      <c r="TVG46" s="2"/>
      <c r="TVJ46" s="52"/>
      <c r="TVK46" s="2"/>
      <c r="TVN46" s="52"/>
      <c r="TVO46" s="2"/>
      <c r="TVR46" s="52"/>
      <c r="TVS46" s="2"/>
      <c r="TVV46" s="52"/>
      <c r="TVW46" s="2"/>
      <c r="TVZ46" s="52"/>
      <c r="TWA46" s="2"/>
      <c r="TWD46" s="52"/>
      <c r="TWE46" s="2"/>
      <c r="TWH46" s="52"/>
      <c r="TWI46" s="2"/>
      <c r="TWL46" s="52"/>
      <c r="TWM46" s="2"/>
      <c r="TWP46" s="52"/>
      <c r="TWQ46" s="2"/>
      <c r="TWT46" s="52"/>
      <c r="TWU46" s="2"/>
      <c r="TWX46" s="52"/>
      <c r="TWY46" s="2"/>
      <c r="TXB46" s="52"/>
      <c r="TXC46" s="2"/>
      <c r="TXF46" s="52"/>
      <c r="TXG46" s="2"/>
      <c r="TXJ46" s="52"/>
      <c r="TXK46" s="2"/>
      <c r="TXN46" s="52"/>
      <c r="TXO46" s="2"/>
      <c r="TXR46" s="52"/>
      <c r="TXS46" s="2"/>
      <c r="TXV46" s="52"/>
      <c r="TXW46" s="2"/>
      <c r="TXZ46" s="52"/>
      <c r="TYA46" s="2"/>
      <c r="TYD46" s="52"/>
      <c r="TYE46" s="2"/>
      <c r="TYH46" s="52"/>
      <c r="TYI46" s="2"/>
      <c r="TYL46" s="52"/>
      <c r="TYM46" s="2"/>
      <c r="TYP46" s="52"/>
      <c r="TYQ46" s="2"/>
      <c r="TYT46" s="52"/>
      <c r="TYU46" s="2"/>
      <c r="TYX46" s="52"/>
      <c r="TYY46" s="2"/>
      <c r="TZB46" s="52"/>
      <c r="TZC46" s="2"/>
      <c r="TZF46" s="52"/>
      <c r="TZG46" s="2"/>
      <c r="TZJ46" s="52"/>
      <c r="TZK46" s="2"/>
      <c r="TZN46" s="52"/>
      <c r="TZO46" s="2"/>
      <c r="TZR46" s="52"/>
      <c r="TZS46" s="2"/>
      <c r="TZV46" s="52"/>
      <c r="TZW46" s="2"/>
      <c r="TZZ46" s="52"/>
      <c r="UAA46" s="2"/>
      <c r="UAD46" s="52"/>
      <c r="UAE46" s="2"/>
      <c r="UAH46" s="52"/>
      <c r="UAI46" s="2"/>
      <c r="UAL46" s="52"/>
      <c r="UAM46" s="2"/>
      <c r="UAP46" s="52"/>
      <c r="UAQ46" s="2"/>
      <c r="UAT46" s="52"/>
      <c r="UAU46" s="2"/>
      <c r="UAX46" s="52"/>
      <c r="UAY46" s="2"/>
      <c r="UBB46" s="52"/>
      <c r="UBC46" s="2"/>
      <c r="UBF46" s="52"/>
      <c r="UBG46" s="2"/>
      <c r="UBJ46" s="52"/>
      <c r="UBK46" s="2"/>
      <c r="UBN46" s="52"/>
      <c r="UBO46" s="2"/>
      <c r="UBR46" s="52"/>
      <c r="UBS46" s="2"/>
      <c r="UBV46" s="52"/>
      <c r="UBW46" s="2"/>
      <c r="UBZ46" s="52"/>
      <c r="UCA46" s="2"/>
      <c r="UCD46" s="52"/>
      <c r="UCE46" s="2"/>
      <c r="UCH46" s="52"/>
      <c r="UCI46" s="2"/>
      <c r="UCL46" s="52"/>
      <c r="UCM46" s="2"/>
      <c r="UCP46" s="52"/>
      <c r="UCQ46" s="2"/>
      <c r="UCT46" s="52"/>
      <c r="UCU46" s="2"/>
      <c r="UCX46" s="52"/>
      <c r="UCY46" s="2"/>
      <c r="UDB46" s="52"/>
      <c r="UDC46" s="2"/>
      <c r="UDF46" s="52"/>
      <c r="UDG46" s="2"/>
      <c r="UDJ46" s="52"/>
      <c r="UDK46" s="2"/>
      <c r="UDN46" s="52"/>
      <c r="UDO46" s="2"/>
      <c r="UDR46" s="52"/>
      <c r="UDS46" s="2"/>
      <c r="UDV46" s="52"/>
      <c r="UDW46" s="2"/>
      <c r="UDZ46" s="52"/>
      <c r="UEA46" s="2"/>
      <c r="UED46" s="52"/>
      <c r="UEE46" s="2"/>
      <c r="UEH46" s="52"/>
      <c r="UEI46" s="2"/>
      <c r="UEL46" s="52"/>
      <c r="UEM46" s="2"/>
      <c r="UEP46" s="52"/>
      <c r="UEQ46" s="2"/>
      <c r="UET46" s="52"/>
      <c r="UEU46" s="2"/>
      <c r="UEX46" s="52"/>
      <c r="UEY46" s="2"/>
      <c r="UFB46" s="52"/>
      <c r="UFC46" s="2"/>
      <c r="UFF46" s="52"/>
      <c r="UFG46" s="2"/>
      <c r="UFJ46" s="52"/>
      <c r="UFK46" s="2"/>
      <c r="UFN46" s="52"/>
      <c r="UFO46" s="2"/>
      <c r="UFR46" s="52"/>
      <c r="UFS46" s="2"/>
      <c r="UFV46" s="52"/>
      <c r="UFW46" s="2"/>
      <c r="UFZ46" s="52"/>
      <c r="UGA46" s="2"/>
      <c r="UGD46" s="52"/>
      <c r="UGE46" s="2"/>
      <c r="UGH46" s="52"/>
      <c r="UGI46" s="2"/>
      <c r="UGL46" s="52"/>
      <c r="UGM46" s="2"/>
      <c r="UGP46" s="52"/>
      <c r="UGQ46" s="2"/>
      <c r="UGT46" s="52"/>
      <c r="UGU46" s="2"/>
      <c r="UGX46" s="52"/>
      <c r="UGY46" s="2"/>
      <c r="UHB46" s="52"/>
      <c r="UHC46" s="2"/>
      <c r="UHF46" s="52"/>
      <c r="UHG46" s="2"/>
      <c r="UHJ46" s="52"/>
      <c r="UHK46" s="2"/>
      <c r="UHN46" s="52"/>
      <c r="UHO46" s="2"/>
      <c r="UHR46" s="52"/>
      <c r="UHS46" s="2"/>
      <c r="UHV46" s="52"/>
      <c r="UHW46" s="2"/>
      <c r="UHZ46" s="52"/>
      <c r="UIA46" s="2"/>
      <c r="UID46" s="52"/>
      <c r="UIE46" s="2"/>
      <c r="UIH46" s="52"/>
      <c r="UII46" s="2"/>
      <c r="UIL46" s="52"/>
      <c r="UIM46" s="2"/>
      <c r="UIP46" s="52"/>
      <c r="UIQ46" s="2"/>
      <c r="UIT46" s="52"/>
      <c r="UIU46" s="2"/>
      <c r="UIX46" s="52"/>
      <c r="UIY46" s="2"/>
      <c r="UJB46" s="52"/>
      <c r="UJC46" s="2"/>
      <c r="UJF46" s="52"/>
      <c r="UJG46" s="2"/>
      <c r="UJJ46" s="52"/>
      <c r="UJK46" s="2"/>
      <c r="UJN46" s="52"/>
      <c r="UJO46" s="2"/>
      <c r="UJR46" s="52"/>
      <c r="UJS46" s="2"/>
      <c r="UJV46" s="52"/>
      <c r="UJW46" s="2"/>
      <c r="UJZ46" s="52"/>
      <c r="UKA46" s="2"/>
      <c r="UKD46" s="52"/>
      <c r="UKE46" s="2"/>
      <c r="UKH46" s="52"/>
      <c r="UKI46" s="2"/>
      <c r="UKL46" s="52"/>
      <c r="UKM46" s="2"/>
      <c r="UKP46" s="52"/>
      <c r="UKQ46" s="2"/>
      <c r="UKT46" s="52"/>
      <c r="UKU46" s="2"/>
      <c r="UKX46" s="52"/>
      <c r="UKY46" s="2"/>
      <c r="ULB46" s="52"/>
      <c r="ULC46" s="2"/>
      <c r="ULF46" s="52"/>
      <c r="ULG46" s="2"/>
      <c r="ULJ46" s="52"/>
      <c r="ULK46" s="2"/>
      <c r="ULN46" s="52"/>
      <c r="ULO46" s="2"/>
      <c r="ULR46" s="52"/>
      <c r="ULS46" s="2"/>
      <c r="ULV46" s="52"/>
      <c r="ULW46" s="2"/>
      <c r="ULZ46" s="52"/>
      <c r="UMA46" s="2"/>
      <c r="UMD46" s="52"/>
      <c r="UME46" s="2"/>
      <c r="UMH46" s="52"/>
      <c r="UMI46" s="2"/>
      <c r="UML46" s="52"/>
      <c r="UMM46" s="2"/>
      <c r="UMP46" s="52"/>
      <c r="UMQ46" s="2"/>
      <c r="UMT46" s="52"/>
      <c r="UMU46" s="2"/>
      <c r="UMX46" s="52"/>
      <c r="UMY46" s="2"/>
      <c r="UNB46" s="52"/>
      <c r="UNC46" s="2"/>
      <c r="UNF46" s="52"/>
      <c r="UNG46" s="2"/>
      <c r="UNJ46" s="52"/>
      <c r="UNK46" s="2"/>
      <c r="UNN46" s="52"/>
      <c r="UNO46" s="2"/>
      <c r="UNR46" s="52"/>
      <c r="UNS46" s="2"/>
      <c r="UNV46" s="52"/>
      <c r="UNW46" s="2"/>
      <c r="UNZ46" s="52"/>
      <c r="UOA46" s="2"/>
      <c r="UOD46" s="52"/>
      <c r="UOE46" s="2"/>
      <c r="UOH46" s="52"/>
      <c r="UOI46" s="2"/>
      <c r="UOL46" s="52"/>
      <c r="UOM46" s="2"/>
      <c r="UOP46" s="52"/>
      <c r="UOQ46" s="2"/>
      <c r="UOT46" s="52"/>
      <c r="UOU46" s="2"/>
      <c r="UOX46" s="52"/>
      <c r="UOY46" s="2"/>
      <c r="UPB46" s="52"/>
      <c r="UPC46" s="2"/>
      <c r="UPF46" s="52"/>
      <c r="UPG46" s="2"/>
      <c r="UPJ46" s="52"/>
      <c r="UPK46" s="2"/>
      <c r="UPN46" s="52"/>
      <c r="UPO46" s="2"/>
      <c r="UPR46" s="52"/>
      <c r="UPS46" s="2"/>
      <c r="UPV46" s="52"/>
      <c r="UPW46" s="2"/>
      <c r="UPZ46" s="52"/>
      <c r="UQA46" s="2"/>
      <c r="UQD46" s="52"/>
      <c r="UQE46" s="2"/>
      <c r="UQH46" s="52"/>
      <c r="UQI46" s="2"/>
      <c r="UQL46" s="52"/>
      <c r="UQM46" s="2"/>
      <c r="UQP46" s="52"/>
      <c r="UQQ46" s="2"/>
      <c r="UQT46" s="52"/>
      <c r="UQU46" s="2"/>
      <c r="UQX46" s="52"/>
      <c r="UQY46" s="2"/>
      <c r="URB46" s="52"/>
      <c r="URC46" s="2"/>
      <c r="URF46" s="52"/>
      <c r="URG46" s="2"/>
      <c r="URJ46" s="52"/>
      <c r="URK46" s="2"/>
      <c r="URN46" s="52"/>
      <c r="URO46" s="2"/>
      <c r="URR46" s="52"/>
      <c r="URS46" s="2"/>
      <c r="URV46" s="52"/>
      <c r="URW46" s="2"/>
      <c r="URZ46" s="52"/>
      <c r="USA46" s="2"/>
      <c r="USD46" s="52"/>
      <c r="USE46" s="2"/>
      <c r="USH46" s="52"/>
      <c r="USI46" s="2"/>
      <c r="USL46" s="52"/>
      <c r="USM46" s="2"/>
      <c r="USP46" s="52"/>
      <c r="USQ46" s="2"/>
      <c r="UST46" s="52"/>
      <c r="USU46" s="2"/>
      <c r="USX46" s="52"/>
      <c r="USY46" s="2"/>
      <c r="UTB46" s="52"/>
      <c r="UTC46" s="2"/>
      <c r="UTF46" s="52"/>
      <c r="UTG46" s="2"/>
      <c r="UTJ46" s="52"/>
      <c r="UTK46" s="2"/>
      <c r="UTN46" s="52"/>
      <c r="UTO46" s="2"/>
      <c r="UTR46" s="52"/>
      <c r="UTS46" s="2"/>
      <c r="UTV46" s="52"/>
      <c r="UTW46" s="2"/>
      <c r="UTZ46" s="52"/>
      <c r="UUA46" s="2"/>
      <c r="UUD46" s="52"/>
      <c r="UUE46" s="2"/>
      <c r="UUH46" s="52"/>
      <c r="UUI46" s="2"/>
      <c r="UUL46" s="52"/>
      <c r="UUM46" s="2"/>
      <c r="UUP46" s="52"/>
      <c r="UUQ46" s="2"/>
      <c r="UUT46" s="52"/>
      <c r="UUU46" s="2"/>
      <c r="UUX46" s="52"/>
      <c r="UUY46" s="2"/>
      <c r="UVB46" s="52"/>
      <c r="UVC46" s="2"/>
      <c r="UVF46" s="52"/>
      <c r="UVG46" s="2"/>
      <c r="UVJ46" s="52"/>
      <c r="UVK46" s="2"/>
      <c r="UVN46" s="52"/>
      <c r="UVO46" s="2"/>
      <c r="UVR46" s="52"/>
      <c r="UVS46" s="2"/>
      <c r="UVV46" s="52"/>
      <c r="UVW46" s="2"/>
      <c r="UVZ46" s="52"/>
      <c r="UWA46" s="2"/>
      <c r="UWD46" s="52"/>
      <c r="UWE46" s="2"/>
      <c r="UWH46" s="52"/>
      <c r="UWI46" s="2"/>
      <c r="UWL46" s="52"/>
      <c r="UWM46" s="2"/>
      <c r="UWP46" s="52"/>
      <c r="UWQ46" s="2"/>
      <c r="UWT46" s="52"/>
      <c r="UWU46" s="2"/>
      <c r="UWX46" s="52"/>
      <c r="UWY46" s="2"/>
      <c r="UXB46" s="52"/>
      <c r="UXC46" s="2"/>
      <c r="UXF46" s="52"/>
      <c r="UXG46" s="2"/>
      <c r="UXJ46" s="52"/>
      <c r="UXK46" s="2"/>
      <c r="UXN46" s="52"/>
      <c r="UXO46" s="2"/>
      <c r="UXR46" s="52"/>
      <c r="UXS46" s="2"/>
      <c r="UXV46" s="52"/>
      <c r="UXW46" s="2"/>
      <c r="UXZ46" s="52"/>
      <c r="UYA46" s="2"/>
      <c r="UYD46" s="52"/>
      <c r="UYE46" s="2"/>
      <c r="UYH46" s="52"/>
      <c r="UYI46" s="2"/>
      <c r="UYL46" s="52"/>
      <c r="UYM46" s="2"/>
      <c r="UYP46" s="52"/>
      <c r="UYQ46" s="2"/>
      <c r="UYT46" s="52"/>
      <c r="UYU46" s="2"/>
      <c r="UYX46" s="52"/>
      <c r="UYY46" s="2"/>
      <c r="UZB46" s="52"/>
      <c r="UZC46" s="2"/>
      <c r="UZF46" s="52"/>
      <c r="UZG46" s="2"/>
      <c r="UZJ46" s="52"/>
      <c r="UZK46" s="2"/>
      <c r="UZN46" s="52"/>
      <c r="UZO46" s="2"/>
      <c r="UZR46" s="52"/>
      <c r="UZS46" s="2"/>
      <c r="UZV46" s="52"/>
      <c r="UZW46" s="2"/>
      <c r="UZZ46" s="52"/>
      <c r="VAA46" s="2"/>
      <c r="VAD46" s="52"/>
      <c r="VAE46" s="2"/>
      <c r="VAH46" s="52"/>
      <c r="VAI46" s="2"/>
      <c r="VAL46" s="52"/>
      <c r="VAM46" s="2"/>
      <c r="VAP46" s="52"/>
      <c r="VAQ46" s="2"/>
      <c r="VAT46" s="52"/>
      <c r="VAU46" s="2"/>
      <c r="VAX46" s="52"/>
      <c r="VAY46" s="2"/>
      <c r="VBB46" s="52"/>
      <c r="VBC46" s="2"/>
      <c r="VBF46" s="52"/>
      <c r="VBG46" s="2"/>
      <c r="VBJ46" s="52"/>
      <c r="VBK46" s="2"/>
      <c r="VBN46" s="52"/>
      <c r="VBO46" s="2"/>
      <c r="VBR46" s="52"/>
      <c r="VBS46" s="2"/>
      <c r="VBV46" s="52"/>
      <c r="VBW46" s="2"/>
      <c r="VBZ46" s="52"/>
      <c r="VCA46" s="2"/>
      <c r="VCD46" s="52"/>
      <c r="VCE46" s="2"/>
      <c r="VCH46" s="52"/>
      <c r="VCI46" s="2"/>
      <c r="VCL46" s="52"/>
      <c r="VCM46" s="2"/>
      <c r="VCP46" s="52"/>
      <c r="VCQ46" s="2"/>
      <c r="VCT46" s="52"/>
      <c r="VCU46" s="2"/>
      <c r="VCX46" s="52"/>
      <c r="VCY46" s="2"/>
      <c r="VDB46" s="52"/>
      <c r="VDC46" s="2"/>
      <c r="VDF46" s="52"/>
      <c r="VDG46" s="2"/>
      <c r="VDJ46" s="52"/>
      <c r="VDK46" s="2"/>
      <c r="VDN46" s="52"/>
      <c r="VDO46" s="2"/>
      <c r="VDR46" s="52"/>
      <c r="VDS46" s="2"/>
      <c r="VDV46" s="52"/>
      <c r="VDW46" s="2"/>
      <c r="VDZ46" s="52"/>
      <c r="VEA46" s="2"/>
      <c r="VED46" s="52"/>
      <c r="VEE46" s="2"/>
      <c r="VEH46" s="52"/>
      <c r="VEI46" s="2"/>
      <c r="VEL46" s="52"/>
      <c r="VEM46" s="2"/>
      <c r="VEP46" s="52"/>
      <c r="VEQ46" s="2"/>
      <c r="VET46" s="52"/>
      <c r="VEU46" s="2"/>
      <c r="VEX46" s="52"/>
      <c r="VEY46" s="2"/>
      <c r="VFB46" s="52"/>
      <c r="VFC46" s="2"/>
      <c r="VFF46" s="52"/>
      <c r="VFG46" s="2"/>
      <c r="VFJ46" s="52"/>
      <c r="VFK46" s="2"/>
      <c r="VFN46" s="52"/>
      <c r="VFO46" s="2"/>
      <c r="VFR46" s="52"/>
      <c r="VFS46" s="2"/>
      <c r="VFV46" s="52"/>
      <c r="VFW46" s="2"/>
      <c r="VFZ46" s="52"/>
      <c r="VGA46" s="2"/>
      <c r="VGD46" s="52"/>
      <c r="VGE46" s="2"/>
      <c r="VGH46" s="52"/>
      <c r="VGI46" s="2"/>
      <c r="VGL46" s="52"/>
      <c r="VGM46" s="2"/>
      <c r="VGP46" s="52"/>
      <c r="VGQ46" s="2"/>
      <c r="VGT46" s="52"/>
      <c r="VGU46" s="2"/>
      <c r="VGX46" s="52"/>
      <c r="VGY46" s="2"/>
      <c r="VHB46" s="52"/>
      <c r="VHC46" s="2"/>
      <c r="VHF46" s="52"/>
      <c r="VHG46" s="2"/>
      <c r="VHJ46" s="52"/>
      <c r="VHK46" s="2"/>
      <c r="VHN46" s="52"/>
      <c r="VHO46" s="2"/>
      <c r="VHR46" s="52"/>
      <c r="VHS46" s="2"/>
      <c r="VHV46" s="52"/>
      <c r="VHW46" s="2"/>
      <c r="VHZ46" s="52"/>
      <c r="VIA46" s="2"/>
      <c r="VID46" s="52"/>
      <c r="VIE46" s="2"/>
      <c r="VIH46" s="52"/>
      <c r="VII46" s="2"/>
      <c r="VIL46" s="52"/>
      <c r="VIM46" s="2"/>
      <c r="VIP46" s="52"/>
      <c r="VIQ46" s="2"/>
      <c r="VIT46" s="52"/>
      <c r="VIU46" s="2"/>
      <c r="VIX46" s="52"/>
      <c r="VIY46" s="2"/>
      <c r="VJB46" s="52"/>
      <c r="VJC46" s="2"/>
      <c r="VJF46" s="52"/>
      <c r="VJG46" s="2"/>
      <c r="VJJ46" s="52"/>
      <c r="VJK46" s="2"/>
      <c r="VJN46" s="52"/>
      <c r="VJO46" s="2"/>
      <c r="VJR46" s="52"/>
      <c r="VJS46" s="2"/>
      <c r="VJV46" s="52"/>
      <c r="VJW46" s="2"/>
      <c r="VJZ46" s="52"/>
      <c r="VKA46" s="2"/>
      <c r="VKD46" s="52"/>
      <c r="VKE46" s="2"/>
      <c r="VKH46" s="52"/>
      <c r="VKI46" s="2"/>
      <c r="VKL46" s="52"/>
      <c r="VKM46" s="2"/>
      <c r="VKP46" s="52"/>
      <c r="VKQ46" s="2"/>
      <c r="VKT46" s="52"/>
      <c r="VKU46" s="2"/>
      <c r="VKX46" s="52"/>
      <c r="VKY46" s="2"/>
      <c r="VLB46" s="52"/>
      <c r="VLC46" s="2"/>
      <c r="VLF46" s="52"/>
      <c r="VLG46" s="2"/>
      <c r="VLJ46" s="52"/>
      <c r="VLK46" s="2"/>
      <c r="VLN46" s="52"/>
      <c r="VLO46" s="2"/>
      <c r="VLR46" s="52"/>
      <c r="VLS46" s="2"/>
      <c r="VLV46" s="52"/>
      <c r="VLW46" s="2"/>
      <c r="VLZ46" s="52"/>
      <c r="VMA46" s="2"/>
      <c r="VMD46" s="52"/>
      <c r="VME46" s="2"/>
      <c r="VMH46" s="52"/>
      <c r="VMI46" s="2"/>
      <c r="VML46" s="52"/>
      <c r="VMM46" s="2"/>
      <c r="VMP46" s="52"/>
      <c r="VMQ46" s="2"/>
      <c r="VMT46" s="52"/>
      <c r="VMU46" s="2"/>
      <c r="VMX46" s="52"/>
      <c r="VMY46" s="2"/>
      <c r="VNB46" s="52"/>
      <c r="VNC46" s="2"/>
      <c r="VNF46" s="52"/>
      <c r="VNG46" s="2"/>
      <c r="VNJ46" s="52"/>
      <c r="VNK46" s="2"/>
      <c r="VNN46" s="52"/>
      <c r="VNO46" s="2"/>
      <c r="VNR46" s="52"/>
      <c r="VNS46" s="2"/>
      <c r="VNV46" s="52"/>
      <c r="VNW46" s="2"/>
      <c r="VNZ46" s="52"/>
      <c r="VOA46" s="2"/>
      <c r="VOD46" s="52"/>
      <c r="VOE46" s="2"/>
      <c r="VOH46" s="52"/>
      <c r="VOI46" s="2"/>
      <c r="VOL46" s="52"/>
      <c r="VOM46" s="2"/>
      <c r="VOP46" s="52"/>
      <c r="VOQ46" s="2"/>
      <c r="VOT46" s="52"/>
      <c r="VOU46" s="2"/>
      <c r="VOX46" s="52"/>
      <c r="VOY46" s="2"/>
      <c r="VPB46" s="52"/>
      <c r="VPC46" s="2"/>
      <c r="VPF46" s="52"/>
      <c r="VPG46" s="2"/>
      <c r="VPJ46" s="52"/>
      <c r="VPK46" s="2"/>
      <c r="VPN46" s="52"/>
      <c r="VPO46" s="2"/>
      <c r="VPR46" s="52"/>
      <c r="VPS46" s="2"/>
      <c r="VPV46" s="52"/>
      <c r="VPW46" s="2"/>
      <c r="VPZ46" s="52"/>
      <c r="VQA46" s="2"/>
      <c r="VQD46" s="52"/>
      <c r="VQE46" s="2"/>
      <c r="VQH46" s="52"/>
      <c r="VQI46" s="2"/>
      <c r="VQL46" s="52"/>
      <c r="VQM46" s="2"/>
      <c r="VQP46" s="52"/>
      <c r="VQQ46" s="2"/>
      <c r="VQT46" s="52"/>
      <c r="VQU46" s="2"/>
      <c r="VQX46" s="52"/>
      <c r="VQY46" s="2"/>
      <c r="VRB46" s="52"/>
      <c r="VRC46" s="2"/>
      <c r="VRF46" s="52"/>
      <c r="VRG46" s="2"/>
      <c r="VRJ46" s="52"/>
      <c r="VRK46" s="2"/>
      <c r="VRN46" s="52"/>
      <c r="VRO46" s="2"/>
      <c r="VRR46" s="52"/>
      <c r="VRS46" s="2"/>
      <c r="VRV46" s="52"/>
      <c r="VRW46" s="2"/>
      <c r="VRZ46" s="52"/>
      <c r="VSA46" s="2"/>
      <c r="VSD46" s="52"/>
      <c r="VSE46" s="2"/>
      <c r="VSH46" s="52"/>
      <c r="VSI46" s="2"/>
      <c r="VSL46" s="52"/>
      <c r="VSM46" s="2"/>
      <c r="VSP46" s="52"/>
      <c r="VSQ46" s="2"/>
      <c r="VST46" s="52"/>
      <c r="VSU46" s="2"/>
      <c r="VSX46" s="52"/>
      <c r="VSY46" s="2"/>
      <c r="VTB46" s="52"/>
      <c r="VTC46" s="2"/>
      <c r="VTF46" s="52"/>
      <c r="VTG46" s="2"/>
      <c r="VTJ46" s="52"/>
      <c r="VTK46" s="2"/>
      <c r="VTN46" s="52"/>
      <c r="VTO46" s="2"/>
      <c r="VTR46" s="52"/>
      <c r="VTS46" s="2"/>
      <c r="VTV46" s="52"/>
      <c r="VTW46" s="2"/>
      <c r="VTZ46" s="52"/>
      <c r="VUA46" s="2"/>
      <c r="VUD46" s="52"/>
      <c r="VUE46" s="2"/>
      <c r="VUH46" s="52"/>
      <c r="VUI46" s="2"/>
      <c r="VUL46" s="52"/>
      <c r="VUM46" s="2"/>
      <c r="VUP46" s="52"/>
      <c r="VUQ46" s="2"/>
      <c r="VUT46" s="52"/>
      <c r="VUU46" s="2"/>
      <c r="VUX46" s="52"/>
      <c r="VUY46" s="2"/>
      <c r="VVB46" s="52"/>
      <c r="VVC46" s="2"/>
      <c r="VVF46" s="52"/>
      <c r="VVG46" s="2"/>
      <c r="VVJ46" s="52"/>
      <c r="VVK46" s="2"/>
      <c r="VVN46" s="52"/>
      <c r="VVO46" s="2"/>
      <c r="VVR46" s="52"/>
      <c r="VVS46" s="2"/>
      <c r="VVV46" s="52"/>
      <c r="VVW46" s="2"/>
      <c r="VVZ46" s="52"/>
      <c r="VWA46" s="2"/>
      <c r="VWD46" s="52"/>
      <c r="VWE46" s="2"/>
      <c r="VWH46" s="52"/>
      <c r="VWI46" s="2"/>
      <c r="VWL46" s="52"/>
      <c r="VWM46" s="2"/>
      <c r="VWP46" s="52"/>
      <c r="VWQ46" s="2"/>
      <c r="VWT46" s="52"/>
      <c r="VWU46" s="2"/>
      <c r="VWX46" s="52"/>
      <c r="VWY46" s="2"/>
      <c r="VXB46" s="52"/>
      <c r="VXC46" s="2"/>
      <c r="VXF46" s="52"/>
      <c r="VXG46" s="2"/>
      <c r="VXJ46" s="52"/>
      <c r="VXK46" s="2"/>
      <c r="VXN46" s="52"/>
      <c r="VXO46" s="2"/>
      <c r="VXR46" s="52"/>
      <c r="VXS46" s="2"/>
      <c r="VXV46" s="52"/>
      <c r="VXW46" s="2"/>
      <c r="VXZ46" s="52"/>
      <c r="VYA46" s="2"/>
      <c r="VYD46" s="52"/>
      <c r="VYE46" s="2"/>
      <c r="VYH46" s="52"/>
      <c r="VYI46" s="2"/>
      <c r="VYL46" s="52"/>
      <c r="VYM46" s="2"/>
      <c r="VYP46" s="52"/>
      <c r="VYQ46" s="2"/>
      <c r="VYT46" s="52"/>
      <c r="VYU46" s="2"/>
      <c r="VYX46" s="52"/>
      <c r="VYY46" s="2"/>
      <c r="VZB46" s="52"/>
      <c r="VZC46" s="2"/>
      <c r="VZF46" s="52"/>
      <c r="VZG46" s="2"/>
      <c r="VZJ46" s="52"/>
      <c r="VZK46" s="2"/>
      <c r="VZN46" s="52"/>
      <c r="VZO46" s="2"/>
      <c r="VZR46" s="52"/>
      <c r="VZS46" s="2"/>
      <c r="VZV46" s="52"/>
      <c r="VZW46" s="2"/>
      <c r="VZZ46" s="52"/>
      <c r="WAA46" s="2"/>
      <c r="WAD46" s="52"/>
      <c r="WAE46" s="2"/>
      <c r="WAH46" s="52"/>
      <c r="WAI46" s="2"/>
      <c r="WAL46" s="52"/>
      <c r="WAM46" s="2"/>
      <c r="WAP46" s="52"/>
      <c r="WAQ46" s="2"/>
      <c r="WAT46" s="52"/>
      <c r="WAU46" s="2"/>
      <c r="WAX46" s="52"/>
      <c r="WAY46" s="2"/>
      <c r="WBB46" s="52"/>
      <c r="WBC46" s="2"/>
      <c r="WBF46" s="52"/>
      <c r="WBG46" s="2"/>
      <c r="WBJ46" s="52"/>
      <c r="WBK46" s="2"/>
      <c r="WBN46" s="52"/>
      <c r="WBO46" s="2"/>
      <c r="WBR46" s="52"/>
      <c r="WBS46" s="2"/>
      <c r="WBV46" s="52"/>
      <c r="WBW46" s="2"/>
      <c r="WBZ46" s="52"/>
      <c r="WCA46" s="2"/>
      <c r="WCD46" s="52"/>
      <c r="WCE46" s="2"/>
      <c r="WCH46" s="52"/>
      <c r="WCI46" s="2"/>
      <c r="WCL46" s="52"/>
      <c r="WCM46" s="2"/>
      <c r="WCP46" s="52"/>
      <c r="WCQ46" s="2"/>
      <c r="WCT46" s="52"/>
      <c r="WCU46" s="2"/>
      <c r="WCX46" s="52"/>
      <c r="WCY46" s="2"/>
      <c r="WDB46" s="52"/>
      <c r="WDC46" s="2"/>
      <c r="WDF46" s="52"/>
      <c r="WDG46" s="2"/>
      <c r="WDJ46" s="52"/>
      <c r="WDK46" s="2"/>
      <c r="WDN46" s="52"/>
      <c r="WDO46" s="2"/>
      <c r="WDR46" s="52"/>
      <c r="WDS46" s="2"/>
      <c r="WDV46" s="52"/>
      <c r="WDW46" s="2"/>
      <c r="WDZ46" s="52"/>
      <c r="WEA46" s="2"/>
      <c r="WED46" s="52"/>
      <c r="WEE46" s="2"/>
      <c r="WEH46" s="52"/>
      <c r="WEI46" s="2"/>
      <c r="WEL46" s="52"/>
      <c r="WEM46" s="2"/>
      <c r="WEP46" s="52"/>
      <c r="WEQ46" s="2"/>
      <c r="WET46" s="52"/>
      <c r="WEU46" s="2"/>
      <c r="WEX46" s="52"/>
      <c r="WEY46" s="2"/>
      <c r="WFB46" s="52"/>
      <c r="WFC46" s="2"/>
      <c r="WFF46" s="52"/>
      <c r="WFG46" s="2"/>
      <c r="WFJ46" s="52"/>
      <c r="WFK46" s="2"/>
      <c r="WFN46" s="52"/>
      <c r="WFO46" s="2"/>
      <c r="WFR46" s="52"/>
      <c r="WFS46" s="2"/>
      <c r="WFV46" s="52"/>
      <c r="WFW46" s="2"/>
      <c r="WFZ46" s="52"/>
      <c r="WGA46" s="2"/>
      <c r="WGD46" s="52"/>
      <c r="WGE46" s="2"/>
      <c r="WGH46" s="52"/>
      <c r="WGI46" s="2"/>
      <c r="WGL46" s="52"/>
      <c r="WGM46" s="2"/>
      <c r="WGP46" s="52"/>
      <c r="WGQ46" s="2"/>
      <c r="WGT46" s="52"/>
      <c r="WGU46" s="2"/>
      <c r="WGX46" s="52"/>
      <c r="WGY46" s="2"/>
      <c r="WHB46" s="52"/>
      <c r="WHC46" s="2"/>
      <c r="WHF46" s="52"/>
      <c r="WHG46" s="2"/>
      <c r="WHJ46" s="52"/>
      <c r="WHK46" s="2"/>
      <c r="WHN46" s="52"/>
      <c r="WHO46" s="2"/>
      <c r="WHR46" s="52"/>
      <c r="WHS46" s="2"/>
      <c r="WHV46" s="52"/>
      <c r="WHW46" s="2"/>
      <c r="WHZ46" s="52"/>
      <c r="WIA46" s="2"/>
      <c r="WID46" s="52"/>
      <c r="WIE46" s="2"/>
      <c r="WIH46" s="52"/>
      <c r="WII46" s="2"/>
      <c r="WIL46" s="52"/>
      <c r="WIM46" s="2"/>
      <c r="WIP46" s="52"/>
      <c r="WIQ46" s="2"/>
      <c r="WIT46" s="52"/>
      <c r="WIU46" s="2"/>
      <c r="WIX46" s="52"/>
      <c r="WIY46" s="2"/>
      <c r="WJB46" s="52"/>
      <c r="WJC46" s="2"/>
      <c r="WJF46" s="52"/>
      <c r="WJG46" s="2"/>
      <c r="WJJ46" s="52"/>
      <c r="WJK46" s="2"/>
      <c r="WJN46" s="52"/>
      <c r="WJO46" s="2"/>
      <c r="WJR46" s="52"/>
      <c r="WJS46" s="2"/>
      <c r="WJV46" s="52"/>
      <c r="WJW46" s="2"/>
      <c r="WJZ46" s="52"/>
      <c r="WKA46" s="2"/>
      <c r="WKD46" s="52"/>
      <c r="WKE46" s="2"/>
      <c r="WKH46" s="52"/>
      <c r="WKI46" s="2"/>
      <c r="WKL46" s="52"/>
      <c r="WKM46" s="2"/>
      <c r="WKP46" s="52"/>
      <c r="WKQ46" s="2"/>
      <c r="WKT46" s="52"/>
      <c r="WKU46" s="2"/>
      <c r="WKX46" s="52"/>
      <c r="WKY46" s="2"/>
      <c r="WLB46" s="52"/>
      <c r="WLC46" s="2"/>
      <c r="WLF46" s="52"/>
      <c r="WLG46" s="2"/>
      <c r="WLJ46" s="52"/>
      <c r="WLK46" s="2"/>
      <c r="WLN46" s="52"/>
      <c r="WLO46" s="2"/>
      <c r="WLR46" s="52"/>
      <c r="WLS46" s="2"/>
      <c r="WLV46" s="52"/>
      <c r="WLW46" s="2"/>
      <c r="WLZ46" s="52"/>
      <c r="WMA46" s="2"/>
      <c r="WMD46" s="52"/>
      <c r="WME46" s="2"/>
      <c r="WMH46" s="52"/>
      <c r="WMI46" s="2"/>
      <c r="WML46" s="52"/>
      <c r="WMM46" s="2"/>
      <c r="WMP46" s="52"/>
      <c r="WMQ46" s="2"/>
      <c r="WMT46" s="52"/>
      <c r="WMU46" s="2"/>
      <c r="WMX46" s="52"/>
      <c r="WMY46" s="2"/>
      <c r="WNB46" s="52"/>
      <c r="WNC46" s="2"/>
      <c r="WNF46" s="52"/>
      <c r="WNG46" s="2"/>
      <c r="WNJ46" s="52"/>
      <c r="WNK46" s="2"/>
      <c r="WNN46" s="52"/>
      <c r="WNO46" s="2"/>
      <c r="WNR46" s="52"/>
      <c r="WNS46" s="2"/>
      <c r="WNV46" s="52"/>
      <c r="WNW46" s="2"/>
      <c r="WNZ46" s="52"/>
      <c r="WOA46" s="2"/>
      <c r="WOD46" s="52"/>
      <c r="WOE46" s="2"/>
      <c r="WOH46" s="52"/>
      <c r="WOI46" s="2"/>
      <c r="WOL46" s="52"/>
      <c r="WOM46" s="2"/>
      <c r="WOP46" s="52"/>
      <c r="WOQ46" s="2"/>
      <c r="WOT46" s="52"/>
      <c r="WOU46" s="2"/>
      <c r="WOX46" s="52"/>
      <c r="WOY46" s="2"/>
      <c r="WPB46" s="52"/>
      <c r="WPC46" s="2"/>
      <c r="WPF46" s="52"/>
      <c r="WPG46" s="2"/>
      <c r="WPJ46" s="52"/>
      <c r="WPK46" s="2"/>
      <c r="WPN46" s="52"/>
      <c r="WPO46" s="2"/>
      <c r="WPR46" s="52"/>
      <c r="WPS46" s="2"/>
      <c r="WPV46" s="52"/>
      <c r="WPW46" s="2"/>
      <c r="WPZ46" s="52"/>
      <c r="WQA46" s="2"/>
      <c r="WQD46" s="52"/>
      <c r="WQE46" s="2"/>
      <c r="WQH46" s="52"/>
      <c r="WQI46" s="2"/>
      <c r="WQL46" s="52"/>
      <c r="WQM46" s="2"/>
      <c r="WQP46" s="52"/>
      <c r="WQQ46" s="2"/>
      <c r="WQT46" s="52"/>
      <c r="WQU46" s="2"/>
      <c r="WQX46" s="52"/>
      <c r="WQY46" s="2"/>
      <c r="WRB46" s="52"/>
      <c r="WRC46" s="2"/>
      <c r="WRF46" s="52"/>
      <c r="WRG46" s="2"/>
      <c r="WRJ46" s="52"/>
      <c r="WRK46" s="2"/>
      <c r="WRN46" s="52"/>
      <c r="WRO46" s="2"/>
      <c r="WRR46" s="52"/>
      <c r="WRS46" s="2"/>
      <c r="WRV46" s="52"/>
      <c r="WRW46" s="2"/>
      <c r="WRZ46" s="52"/>
      <c r="WSA46" s="2"/>
      <c r="WSD46" s="52"/>
      <c r="WSE46" s="2"/>
      <c r="WSH46" s="52"/>
      <c r="WSI46" s="2"/>
      <c r="WSL46" s="52"/>
      <c r="WSM46" s="2"/>
      <c r="WSP46" s="52"/>
      <c r="WSQ46" s="2"/>
      <c r="WST46" s="52"/>
      <c r="WSU46" s="2"/>
      <c r="WSX46" s="52"/>
      <c r="WSY46" s="2"/>
      <c r="WTB46" s="52"/>
      <c r="WTC46" s="2"/>
      <c r="WTF46" s="52"/>
      <c r="WTG46" s="2"/>
      <c r="WTJ46" s="52"/>
      <c r="WTK46" s="2"/>
      <c r="WTN46" s="52"/>
      <c r="WTO46" s="2"/>
      <c r="WTR46" s="52"/>
      <c r="WTS46" s="2"/>
      <c r="WTV46" s="52"/>
      <c r="WTW46" s="2"/>
      <c r="WTZ46" s="52"/>
      <c r="WUA46" s="2"/>
      <c r="WUD46" s="52"/>
      <c r="WUE46" s="2"/>
      <c r="WUH46" s="52"/>
      <c r="WUI46" s="2"/>
      <c r="WUL46" s="52"/>
      <c r="WUM46" s="2"/>
      <c r="WUP46" s="52"/>
      <c r="WUQ46" s="2"/>
      <c r="WUT46" s="52"/>
      <c r="WUU46" s="2"/>
      <c r="WUX46" s="52"/>
      <c r="WUY46" s="2"/>
      <c r="WVB46" s="52"/>
      <c r="WVC46" s="2"/>
      <c r="WVF46" s="52"/>
      <c r="WVG46" s="2"/>
      <c r="WVJ46" s="52"/>
      <c r="WVK46" s="2"/>
      <c r="WVN46" s="52"/>
      <c r="WVO46" s="2"/>
      <c r="WVR46" s="52"/>
      <c r="WVS46" s="2"/>
      <c r="WVV46" s="52"/>
      <c r="WVW46" s="2"/>
      <c r="WVZ46" s="52"/>
      <c r="WWA46" s="2"/>
      <c r="WWD46" s="52"/>
      <c r="WWE46" s="2"/>
      <c r="WWH46" s="52"/>
      <c r="WWI46" s="2"/>
      <c r="WWL46" s="52"/>
      <c r="WWM46" s="2"/>
      <c r="WWP46" s="52"/>
      <c r="WWQ46" s="2"/>
      <c r="WWT46" s="52"/>
      <c r="WWU46" s="2"/>
      <c r="WWX46" s="52"/>
      <c r="WWY46" s="2"/>
      <c r="WXB46" s="52"/>
      <c r="WXC46" s="2"/>
      <c r="WXF46" s="52"/>
      <c r="WXG46" s="2"/>
      <c r="WXJ46" s="52"/>
      <c r="WXK46" s="2"/>
      <c r="WXN46" s="52"/>
      <c r="WXO46" s="2"/>
      <c r="WXR46" s="52"/>
      <c r="WXS46" s="2"/>
      <c r="WXV46" s="52"/>
      <c r="WXW46" s="2"/>
      <c r="WXZ46" s="52"/>
      <c r="WYA46" s="2"/>
      <c r="WYD46" s="52"/>
      <c r="WYE46" s="2"/>
      <c r="WYH46" s="52"/>
      <c r="WYI46" s="2"/>
      <c r="WYL46" s="52"/>
      <c r="WYM46" s="2"/>
      <c r="WYP46" s="52"/>
      <c r="WYQ46" s="2"/>
      <c r="WYT46" s="52"/>
      <c r="WYU46" s="2"/>
      <c r="WYX46" s="52"/>
      <c r="WYY46" s="2"/>
      <c r="WZB46" s="52"/>
      <c r="WZC46" s="2"/>
      <c r="WZF46" s="52"/>
      <c r="WZG46" s="2"/>
      <c r="WZJ46" s="52"/>
      <c r="WZK46" s="2"/>
      <c r="WZN46" s="52"/>
      <c r="WZO46" s="2"/>
      <c r="WZR46" s="52"/>
      <c r="WZS46" s="2"/>
      <c r="WZV46" s="52"/>
      <c r="WZW46" s="2"/>
      <c r="WZZ46" s="52"/>
      <c r="XAA46" s="2"/>
      <c r="XAD46" s="52"/>
      <c r="XAE46" s="2"/>
      <c r="XAH46" s="52"/>
      <c r="XAI46" s="2"/>
      <c r="XAL46" s="52"/>
      <c r="XAM46" s="2"/>
      <c r="XAP46" s="52"/>
      <c r="XAQ46" s="2"/>
      <c r="XAT46" s="52"/>
      <c r="XAU46" s="2"/>
      <c r="XAX46" s="52"/>
      <c r="XAY46" s="2"/>
      <c r="XBB46" s="52"/>
      <c r="XBC46" s="2"/>
      <c r="XBF46" s="52"/>
      <c r="XBG46" s="2"/>
      <c r="XBJ46" s="52"/>
      <c r="XBK46" s="2"/>
      <c r="XBN46" s="52"/>
      <c r="XBO46" s="2"/>
      <c r="XBR46" s="52"/>
      <c r="XBS46" s="2"/>
      <c r="XBV46" s="52"/>
      <c r="XBW46" s="2"/>
      <c r="XBZ46" s="52"/>
      <c r="XCA46" s="2"/>
      <c r="XCD46" s="52"/>
      <c r="XCE46" s="2"/>
      <c r="XCH46" s="52"/>
      <c r="XCI46" s="2"/>
      <c r="XCL46" s="52"/>
      <c r="XCM46" s="2"/>
      <c r="XCP46" s="52"/>
      <c r="XCQ46" s="2"/>
      <c r="XCT46" s="52"/>
      <c r="XCU46" s="2"/>
      <c r="XCX46" s="52"/>
      <c r="XCY46" s="2"/>
      <c r="XDB46" s="52"/>
      <c r="XDC46" s="2"/>
      <c r="XDF46" s="52"/>
      <c r="XDG46" s="2"/>
      <c r="XDJ46" s="52"/>
      <c r="XDK46" s="2"/>
      <c r="XDN46" s="52"/>
      <c r="XDO46" s="2"/>
      <c r="XDR46" s="52"/>
      <c r="XDS46" s="2"/>
      <c r="XDV46" s="52"/>
      <c r="XDW46" s="2"/>
      <c r="XDZ46" s="52"/>
      <c r="XEA46" s="2"/>
      <c r="XED46" s="52"/>
      <c r="XEE46" s="2"/>
      <c r="XEH46" s="52"/>
      <c r="XEI46" s="2"/>
      <c r="XEL46" s="52"/>
      <c r="XEM46" s="2"/>
      <c r="XEP46" s="52"/>
      <c r="XEQ46" s="2"/>
      <c r="XET46" s="52"/>
      <c r="XEU46" s="2"/>
      <c r="XEX46" s="52"/>
      <c r="XEY46" s="2"/>
      <c r="XFB46" s="52"/>
      <c r="XFC46" s="2"/>
    </row>
    <row r="47" spans="1:1023 1026:2047 2050:3071 3074:4095 4098:5119 5122:6143 6146:7167 7170:8191 8194:9215 9218:10239 10242:11263 11266:12287 12290:13311 13314:14335 14338:15359 15362:16383" ht="25.05" customHeight="1" x14ac:dyDescent="0.3">
      <c r="F47" s="53"/>
      <c r="G47" s="2"/>
      <c r="J47" s="52"/>
      <c r="K47" s="2"/>
      <c r="N47" s="52"/>
      <c r="O47" s="2"/>
      <c r="R47" s="52"/>
      <c r="S47" s="2"/>
      <c r="V47" s="52"/>
      <c r="W47" s="2"/>
      <c r="Z47" s="52"/>
      <c r="AA47" s="2"/>
      <c r="AD47" s="52"/>
      <c r="AE47" s="2"/>
      <c r="AH47" s="52"/>
      <c r="AI47" s="2"/>
      <c r="AL47" s="52"/>
      <c r="AM47" s="2"/>
      <c r="AP47" s="52"/>
      <c r="AQ47" s="2"/>
      <c r="AT47" s="52"/>
      <c r="AU47" s="2"/>
      <c r="AX47" s="52"/>
      <c r="AY47" s="2"/>
      <c r="BB47" s="52"/>
      <c r="BC47" s="2"/>
      <c r="BF47" s="52"/>
      <c r="BG47" s="2"/>
      <c r="BJ47" s="52"/>
      <c r="BK47" s="2"/>
      <c r="BN47" s="52"/>
      <c r="BO47" s="2"/>
      <c r="BR47" s="52"/>
      <c r="BS47" s="2"/>
      <c r="BV47" s="52"/>
      <c r="BW47" s="2"/>
      <c r="BZ47" s="52"/>
      <c r="CA47" s="2"/>
      <c r="CD47" s="52"/>
      <c r="CE47" s="2"/>
      <c r="CH47" s="52"/>
      <c r="CI47" s="2"/>
      <c r="CL47" s="52"/>
      <c r="CM47" s="2"/>
      <c r="CP47" s="52"/>
      <c r="CQ47" s="2"/>
      <c r="CT47" s="52"/>
      <c r="CU47" s="2"/>
      <c r="CX47" s="52"/>
      <c r="CY47" s="2"/>
      <c r="DB47" s="52"/>
      <c r="DC47" s="2"/>
      <c r="DF47" s="52"/>
      <c r="DG47" s="2"/>
      <c r="DJ47" s="52"/>
      <c r="DK47" s="2"/>
      <c r="DN47" s="52"/>
      <c r="DO47" s="2"/>
      <c r="DR47" s="52"/>
      <c r="DS47" s="2"/>
      <c r="DV47" s="52"/>
      <c r="DW47" s="2"/>
      <c r="DZ47" s="52"/>
      <c r="EA47" s="2"/>
      <c r="ED47" s="52"/>
      <c r="EE47" s="2"/>
      <c r="EH47" s="52"/>
      <c r="EI47" s="2"/>
      <c r="EL47" s="52"/>
      <c r="EM47" s="2"/>
      <c r="EP47" s="52"/>
      <c r="EQ47" s="2"/>
      <c r="ET47" s="52"/>
      <c r="EU47" s="2"/>
      <c r="EX47" s="52"/>
      <c r="EY47" s="2"/>
      <c r="FB47" s="52"/>
      <c r="FC47" s="2"/>
      <c r="FF47" s="52"/>
      <c r="FG47" s="2"/>
      <c r="FJ47" s="52"/>
      <c r="FK47" s="2"/>
      <c r="FN47" s="52"/>
      <c r="FO47" s="2"/>
      <c r="FR47" s="52"/>
      <c r="FS47" s="2"/>
      <c r="FV47" s="52"/>
      <c r="FW47" s="2"/>
      <c r="FZ47" s="52"/>
      <c r="GA47" s="2"/>
      <c r="GD47" s="52"/>
      <c r="GE47" s="2"/>
      <c r="GH47" s="52"/>
      <c r="GI47" s="2"/>
      <c r="GL47" s="52"/>
      <c r="GM47" s="2"/>
      <c r="GP47" s="52"/>
      <c r="GQ47" s="2"/>
      <c r="GT47" s="52"/>
      <c r="GU47" s="2"/>
      <c r="GX47" s="52"/>
      <c r="GY47" s="2"/>
      <c r="HB47" s="52"/>
      <c r="HC47" s="2"/>
      <c r="HF47" s="52"/>
      <c r="HG47" s="2"/>
      <c r="HJ47" s="52"/>
      <c r="HK47" s="2"/>
      <c r="HN47" s="52"/>
      <c r="HO47" s="2"/>
      <c r="HR47" s="52"/>
      <c r="HS47" s="2"/>
      <c r="HV47" s="52"/>
      <c r="HW47" s="2"/>
      <c r="HZ47" s="52"/>
      <c r="IA47" s="2"/>
      <c r="ID47" s="52"/>
      <c r="IE47" s="2"/>
      <c r="IH47" s="52"/>
      <c r="II47" s="2"/>
      <c r="IL47" s="52"/>
      <c r="IM47" s="2"/>
      <c r="IP47" s="52"/>
      <c r="IQ47" s="2"/>
      <c r="IT47" s="52"/>
      <c r="IU47" s="2"/>
      <c r="IX47" s="52"/>
      <c r="IY47" s="2"/>
      <c r="JB47" s="52"/>
      <c r="JC47" s="2"/>
      <c r="JF47" s="52"/>
      <c r="JG47" s="2"/>
      <c r="JJ47" s="52"/>
      <c r="JK47" s="2"/>
      <c r="JN47" s="52"/>
      <c r="JO47" s="2"/>
      <c r="JR47" s="52"/>
      <c r="JS47" s="2"/>
      <c r="JV47" s="52"/>
      <c r="JW47" s="2"/>
      <c r="JZ47" s="52"/>
      <c r="KA47" s="2"/>
      <c r="KD47" s="52"/>
      <c r="KE47" s="2"/>
      <c r="KH47" s="52"/>
      <c r="KI47" s="2"/>
      <c r="KL47" s="52"/>
      <c r="KM47" s="2"/>
      <c r="KP47" s="52"/>
      <c r="KQ47" s="2"/>
      <c r="KT47" s="52"/>
      <c r="KU47" s="2"/>
      <c r="KX47" s="52"/>
      <c r="KY47" s="2"/>
      <c r="LB47" s="52"/>
      <c r="LC47" s="2"/>
      <c r="LF47" s="52"/>
      <c r="LG47" s="2"/>
      <c r="LJ47" s="52"/>
      <c r="LK47" s="2"/>
      <c r="LN47" s="52"/>
      <c r="LO47" s="2"/>
      <c r="LR47" s="52"/>
      <c r="LS47" s="2"/>
      <c r="LV47" s="52"/>
      <c r="LW47" s="2"/>
      <c r="LZ47" s="52"/>
      <c r="MA47" s="2"/>
      <c r="MD47" s="52"/>
      <c r="ME47" s="2"/>
      <c r="MH47" s="52"/>
      <c r="MI47" s="2"/>
      <c r="ML47" s="52"/>
      <c r="MM47" s="2"/>
      <c r="MP47" s="52"/>
      <c r="MQ47" s="2"/>
      <c r="MT47" s="52"/>
      <c r="MU47" s="2"/>
      <c r="MX47" s="52"/>
      <c r="MY47" s="2"/>
      <c r="NB47" s="52"/>
      <c r="NC47" s="2"/>
      <c r="NF47" s="52"/>
      <c r="NG47" s="2"/>
      <c r="NJ47" s="52"/>
      <c r="NK47" s="2"/>
      <c r="NN47" s="52"/>
      <c r="NO47" s="2"/>
      <c r="NR47" s="52"/>
      <c r="NS47" s="2"/>
      <c r="NV47" s="52"/>
      <c r="NW47" s="2"/>
      <c r="NZ47" s="52"/>
      <c r="OA47" s="2"/>
      <c r="OD47" s="52"/>
      <c r="OE47" s="2"/>
      <c r="OH47" s="52"/>
      <c r="OI47" s="2"/>
      <c r="OL47" s="52"/>
      <c r="OM47" s="2"/>
      <c r="OP47" s="52"/>
      <c r="OQ47" s="2"/>
      <c r="OT47" s="52"/>
      <c r="OU47" s="2"/>
      <c r="OX47" s="52"/>
      <c r="OY47" s="2"/>
      <c r="PB47" s="52"/>
      <c r="PC47" s="2"/>
      <c r="PF47" s="52"/>
      <c r="PG47" s="2"/>
      <c r="PJ47" s="52"/>
      <c r="PK47" s="2"/>
      <c r="PN47" s="52"/>
      <c r="PO47" s="2"/>
      <c r="PR47" s="52"/>
      <c r="PS47" s="2"/>
      <c r="PV47" s="52"/>
      <c r="PW47" s="2"/>
      <c r="PZ47" s="52"/>
      <c r="QA47" s="2"/>
      <c r="QD47" s="52"/>
      <c r="QE47" s="2"/>
      <c r="QH47" s="52"/>
      <c r="QI47" s="2"/>
      <c r="QL47" s="52"/>
      <c r="QM47" s="2"/>
      <c r="QP47" s="52"/>
      <c r="QQ47" s="2"/>
      <c r="QT47" s="52"/>
      <c r="QU47" s="2"/>
      <c r="QX47" s="52"/>
      <c r="QY47" s="2"/>
      <c r="RB47" s="52"/>
      <c r="RC47" s="2"/>
      <c r="RF47" s="52"/>
      <c r="RG47" s="2"/>
      <c r="RJ47" s="52"/>
      <c r="RK47" s="2"/>
      <c r="RN47" s="52"/>
      <c r="RO47" s="2"/>
      <c r="RR47" s="52"/>
      <c r="RS47" s="2"/>
      <c r="RV47" s="52"/>
      <c r="RW47" s="2"/>
      <c r="RZ47" s="52"/>
      <c r="SA47" s="2"/>
      <c r="SD47" s="52"/>
      <c r="SE47" s="2"/>
      <c r="SH47" s="52"/>
      <c r="SI47" s="2"/>
      <c r="SL47" s="52"/>
      <c r="SM47" s="2"/>
      <c r="SP47" s="52"/>
      <c r="SQ47" s="2"/>
      <c r="ST47" s="52"/>
      <c r="SU47" s="2"/>
      <c r="SX47" s="52"/>
      <c r="SY47" s="2"/>
      <c r="TB47" s="52"/>
      <c r="TC47" s="2"/>
      <c r="TF47" s="52"/>
      <c r="TG47" s="2"/>
      <c r="TJ47" s="52"/>
      <c r="TK47" s="2"/>
      <c r="TN47" s="52"/>
      <c r="TO47" s="2"/>
      <c r="TR47" s="52"/>
      <c r="TS47" s="2"/>
      <c r="TV47" s="52"/>
      <c r="TW47" s="2"/>
      <c r="TZ47" s="52"/>
      <c r="UA47" s="2"/>
      <c r="UD47" s="52"/>
      <c r="UE47" s="2"/>
      <c r="UH47" s="52"/>
      <c r="UI47" s="2"/>
      <c r="UL47" s="52"/>
      <c r="UM47" s="2"/>
      <c r="UP47" s="52"/>
      <c r="UQ47" s="2"/>
      <c r="UT47" s="52"/>
      <c r="UU47" s="2"/>
      <c r="UX47" s="52"/>
      <c r="UY47" s="2"/>
      <c r="VB47" s="52"/>
      <c r="VC47" s="2"/>
      <c r="VF47" s="52"/>
      <c r="VG47" s="2"/>
      <c r="VJ47" s="52"/>
      <c r="VK47" s="2"/>
      <c r="VN47" s="52"/>
      <c r="VO47" s="2"/>
      <c r="VR47" s="52"/>
      <c r="VS47" s="2"/>
      <c r="VV47" s="52"/>
      <c r="VW47" s="2"/>
      <c r="VZ47" s="52"/>
      <c r="WA47" s="2"/>
      <c r="WD47" s="52"/>
      <c r="WE47" s="2"/>
      <c r="WH47" s="52"/>
      <c r="WI47" s="2"/>
      <c r="WL47" s="52"/>
      <c r="WM47" s="2"/>
      <c r="WP47" s="52"/>
      <c r="WQ47" s="2"/>
      <c r="WT47" s="52"/>
      <c r="WU47" s="2"/>
      <c r="WX47" s="52"/>
      <c r="WY47" s="2"/>
      <c r="XB47" s="52"/>
      <c r="XC47" s="2"/>
      <c r="XF47" s="52"/>
      <c r="XG47" s="2"/>
      <c r="XJ47" s="52"/>
      <c r="XK47" s="2"/>
      <c r="XN47" s="52"/>
      <c r="XO47" s="2"/>
      <c r="XR47" s="52"/>
      <c r="XS47" s="2"/>
      <c r="XV47" s="52"/>
      <c r="XW47" s="2"/>
      <c r="XZ47" s="52"/>
      <c r="YA47" s="2"/>
      <c r="YD47" s="52"/>
      <c r="YE47" s="2"/>
      <c r="YH47" s="52"/>
      <c r="YI47" s="2"/>
      <c r="YL47" s="52"/>
      <c r="YM47" s="2"/>
      <c r="YP47" s="52"/>
      <c r="YQ47" s="2"/>
      <c r="YT47" s="52"/>
      <c r="YU47" s="2"/>
      <c r="YX47" s="52"/>
      <c r="YY47" s="2"/>
      <c r="ZB47" s="52"/>
      <c r="ZC47" s="2"/>
      <c r="ZF47" s="52"/>
      <c r="ZG47" s="2"/>
      <c r="ZJ47" s="52"/>
      <c r="ZK47" s="2"/>
      <c r="ZN47" s="52"/>
      <c r="ZO47" s="2"/>
      <c r="ZR47" s="52"/>
      <c r="ZS47" s="2"/>
      <c r="ZV47" s="52"/>
      <c r="ZW47" s="2"/>
      <c r="ZZ47" s="52"/>
      <c r="AAA47" s="2"/>
      <c r="AAD47" s="52"/>
      <c r="AAE47" s="2"/>
      <c r="AAH47" s="52"/>
      <c r="AAI47" s="2"/>
      <c r="AAL47" s="52"/>
      <c r="AAM47" s="2"/>
      <c r="AAP47" s="52"/>
      <c r="AAQ47" s="2"/>
      <c r="AAT47" s="52"/>
      <c r="AAU47" s="2"/>
      <c r="AAX47" s="52"/>
      <c r="AAY47" s="2"/>
      <c r="ABB47" s="52"/>
      <c r="ABC47" s="2"/>
      <c r="ABF47" s="52"/>
      <c r="ABG47" s="2"/>
      <c r="ABJ47" s="52"/>
      <c r="ABK47" s="2"/>
      <c r="ABN47" s="52"/>
      <c r="ABO47" s="2"/>
      <c r="ABR47" s="52"/>
      <c r="ABS47" s="2"/>
      <c r="ABV47" s="52"/>
      <c r="ABW47" s="2"/>
      <c r="ABZ47" s="52"/>
      <c r="ACA47" s="2"/>
      <c r="ACD47" s="52"/>
      <c r="ACE47" s="2"/>
      <c r="ACH47" s="52"/>
      <c r="ACI47" s="2"/>
      <c r="ACL47" s="52"/>
      <c r="ACM47" s="2"/>
      <c r="ACP47" s="52"/>
      <c r="ACQ47" s="2"/>
      <c r="ACT47" s="52"/>
      <c r="ACU47" s="2"/>
      <c r="ACX47" s="52"/>
      <c r="ACY47" s="2"/>
      <c r="ADB47" s="52"/>
      <c r="ADC47" s="2"/>
      <c r="ADF47" s="52"/>
      <c r="ADG47" s="2"/>
      <c r="ADJ47" s="52"/>
      <c r="ADK47" s="2"/>
      <c r="ADN47" s="52"/>
      <c r="ADO47" s="2"/>
      <c r="ADR47" s="52"/>
      <c r="ADS47" s="2"/>
      <c r="ADV47" s="52"/>
      <c r="ADW47" s="2"/>
      <c r="ADZ47" s="52"/>
      <c r="AEA47" s="2"/>
      <c r="AED47" s="52"/>
      <c r="AEE47" s="2"/>
      <c r="AEH47" s="52"/>
      <c r="AEI47" s="2"/>
      <c r="AEL47" s="52"/>
      <c r="AEM47" s="2"/>
      <c r="AEP47" s="52"/>
      <c r="AEQ47" s="2"/>
      <c r="AET47" s="52"/>
      <c r="AEU47" s="2"/>
      <c r="AEX47" s="52"/>
      <c r="AEY47" s="2"/>
      <c r="AFB47" s="52"/>
      <c r="AFC47" s="2"/>
      <c r="AFF47" s="52"/>
      <c r="AFG47" s="2"/>
      <c r="AFJ47" s="52"/>
      <c r="AFK47" s="2"/>
      <c r="AFN47" s="52"/>
      <c r="AFO47" s="2"/>
      <c r="AFR47" s="52"/>
      <c r="AFS47" s="2"/>
      <c r="AFV47" s="52"/>
      <c r="AFW47" s="2"/>
      <c r="AFZ47" s="52"/>
      <c r="AGA47" s="2"/>
      <c r="AGD47" s="52"/>
      <c r="AGE47" s="2"/>
      <c r="AGH47" s="52"/>
      <c r="AGI47" s="2"/>
      <c r="AGL47" s="52"/>
      <c r="AGM47" s="2"/>
      <c r="AGP47" s="52"/>
      <c r="AGQ47" s="2"/>
      <c r="AGT47" s="52"/>
      <c r="AGU47" s="2"/>
      <c r="AGX47" s="52"/>
      <c r="AGY47" s="2"/>
      <c r="AHB47" s="52"/>
      <c r="AHC47" s="2"/>
      <c r="AHF47" s="52"/>
      <c r="AHG47" s="2"/>
      <c r="AHJ47" s="52"/>
      <c r="AHK47" s="2"/>
      <c r="AHN47" s="52"/>
      <c r="AHO47" s="2"/>
      <c r="AHR47" s="52"/>
      <c r="AHS47" s="2"/>
      <c r="AHV47" s="52"/>
      <c r="AHW47" s="2"/>
      <c r="AHZ47" s="52"/>
      <c r="AIA47" s="2"/>
      <c r="AID47" s="52"/>
      <c r="AIE47" s="2"/>
      <c r="AIH47" s="52"/>
      <c r="AII47" s="2"/>
      <c r="AIL47" s="52"/>
      <c r="AIM47" s="2"/>
      <c r="AIP47" s="52"/>
      <c r="AIQ47" s="2"/>
      <c r="AIT47" s="52"/>
      <c r="AIU47" s="2"/>
      <c r="AIX47" s="52"/>
      <c r="AIY47" s="2"/>
      <c r="AJB47" s="52"/>
      <c r="AJC47" s="2"/>
      <c r="AJF47" s="52"/>
      <c r="AJG47" s="2"/>
      <c r="AJJ47" s="52"/>
      <c r="AJK47" s="2"/>
      <c r="AJN47" s="52"/>
      <c r="AJO47" s="2"/>
      <c r="AJR47" s="52"/>
      <c r="AJS47" s="2"/>
      <c r="AJV47" s="52"/>
      <c r="AJW47" s="2"/>
      <c r="AJZ47" s="52"/>
      <c r="AKA47" s="2"/>
      <c r="AKD47" s="52"/>
      <c r="AKE47" s="2"/>
      <c r="AKH47" s="52"/>
      <c r="AKI47" s="2"/>
      <c r="AKL47" s="52"/>
      <c r="AKM47" s="2"/>
      <c r="AKP47" s="52"/>
      <c r="AKQ47" s="2"/>
      <c r="AKT47" s="52"/>
      <c r="AKU47" s="2"/>
      <c r="AKX47" s="52"/>
      <c r="AKY47" s="2"/>
      <c r="ALB47" s="52"/>
      <c r="ALC47" s="2"/>
      <c r="ALF47" s="52"/>
      <c r="ALG47" s="2"/>
      <c r="ALJ47" s="52"/>
      <c r="ALK47" s="2"/>
      <c r="ALN47" s="52"/>
      <c r="ALO47" s="2"/>
      <c r="ALR47" s="52"/>
      <c r="ALS47" s="2"/>
      <c r="ALV47" s="52"/>
      <c r="ALW47" s="2"/>
      <c r="ALZ47" s="52"/>
      <c r="AMA47" s="2"/>
      <c r="AMD47" s="52"/>
      <c r="AME47" s="2"/>
      <c r="AMH47" s="52"/>
      <c r="AMI47" s="2"/>
      <c r="AML47" s="52"/>
      <c r="AMM47" s="2"/>
      <c r="AMP47" s="52"/>
      <c r="AMQ47" s="2"/>
      <c r="AMT47" s="52"/>
      <c r="AMU47" s="2"/>
      <c r="AMX47" s="52"/>
      <c r="AMY47" s="2"/>
      <c r="ANB47" s="52"/>
      <c r="ANC47" s="2"/>
      <c r="ANF47" s="52"/>
      <c r="ANG47" s="2"/>
      <c r="ANJ47" s="52"/>
      <c r="ANK47" s="2"/>
      <c r="ANN47" s="52"/>
      <c r="ANO47" s="2"/>
      <c r="ANR47" s="52"/>
      <c r="ANS47" s="2"/>
      <c r="ANV47" s="52"/>
      <c r="ANW47" s="2"/>
      <c r="ANZ47" s="52"/>
      <c r="AOA47" s="2"/>
      <c r="AOD47" s="52"/>
      <c r="AOE47" s="2"/>
      <c r="AOH47" s="52"/>
      <c r="AOI47" s="2"/>
      <c r="AOL47" s="52"/>
      <c r="AOM47" s="2"/>
      <c r="AOP47" s="52"/>
      <c r="AOQ47" s="2"/>
      <c r="AOT47" s="52"/>
      <c r="AOU47" s="2"/>
      <c r="AOX47" s="52"/>
      <c r="AOY47" s="2"/>
      <c r="APB47" s="52"/>
      <c r="APC47" s="2"/>
      <c r="APF47" s="52"/>
      <c r="APG47" s="2"/>
      <c r="APJ47" s="52"/>
      <c r="APK47" s="2"/>
      <c r="APN47" s="52"/>
      <c r="APO47" s="2"/>
      <c r="APR47" s="52"/>
      <c r="APS47" s="2"/>
      <c r="APV47" s="52"/>
      <c r="APW47" s="2"/>
      <c r="APZ47" s="52"/>
      <c r="AQA47" s="2"/>
      <c r="AQD47" s="52"/>
      <c r="AQE47" s="2"/>
      <c r="AQH47" s="52"/>
      <c r="AQI47" s="2"/>
      <c r="AQL47" s="52"/>
      <c r="AQM47" s="2"/>
      <c r="AQP47" s="52"/>
      <c r="AQQ47" s="2"/>
      <c r="AQT47" s="52"/>
      <c r="AQU47" s="2"/>
      <c r="AQX47" s="52"/>
      <c r="AQY47" s="2"/>
      <c r="ARB47" s="52"/>
      <c r="ARC47" s="2"/>
      <c r="ARF47" s="52"/>
      <c r="ARG47" s="2"/>
      <c r="ARJ47" s="52"/>
      <c r="ARK47" s="2"/>
      <c r="ARN47" s="52"/>
      <c r="ARO47" s="2"/>
      <c r="ARR47" s="52"/>
      <c r="ARS47" s="2"/>
      <c r="ARV47" s="52"/>
      <c r="ARW47" s="2"/>
      <c r="ARZ47" s="52"/>
      <c r="ASA47" s="2"/>
      <c r="ASD47" s="52"/>
      <c r="ASE47" s="2"/>
      <c r="ASH47" s="52"/>
      <c r="ASI47" s="2"/>
      <c r="ASL47" s="52"/>
      <c r="ASM47" s="2"/>
      <c r="ASP47" s="52"/>
      <c r="ASQ47" s="2"/>
      <c r="AST47" s="52"/>
      <c r="ASU47" s="2"/>
      <c r="ASX47" s="52"/>
      <c r="ASY47" s="2"/>
      <c r="ATB47" s="52"/>
      <c r="ATC47" s="2"/>
      <c r="ATF47" s="52"/>
      <c r="ATG47" s="2"/>
      <c r="ATJ47" s="52"/>
      <c r="ATK47" s="2"/>
      <c r="ATN47" s="52"/>
      <c r="ATO47" s="2"/>
      <c r="ATR47" s="52"/>
      <c r="ATS47" s="2"/>
      <c r="ATV47" s="52"/>
      <c r="ATW47" s="2"/>
      <c r="ATZ47" s="52"/>
      <c r="AUA47" s="2"/>
      <c r="AUD47" s="52"/>
      <c r="AUE47" s="2"/>
      <c r="AUH47" s="52"/>
      <c r="AUI47" s="2"/>
      <c r="AUL47" s="52"/>
      <c r="AUM47" s="2"/>
      <c r="AUP47" s="52"/>
      <c r="AUQ47" s="2"/>
      <c r="AUT47" s="52"/>
      <c r="AUU47" s="2"/>
      <c r="AUX47" s="52"/>
      <c r="AUY47" s="2"/>
      <c r="AVB47" s="52"/>
      <c r="AVC47" s="2"/>
      <c r="AVF47" s="52"/>
      <c r="AVG47" s="2"/>
      <c r="AVJ47" s="52"/>
      <c r="AVK47" s="2"/>
      <c r="AVN47" s="52"/>
      <c r="AVO47" s="2"/>
      <c r="AVR47" s="52"/>
      <c r="AVS47" s="2"/>
      <c r="AVV47" s="52"/>
      <c r="AVW47" s="2"/>
      <c r="AVZ47" s="52"/>
      <c r="AWA47" s="2"/>
      <c r="AWD47" s="52"/>
      <c r="AWE47" s="2"/>
      <c r="AWH47" s="52"/>
      <c r="AWI47" s="2"/>
      <c r="AWL47" s="52"/>
      <c r="AWM47" s="2"/>
      <c r="AWP47" s="52"/>
      <c r="AWQ47" s="2"/>
      <c r="AWT47" s="52"/>
      <c r="AWU47" s="2"/>
      <c r="AWX47" s="52"/>
      <c r="AWY47" s="2"/>
      <c r="AXB47" s="52"/>
      <c r="AXC47" s="2"/>
      <c r="AXF47" s="52"/>
      <c r="AXG47" s="2"/>
      <c r="AXJ47" s="52"/>
      <c r="AXK47" s="2"/>
      <c r="AXN47" s="52"/>
      <c r="AXO47" s="2"/>
      <c r="AXR47" s="52"/>
      <c r="AXS47" s="2"/>
      <c r="AXV47" s="52"/>
      <c r="AXW47" s="2"/>
      <c r="AXZ47" s="52"/>
      <c r="AYA47" s="2"/>
      <c r="AYD47" s="52"/>
      <c r="AYE47" s="2"/>
      <c r="AYH47" s="52"/>
      <c r="AYI47" s="2"/>
      <c r="AYL47" s="52"/>
      <c r="AYM47" s="2"/>
      <c r="AYP47" s="52"/>
      <c r="AYQ47" s="2"/>
      <c r="AYT47" s="52"/>
      <c r="AYU47" s="2"/>
      <c r="AYX47" s="52"/>
      <c r="AYY47" s="2"/>
      <c r="AZB47" s="52"/>
      <c r="AZC47" s="2"/>
      <c r="AZF47" s="52"/>
      <c r="AZG47" s="2"/>
      <c r="AZJ47" s="52"/>
      <c r="AZK47" s="2"/>
      <c r="AZN47" s="52"/>
      <c r="AZO47" s="2"/>
      <c r="AZR47" s="52"/>
      <c r="AZS47" s="2"/>
      <c r="AZV47" s="52"/>
      <c r="AZW47" s="2"/>
      <c r="AZZ47" s="52"/>
      <c r="BAA47" s="2"/>
      <c r="BAD47" s="52"/>
      <c r="BAE47" s="2"/>
      <c r="BAH47" s="52"/>
      <c r="BAI47" s="2"/>
      <c r="BAL47" s="52"/>
      <c r="BAM47" s="2"/>
      <c r="BAP47" s="52"/>
      <c r="BAQ47" s="2"/>
      <c r="BAT47" s="52"/>
      <c r="BAU47" s="2"/>
      <c r="BAX47" s="52"/>
      <c r="BAY47" s="2"/>
      <c r="BBB47" s="52"/>
      <c r="BBC47" s="2"/>
      <c r="BBF47" s="52"/>
      <c r="BBG47" s="2"/>
      <c r="BBJ47" s="52"/>
      <c r="BBK47" s="2"/>
      <c r="BBN47" s="52"/>
      <c r="BBO47" s="2"/>
      <c r="BBR47" s="52"/>
      <c r="BBS47" s="2"/>
      <c r="BBV47" s="52"/>
      <c r="BBW47" s="2"/>
      <c r="BBZ47" s="52"/>
      <c r="BCA47" s="2"/>
      <c r="BCD47" s="52"/>
      <c r="BCE47" s="2"/>
      <c r="BCH47" s="52"/>
      <c r="BCI47" s="2"/>
      <c r="BCL47" s="52"/>
      <c r="BCM47" s="2"/>
      <c r="BCP47" s="52"/>
      <c r="BCQ47" s="2"/>
      <c r="BCT47" s="52"/>
      <c r="BCU47" s="2"/>
      <c r="BCX47" s="52"/>
      <c r="BCY47" s="2"/>
      <c r="BDB47" s="52"/>
      <c r="BDC47" s="2"/>
      <c r="BDF47" s="52"/>
      <c r="BDG47" s="2"/>
      <c r="BDJ47" s="52"/>
      <c r="BDK47" s="2"/>
      <c r="BDN47" s="52"/>
      <c r="BDO47" s="2"/>
      <c r="BDR47" s="52"/>
      <c r="BDS47" s="2"/>
      <c r="BDV47" s="52"/>
      <c r="BDW47" s="2"/>
      <c r="BDZ47" s="52"/>
      <c r="BEA47" s="2"/>
      <c r="BED47" s="52"/>
      <c r="BEE47" s="2"/>
      <c r="BEH47" s="52"/>
      <c r="BEI47" s="2"/>
      <c r="BEL47" s="52"/>
      <c r="BEM47" s="2"/>
      <c r="BEP47" s="52"/>
      <c r="BEQ47" s="2"/>
      <c r="BET47" s="52"/>
      <c r="BEU47" s="2"/>
      <c r="BEX47" s="52"/>
      <c r="BEY47" s="2"/>
      <c r="BFB47" s="52"/>
      <c r="BFC47" s="2"/>
      <c r="BFF47" s="52"/>
      <c r="BFG47" s="2"/>
      <c r="BFJ47" s="52"/>
      <c r="BFK47" s="2"/>
      <c r="BFN47" s="52"/>
      <c r="BFO47" s="2"/>
      <c r="BFR47" s="52"/>
      <c r="BFS47" s="2"/>
      <c r="BFV47" s="52"/>
      <c r="BFW47" s="2"/>
      <c r="BFZ47" s="52"/>
      <c r="BGA47" s="2"/>
      <c r="BGD47" s="52"/>
      <c r="BGE47" s="2"/>
      <c r="BGH47" s="52"/>
      <c r="BGI47" s="2"/>
      <c r="BGL47" s="52"/>
      <c r="BGM47" s="2"/>
      <c r="BGP47" s="52"/>
      <c r="BGQ47" s="2"/>
      <c r="BGT47" s="52"/>
      <c r="BGU47" s="2"/>
      <c r="BGX47" s="52"/>
      <c r="BGY47" s="2"/>
      <c r="BHB47" s="52"/>
      <c r="BHC47" s="2"/>
      <c r="BHF47" s="52"/>
      <c r="BHG47" s="2"/>
      <c r="BHJ47" s="52"/>
      <c r="BHK47" s="2"/>
      <c r="BHN47" s="52"/>
      <c r="BHO47" s="2"/>
      <c r="BHR47" s="52"/>
      <c r="BHS47" s="2"/>
      <c r="BHV47" s="52"/>
      <c r="BHW47" s="2"/>
      <c r="BHZ47" s="52"/>
      <c r="BIA47" s="2"/>
      <c r="BID47" s="52"/>
      <c r="BIE47" s="2"/>
      <c r="BIH47" s="52"/>
      <c r="BII47" s="2"/>
      <c r="BIL47" s="52"/>
      <c r="BIM47" s="2"/>
      <c r="BIP47" s="52"/>
      <c r="BIQ47" s="2"/>
      <c r="BIT47" s="52"/>
      <c r="BIU47" s="2"/>
      <c r="BIX47" s="52"/>
      <c r="BIY47" s="2"/>
      <c r="BJB47" s="52"/>
      <c r="BJC47" s="2"/>
      <c r="BJF47" s="52"/>
      <c r="BJG47" s="2"/>
      <c r="BJJ47" s="52"/>
      <c r="BJK47" s="2"/>
      <c r="BJN47" s="52"/>
      <c r="BJO47" s="2"/>
      <c r="BJR47" s="52"/>
      <c r="BJS47" s="2"/>
      <c r="BJV47" s="52"/>
      <c r="BJW47" s="2"/>
      <c r="BJZ47" s="52"/>
      <c r="BKA47" s="2"/>
      <c r="BKD47" s="52"/>
      <c r="BKE47" s="2"/>
      <c r="BKH47" s="52"/>
      <c r="BKI47" s="2"/>
      <c r="BKL47" s="52"/>
      <c r="BKM47" s="2"/>
      <c r="BKP47" s="52"/>
      <c r="BKQ47" s="2"/>
      <c r="BKT47" s="52"/>
      <c r="BKU47" s="2"/>
      <c r="BKX47" s="52"/>
      <c r="BKY47" s="2"/>
      <c r="BLB47" s="52"/>
      <c r="BLC47" s="2"/>
      <c r="BLF47" s="52"/>
      <c r="BLG47" s="2"/>
      <c r="BLJ47" s="52"/>
      <c r="BLK47" s="2"/>
      <c r="BLN47" s="52"/>
      <c r="BLO47" s="2"/>
      <c r="BLR47" s="52"/>
      <c r="BLS47" s="2"/>
      <c r="BLV47" s="52"/>
      <c r="BLW47" s="2"/>
      <c r="BLZ47" s="52"/>
      <c r="BMA47" s="2"/>
      <c r="BMD47" s="52"/>
      <c r="BME47" s="2"/>
      <c r="BMH47" s="52"/>
      <c r="BMI47" s="2"/>
      <c r="BML47" s="52"/>
      <c r="BMM47" s="2"/>
      <c r="BMP47" s="52"/>
      <c r="BMQ47" s="2"/>
      <c r="BMT47" s="52"/>
      <c r="BMU47" s="2"/>
      <c r="BMX47" s="52"/>
      <c r="BMY47" s="2"/>
      <c r="BNB47" s="52"/>
      <c r="BNC47" s="2"/>
      <c r="BNF47" s="52"/>
      <c r="BNG47" s="2"/>
      <c r="BNJ47" s="52"/>
      <c r="BNK47" s="2"/>
      <c r="BNN47" s="52"/>
      <c r="BNO47" s="2"/>
      <c r="BNR47" s="52"/>
      <c r="BNS47" s="2"/>
      <c r="BNV47" s="52"/>
      <c r="BNW47" s="2"/>
      <c r="BNZ47" s="52"/>
      <c r="BOA47" s="2"/>
      <c r="BOD47" s="52"/>
      <c r="BOE47" s="2"/>
      <c r="BOH47" s="52"/>
      <c r="BOI47" s="2"/>
      <c r="BOL47" s="52"/>
      <c r="BOM47" s="2"/>
      <c r="BOP47" s="52"/>
      <c r="BOQ47" s="2"/>
      <c r="BOT47" s="52"/>
      <c r="BOU47" s="2"/>
      <c r="BOX47" s="52"/>
      <c r="BOY47" s="2"/>
      <c r="BPB47" s="52"/>
      <c r="BPC47" s="2"/>
      <c r="BPF47" s="52"/>
      <c r="BPG47" s="2"/>
      <c r="BPJ47" s="52"/>
      <c r="BPK47" s="2"/>
      <c r="BPN47" s="52"/>
      <c r="BPO47" s="2"/>
      <c r="BPR47" s="52"/>
      <c r="BPS47" s="2"/>
      <c r="BPV47" s="52"/>
      <c r="BPW47" s="2"/>
      <c r="BPZ47" s="52"/>
      <c r="BQA47" s="2"/>
      <c r="BQD47" s="52"/>
      <c r="BQE47" s="2"/>
      <c r="BQH47" s="52"/>
      <c r="BQI47" s="2"/>
      <c r="BQL47" s="52"/>
      <c r="BQM47" s="2"/>
      <c r="BQP47" s="52"/>
      <c r="BQQ47" s="2"/>
      <c r="BQT47" s="52"/>
      <c r="BQU47" s="2"/>
      <c r="BQX47" s="52"/>
      <c r="BQY47" s="2"/>
      <c r="BRB47" s="52"/>
      <c r="BRC47" s="2"/>
      <c r="BRF47" s="52"/>
      <c r="BRG47" s="2"/>
      <c r="BRJ47" s="52"/>
      <c r="BRK47" s="2"/>
      <c r="BRN47" s="52"/>
      <c r="BRO47" s="2"/>
      <c r="BRR47" s="52"/>
      <c r="BRS47" s="2"/>
      <c r="BRV47" s="52"/>
      <c r="BRW47" s="2"/>
      <c r="BRZ47" s="52"/>
      <c r="BSA47" s="2"/>
      <c r="BSD47" s="52"/>
      <c r="BSE47" s="2"/>
      <c r="BSH47" s="52"/>
      <c r="BSI47" s="2"/>
      <c r="BSL47" s="52"/>
      <c r="BSM47" s="2"/>
      <c r="BSP47" s="52"/>
      <c r="BSQ47" s="2"/>
      <c r="BST47" s="52"/>
      <c r="BSU47" s="2"/>
      <c r="BSX47" s="52"/>
      <c r="BSY47" s="2"/>
      <c r="BTB47" s="52"/>
      <c r="BTC47" s="2"/>
      <c r="BTF47" s="52"/>
      <c r="BTG47" s="2"/>
      <c r="BTJ47" s="52"/>
      <c r="BTK47" s="2"/>
      <c r="BTN47" s="52"/>
      <c r="BTO47" s="2"/>
      <c r="BTR47" s="52"/>
      <c r="BTS47" s="2"/>
      <c r="BTV47" s="52"/>
      <c r="BTW47" s="2"/>
      <c r="BTZ47" s="52"/>
      <c r="BUA47" s="2"/>
      <c r="BUD47" s="52"/>
      <c r="BUE47" s="2"/>
      <c r="BUH47" s="52"/>
      <c r="BUI47" s="2"/>
      <c r="BUL47" s="52"/>
      <c r="BUM47" s="2"/>
      <c r="BUP47" s="52"/>
      <c r="BUQ47" s="2"/>
      <c r="BUT47" s="52"/>
      <c r="BUU47" s="2"/>
      <c r="BUX47" s="52"/>
      <c r="BUY47" s="2"/>
      <c r="BVB47" s="52"/>
      <c r="BVC47" s="2"/>
      <c r="BVF47" s="52"/>
      <c r="BVG47" s="2"/>
      <c r="BVJ47" s="52"/>
      <c r="BVK47" s="2"/>
      <c r="BVN47" s="52"/>
      <c r="BVO47" s="2"/>
      <c r="BVR47" s="52"/>
      <c r="BVS47" s="2"/>
      <c r="BVV47" s="52"/>
      <c r="BVW47" s="2"/>
      <c r="BVZ47" s="52"/>
      <c r="BWA47" s="2"/>
      <c r="BWD47" s="52"/>
      <c r="BWE47" s="2"/>
      <c r="BWH47" s="52"/>
      <c r="BWI47" s="2"/>
      <c r="BWL47" s="52"/>
      <c r="BWM47" s="2"/>
      <c r="BWP47" s="52"/>
      <c r="BWQ47" s="2"/>
      <c r="BWT47" s="52"/>
      <c r="BWU47" s="2"/>
      <c r="BWX47" s="52"/>
      <c r="BWY47" s="2"/>
      <c r="BXB47" s="52"/>
      <c r="BXC47" s="2"/>
      <c r="BXF47" s="52"/>
      <c r="BXG47" s="2"/>
      <c r="BXJ47" s="52"/>
      <c r="BXK47" s="2"/>
      <c r="BXN47" s="52"/>
      <c r="BXO47" s="2"/>
      <c r="BXR47" s="52"/>
      <c r="BXS47" s="2"/>
      <c r="BXV47" s="52"/>
      <c r="BXW47" s="2"/>
      <c r="BXZ47" s="52"/>
      <c r="BYA47" s="2"/>
      <c r="BYD47" s="52"/>
      <c r="BYE47" s="2"/>
      <c r="BYH47" s="52"/>
      <c r="BYI47" s="2"/>
      <c r="BYL47" s="52"/>
      <c r="BYM47" s="2"/>
      <c r="BYP47" s="52"/>
      <c r="BYQ47" s="2"/>
      <c r="BYT47" s="52"/>
      <c r="BYU47" s="2"/>
      <c r="BYX47" s="52"/>
      <c r="BYY47" s="2"/>
      <c r="BZB47" s="52"/>
      <c r="BZC47" s="2"/>
      <c r="BZF47" s="52"/>
      <c r="BZG47" s="2"/>
      <c r="BZJ47" s="52"/>
      <c r="BZK47" s="2"/>
      <c r="BZN47" s="52"/>
      <c r="BZO47" s="2"/>
      <c r="BZR47" s="52"/>
      <c r="BZS47" s="2"/>
      <c r="BZV47" s="52"/>
      <c r="BZW47" s="2"/>
      <c r="BZZ47" s="52"/>
      <c r="CAA47" s="2"/>
      <c r="CAD47" s="52"/>
      <c r="CAE47" s="2"/>
      <c r="CAH47" s="52"/>
      <c r="CAI47" s="2"/>
      <c r="CAL47" s="52"/>
      <c r="CAM47" s="2"/>
      <c r="CAP47" s="52"/>
      <c r="CAQ47" s="2"/>
      <c r="CAT47" s="52"/>
      <c r="CAU47" s="2"/>
      <c r="CAX47" s="52"/>
      <c r="CAY47" s="2"/>
      <c r="CBB47" s="52"/>
      <c r="CBC47" s="2"/>
      <c r="CBF47" s="52"/>
      <c r="CBG47" s="2"/>
      <c r="CBJ47" s="52"/>
      <c r="CBK47" s="2"/>
      <c r="CBN47" s="52"/>
      <c r="CBO47" s="2"/>
      <c r="CBR47" s="52"/>
      <c r="CBS47" s="2"/>
      <c r="CBV47" s="52"/>
      <c r="CBW47" s="2"/>
      <c r="CBZ47" s="52"/>
      <c r="CCA47" s="2"/>
      <c r="CCD47" s="52"/>
      <c r="CCE47" s="2"/>
      <c r="CCH47" s="52"/>
      <c r="CCI47" s="2"/>
      <c r="CCL47" s="52"/>
      <c r="CCM47" s="2"/>
      <c r="CCP47" s="52"/>
      <c r="CCQ47" s="2"/>
      <c r="CCT47" s="52"/>
      <c r="CCU47" s="2"/>
      <c r="CCX47" s="52"/>
      <c r="CCY47" s="2"/>
      <c r="CDB47" s="52"/>
      <c r="CDC47" s="2"/>
      <c r="CDF47" s="52"/>
      <c r="CDG47" s="2"/>
      <c r="CDJ47" s="52"/>
      <c r="CDK47" s="2"/>
      <c r="CDN47" s="52"/>
      <c r="CDO47" s="2"/>
      <c r="CDR47" s="52"/>
      <c r="CDS47" s="2"/>
      <c r="CDV47" s="52"/>
      <c r="CDW47" s="2"/>
      <c r="CDZ47" s="52"/>
      <c r="CEA47" s="2"/>
      <c r="CED47" s="52"/>
      <c r="CEE47" s="2"/>
      <c r="CEH47" s="52"/>
      <c r="CEI47" s="2"/>
      <c r="CEL47" s="52"/>
      <c r="CEM47" s="2"/>
      <c r="CEP47" s="52"/>
      <c r="CEQ47" s="2"/>
      <c r="CET47" s="52"/>
      <c r="CEU47" s="2"/>
      <c r="CEX47" s="52"/>
      <c r="CEY47" s="2"/>
      <c r="CFB47" s="52"/>
      <c r="CFC47" s="2"/>
      <c r="CFF47" s="52"/>
      <c r="CFG47" s="2"/>
      <c r="CFJ47" s="52"/>
      <c r="CFK47" s="2"/>
      <c r="CFN47" s="52"/>
      <c r="CFO47" s="2"/>
      <c r="CFR47" s="52"/>
      <c r="CFS47" s="2"/>
      <c r="CFV47" s="52"/>
      <c r="CFW47" s="2"/>
      <c r="CFZ47" s="52"/>
      <c r="CGA47" s="2"/>
      <c r="CGD47" s="52"/>
      <c r="CGE47" s="2"/>
      <c r="CGH47" s="52"/>
      <c r="CGI47" s="2"/>
      <c r="CGL47" s="52"/>
      <c r="CGM47" s="2"/>
      <c r="CGP47" s="52"/>
      <c r="CGQ47" s="2"/>
      <c r="CGT47" s="52"/>
      <c r="CGU47" s="2"/>
      <c r="CGX47" s="52"/>
      <c r="CGY47" s="2"/>
      <c r="CHB47" s="52"/>
      <c r="CHC47" s="2"/>
      <c r="CHF47" s="52"/>
      <c r="CHG47" s="2"/>
      <c r="CHJ47" s="52"/>
      <c r="CHK47" s="2"/>
      <c r="CHN47" s="52"/>
      <c r="CHO47" s="2"/>
      <c r="CHR47" s="52"/>
      <c r="CHS47" s="2"/>
      <c r="CHV47" s="52"/>
      <c r="CHW47" s="2"/>
      <c r="CHZ47" s="52"/>
      <c r="CIA47" s="2"/>
      <c r="CID47" s="52"/>
      <c r="CIE47" s="2"/>
      <c r="CIH47" s="52"/>
      <c r="CII47" s="2"/>
      <c r="CIL47" s="52"/>
      <c r="CIM47" s="2"/>
      <c r="CIP47" s="52"/>
      <c r="CIQ47" s="2"/>
      <c r="CIT47" s="52"/>
      <c r="CIU47" s="2"/>
      <c r="CIX47" s="52"/>
      <c r="CIY47" s="2"/>
      <c r="CJB47" s="52"/>
      <c r="CJC47" s="2"/>
      <c r="CJF47" s="52"/>
      <c r="CJG47" s="2"/>
      <c r="CJJ47" s="52"/>
      <c r="CJK47" s="2"/>
      <c r="CJN47" s="52"/>
      <c r="CJO47" s="2"/>
      <c r="CJR47" s="52"/>
      <c r="CJS47" s="2"/>
      <c r="CJV47" s="52"/>
      <c r="CJW47" s="2"/>
      <c r="CJZ47" s="52"/>
      <c r="CKA47" s="2"/>
      <c r="CKD47" s="52"/>
      <c r="CKE47" s="2"/>
      <c r="CKH47" s="52"/>
      <c r="CKI47" s="2"/>
      <c r="CKL47" s="52"/>
      <c r="CKM47" s="2"/>
      <c r="CKP47" s="52"/>
      <c r="CKQ47" s="2"/>
      <c r="CKT47" s="52"/>
      <c r="CKU47" s="2"/>
      <c r="CKX47" s="52"/>
      <c r="CKY47" s="2"/>
      <c r="CLB47" s="52"/>
      <c r="CLC47" s="2"/>
      <c r="CLF47" s="52"/>
      <c r="CLG47" s="2"/>
      <c r="CLJ47" s="52"/>
      <c r="CLK47" s="2"/>
      <c r="CLN47" s="52"/>
      <c r="CLO47" s="2"/>
      <c r="CLR47" s="52"/>
      <c r="CLS47" s="2"/>
      <c r="CLV47" s="52"/>
      <c r="CLW47" s="2"/>
      <c r="CLZ47" s="52"/>
      <c r="CMA47" s="2"/>
      <c r="CMD47" s="52"/>
      <c r="CME47" s="2"/>
      <c r="CMH47" s="52"/>
      <c r="CMI47" s="2"/>
      <c r="CML47" s="52"/>
      <c r="CMM47" s="2"/>
      <c r="CMP47" s="52"/>
      <c r="CMQ47" s="2"/>
      <c r="CMT47" s="52"/>
      <c r="CMU47" s="2"/>
      <c r="CMX47" s="52"/>
      <c r="CMY47" s="2"/>
      <c r="CNB47" s="52"/>
      <c r="CNC47" s="2"/>
      <c r="CNF47" s="52"/>
      <c r="CNG47" s="2"/>
      <c r="CNJ47" s="52"/>
      <c r="CNK47" s="2"/>
      <c r="CNN47" s="52"/>
      <c r="CNO47" s="2"/>
      <c r="CNR47" s="52"/>
      <c r="CNS47" s="2"/>
      <c r="CNV47" s="52"/>
      <c r="CNW47" s="2"/>
      <c r="CNZ47" s="52"/>
      <c r="COA47" s="2"/>
      <c r="COD47" s="52"/>
      <c r="COE47" s="2"/>
      <c r="COH47" s="52"/>
      <c r="COI47" s="2"/>
      <c r="COL47" s="52"/>
      <c r="COM47" s="2"/>
      <c r="COP47" s="52"/>
      <c r="COQ47" s="2"/>
      <c r="COT47" s="52"/>
      <c r="COU47" s="2"/>
      <c r="COX47" s="52"/>
      <c r="COY47" s="2"/>
      <c r="CPB47" s="52"/>
      <c r="CPC47" s="2"/>
      <c r="CPF47" s="52"/>
      <c r="CPG47" s="2"/>
      <c r="CPJ47" s="52"/>
      <c r="CPK47" s="2"/>
      <c r="CPN47" s="52"/>
      <c r="CPO47" s="2"/>
      <c r="CPR47" s="52"/>
      <c r="CPS47" s="2"/>
      <c r="CPV47" s="52"/>
      <c r="CPW47" s="2"/>
      <c r="CPZ47" s="52"/>
      <c r="CQA47" s="2"/>
      <c r="CQD47" s="52"/>
      <c r="CQE47" s="2"/>
      <c r="CQH47" s="52"/>
      <c r="CQI47" s="2"/>
      <c r="CQL47" s="52"/>
      <c r="CQM47" s="2"/>
      <c r="CQP47" s="52"/>
      <c r="CQQ47" s="2"/>
      <c r="CQT47" s="52"/>
      <c r="CQU47" s="2"/>
      <c r="CQX47" s="52"/>
      <c r="CQY47" s="2"/>
      <c r="CRB47" s="52"/>
      <c r="CRC47" s="2"/>
      <c r="CRF47" s="52"/>
      <c r="CRG47" s="2"/>
      <c r="CRJ47" s="52"/>
      <c r="CRK47" s="2"/>
      <c r="CRN47" s="52"/>
      <c r="CRO47" s="2"/>
      <c r="CRR47" s="52"/>
      <c r="CRS47" s="2"/>
      <c r="CRV47" s="52"/>
      <c r="CRW47" s="2"/>
      <c r="CRZ47" s="52"/>
      <c r="CSA47" s="2"/>
      <c r="CSD47" s="52"/>
      <c r="CSE47" s="2"/>
      <c r="CSH47" s="52"/>
      <c r="CSI47" s="2"/>
      <c r="CSL47" s="52"/>
      <c r="CSM47" s="2"/>
      <c r="CSP47" s="52"/>
      <c r="CSQ47" s="2"/>
      <c r="CST47" s="52"/>
      <c r="CSU47" s="2"/>
      <c r="CSX47" s="52"/>
      <c r="CSY47" s="2"/>
      <c r="CTB47" s="52"/>
      <c r="CTC47" s="2"/>
      <c r="CTF47" s="52"/>
      <c r="CTG47" s="2"/>
      <c r="CTJ47" s="52"/>
      <c r="CTK47" s="2"/>
      <c r="CTN47" s="52"/>
      <c r="CTO47" s="2"/>
      <c r="CTR47" s="52"/>
      <c r="CTS47" s="2"/>
      <c r="CTV47" s="52"/>
      <c r="CTW47" s="2"/>
      <c r="CTZ47" s="52"/>
      <c r="CUA47" s="2"/>
      <c r="CUD47" s="52"/>
      <c r="CUE47" s="2"/>
      <c r="CUH47" s="52"/>
      <c r="CUI47" s="2"/>
      <c r="CUL47" s="52"/>
      <c r="CUM47" s="2"/>
      <c r="CUP47" s="52"/>
      <c r="CUQ47" s="2"/>
      <c r="CUT47" s="52"/>
      <c r="CUU47" s="2"/>
      <c r="CUX47" s="52"/>
      <c r="CUY47" s="2"/>
      <c r="CVB47" s="52"/>
      <c r="CVC47" s="2"/>
      <c r="CVF47" s="52"/>
      <c r="CVG47" s="2"/>
      <c r="CVJ47" s="52"/>
      <c r="CVK47" s="2"/>
      <c r="CVN47" s="52"/>
      <c r="CVO47" s="2"/>
      <c r="CVR47" s="52"/>
      <c r="CVS47" s="2"/>
      <c r="CVV47" s="52"/>
      <c r="CVW47" s="2"/>
      <c r="CVZ47" s="52"/>
      <c r="CWA47" s="2"/>
      <c r="CWD47" s="52"/>
      <c r="CWE47" s="2"/>
      <c r="CWH47" s="52"/>
      <c r="CWI47" s="2"/>
      <c r="CWL47" s="52"/>
      <c r="CWM47" s="2"/>
      <c r="CWP47" s="52"/>
      <c r="CWQ47" s="2"/>
      <c r="CWT47" s="52"/>
      <c r="CWU47" s="2"/>
      <c r="CWX47" s="52"/>
      <c r="CWY47" s="2"/>
      <c r="CXB47" s="52"/>
      <c r="CXC47" s="2"/>
      <c r="CXF47" s="52"/>
      <c r="CXG47" s="2"/>
      <c r="CXJ47" s="52"/>
      <c r="CXK47" s="2"/>
      <c r="CXN47" s="52"/>
      <c r="CXO47" s="2"/>
      <c r="CXR47" s="52"/>
      <c r="CXS47" s="2"/>
      <c r="CXV47" s="52"/>
      <c r="CXW47" s="2"/>
      <c r="CXZ47" s="52"/>
      <c r="CYA47" s="2"/>
      <c r="CYD47" s="52"/>
      <c r="CYE47" s="2"/>
      <c r="CYH47" s="52"/>
      <c r="CYI47" s="2"/>
      <c r="CYL47" s="52"/>
      <c r="CYM47" s="2"/>
      <c r="CYP47" s="52"/>
      <c r="CYQ47" s="2"/>
      <c r="CYT47" s="52"/>
      <c r="CYU47" s="2"/>
      <c r="CYX47" s="52"/>
      <c r="CYY47" s="2"/>
      <c r="CZB47" s="52"/>
      <c r="CZC47" s="2"/>
      <c r="CZF47" s="52"/>
      <c r="CZG47" s="2"/>
      <c r="CZJ47" s="52"/>
      <c r="CZK47" s="2"/>
      <c r="CZN47" s="52"/>
      <c r="CZO47" s="2"/>
      <c r="CZR47" s="52"/>
      <c r="CZS47" s="2"/>
      <c r="CZV47" s="52"/>
      <c r="CZW47" s="2"/>
      <c r="CZZ47" s="52"/>
      <c r="DAA47" s="2"/>
      <c r="DAD47" s="52"/>
      <c r="DAE47" s="2"/>
      <c r="DAH47" s="52"/>
      <c r="DAI47" s="2"/>
      <c r="DAL47" s="52"/>
      <c r="DAM47" s="2"/>
      <c r="DAP47" s="52"/>
      <c r="DAQ47" s="2"/>
      <c r="DAT47" s="52"/>
      <c r="DAU47" s="2"/>
      <c r="DAX47" s="52"/>
      <c r="DAY47" s="2"/>
      <c r="DBB47" s="52"/>
      <c r="DBC47" s="2"/>
      <c r="DBF47" s="52"/>
      <c r="DBG47" s="2"/>
      <c r="DBJ47" s="52"/>
      <c r="DBK47" s="2"/>
      <c r="DBN47" s="52"/>
      <c r="DBO47" s="2"/>
      <c r="DBR47" s="52"/>
      <c r="DBS47" s="2"/>
      <c r="DBV47" s="52"/>
      <c r="DBW47" s="2"/>
      <c r="DBZ47" s="52"/>
      <c r="DCA47" s="2"/>
      <c r="DCD47" s="52"/>
      <c r="DCE47" s="2"/>
      <c r="DCH47" s="52"/>
      <c r="DCI47" s="2"/>
      <c r="DCL47" s="52"/>
      <c r="DCM47" s="2"/>
      <c r="DCP47" s="52"/>
      <c r="DCQ47" s="2"/>
      <c r="DCT47" s="52"/>
      <c r="DCU47" s="2"/>
      <c r="DCX47" s="52"/>
      <c r="DCY47" s="2"/>
      <c r="DDB47" s="52"/>
      <c r="DDC47" s="2"/>
      <c r="DDF47" s="52"/>
      <c r="DDG47" s="2"/>
      <c r="DDJ47" s="52"/>
      <c r="DDK47" s="2"/>
      <c r="DDN47" s="52"/>
      <c r="DDO47" s="2"/>
      <c r="DDR47" s="52"/>
      <c r="DDS47" s="2"/>
      <c r="DDV47" s="52"/>
      <c r="DDW47" s="2"/>
      <c r="DDZ47" s="52"/>
      <c r="DEA47" s="2"/>
      <c r="DED47" s="52"/>
      <c r="DEE47" s="2"/>
      <c r="DEH47" s="52"/>
      <c r="DEI47" s="2"/>
      <c r="DEL47" s="52"/>
      <c r="DEM47" s="2"/>
      <c r="DEP47" s="52"/>
      <c r="DEQ47" s="2"/>
      <c r="DET47" s="52"/>
      <c r="DEU47" s="2"/>
      <c r="DEX47" s="52"/>
      <c r="DEY47" s="2"/>
      <c r="DFB47" s="52"/>
      <c r="DFC47" s="2"/>
      <c r="DFF47" s="52"/>
      <c r="DFG47" s="2"/>
      <c r="DFJ47" s="52"/>
      <c r="DFK47" s="2"/>
      <c r="DFN47" s="52"/>
      <c r="DFO47" s="2"/>
      <c r="DFR47" s="52"/>
      <c r="DFS47" s="2"/>
      <c r="DFV47" s="52"/>
      <c r="DFW47" s="2"/>
      <c r="DFZ47" s="52"/>
      <c r="DGA47" s="2"/>
      <c r="DGD47" s="52"/>
      <c r="DGE47" s="2"/>
      <c r="DGH47" s="52"/>
      <c r="DGI47" s="2"/>
      <c r="DGL47" s="52"/>
      <c r="DGM47" s="2"/>
      <c r="DGP47" s="52"/>
      <c r="DGQ47" s="2"/>
      <c r="DGT47" s="52"/>
      <c r="DGU47" s="2"/>
      <c r="DGX47" s="52"/>
      <c r="DGY47" s="2"/>
      <c r="DHB47" s="52"/>
      <c r="DHC47" s="2"/>
      <c r="DHF47" s="52"/>
      <c r="DHG47" s="2"/>
      <c r="DHJ47" s="52"/>
      <c r="DHK47" s="2"/>
      <c r="DHN47" s="52"/>
      <c r="DHO47" s="2"/>
      <c r="DHR47" s="52"/>
      <c r="DHS47" s="2"/>
      <c r="DHV47" s="52"/>
      <c r="DHW47" s="2"/>
      <c r="DHZ47" s="52"/>
      <c r="DIA47" s="2"/>
      <c r="DID47" s="52"/>
      <c r="DIE47" s="2"/>
      <c r="DIH47" s="52"/>
      <c r="DII47" s="2"/>
      <c r="DIL47" s="52"/>
      <c r="DIM47" s="2"/>
      <c r="DIP47" s="52"/>
      <c r="DIQ47" s="2"/>
      <c r="DIT47" s="52"/>
      <c r="DIU47" s="2"/>
      <c r="DIX47" s="52"/>
      <c r="DIY47" s="2"/>
      <c r="DJB47" s="52"/>
      <c r="DJC47" s="2"/>
      <c r="DJF47" s="52"/>
      <c r="DJG47" s="2"/>
      <c r="DJJ47" s="52"/>
      <c r="DJK47" s="2"/>
      <c r="DJN47" s="52"/>
      <c r="DJO47" s="2"/>
      <c r="DJR47" s="52"/>
      <c r="DJS47" s="2"/>
      <c r="DJV47" s="52"/>
      <c r="DJW47" s="2"/>
      <c r="DJZ47" s="52"/>
      <c r="DKA47" s="2"/>
      <c r="DKD47" s="52"/>
      <c r="DKE47" s="2"/>
      <c r="DKH47" s="52"/>
      <c r="DKI47" s="2"/>
      <c r="DKL47" s="52"/>
      <c r="DKM47" s="2"/>
      <c r="DKP47" s="52"/>
      <c r="DKQ47" s="2"/>
      <c r="DKT47" s="52"/>
      <c r="DKU47" s="2"/>
      <c r="DKX47" s="52"/>
      <c r="DKY47" s="2"/>
      <c r="DLB47" s="52"/>
      <c r="DLC47" s="2"/>
      <c r="DLF47" s="52"/>
      <c r="DLG47" s="2"/>
      <c r="DLJ47" s="52"/>
      <c r="DLK47" s="2"/>
      <c r="DLN47" s="52"/>
      <c r="DLO47" s="2"/>
      <c r="DLR47" s="52"/>
      <c r="DLS47" s="2"/>
      <c r="DLV47" s="52"/>
      <c r="DLW47" s="2"/>
      <c r="DLZ47" s="52"/>
      <c r="DMA47" s="2"/>
      <c r="DMD47" s="52"/>
      <c r="DME47" s="2"/>
      <c r="DMH47" s="52"/>
      <c r="DMI47" s="2"/>
      <c r="DML47" s="52"/>
      <c r="DMM47" s="2"/>
      <c r="DMP47" s="52"/>
      <c r="DMQ47" s="2"/>
      <c r="DMT47" s="52"/>
      <c r="DMU47" s="2"/>
      <c r="DMX47" s="52"/>
      <c r="DMY47" s="2"/>
      <c r="DNB47" s="52"/>
      <c r="DNC47" s="2"/>
      <c r="DNF47" s="52"/>
      <c r="DNG47" s="2"/>
      <c r="DNJ47" s="52"/>
      <c r="DNK47" s="2"/>
      <c r="DNN47" s="52"/>
      <c r="DNO47" s="2"/>
      <c r="DNR47" s="52"/>
      <c r="DNS47" s="2"/>
      <c r="DNV47" s="52"/>
      <c r="DNW47" s="2"/>
      <c r="DNZ47" s="52"/>
      <c r="DOA47" s="2"/>
      <c r="DOD47" s="52"/>
      <c r="DOE47" s="2"/>
      <c r="DOH47" s="52"/>
      <c r="DOI47" s="2"/>
      <c r="DOL47" s="52"/>
      <c r="DOM47" s="2"/>
      <c r="DOP47" s="52"/>
      <c r="DOQ47" s="2"/>
      <c r="DOT47" s="52"/>
      <c r="DOU47" s="2"/>
      <c r="DOX47" s="52"/>
      <c r="DOY47" s="2"/>
      <c r="DPB47" s="52"/>
      <c r="DPC47" s="2"/>
      <c r="DPF47" s="52"/>
      <c r="DPG47" s="2"/>
      <c r="DPJ47" s="52"/>
      <c r="DPK47" s="2"/>
      <c r="DPN47" s="52"/>
      <c r="DPO47" s="2"/>
      <c r="DPR47" s="52"/>
      <c r="DPS47" s="2"/>
      <c r="DPV47" s="52"/>
      <c r="DPW47" s="2"/>
      <c r="DPZ47" s="52"/>
      <c r="DQA47" s="2"/>
      <c r="DQD47" s="52"/>
      <c r="DQE47" s="2"/>
      <c r="DQH47" s="52"/>
      <c r="DQI47" s="2"/>
      <c r="DQL47" s="52"/>
      <c r="DQM47" s="2"/>
      <c r="DQP47" s="52"/>
      <c r="DQQ47" s="2"/>
      <c r="DQT47" s="52"/>
      <c r="DQU47" s="2"/>
      <c r="DQX47" s="52"/>
      <c r="DQY47" s="2"/>
      <c r="DRB47" s="52"/>
      <c r="DRC47" s="2"/>
      <c r="DRF47" s="52"/>
      <c r="DRG47" s="2"/>
      <c r="DRJ47" s="52"/>
      <c r="DRK47" s="2"/>
      <c r="DRN47" s="52"/>
      <c r="DRO47" s="2"/>
      <c r="DRR47" s="52"/>
      <c r="DRS47" s="2"/>
      <c r="DRV47" s="52"/>
      <c r="DRW47" s="2"/>
      <c r="DRZ47" s="52"/>
      <c r="DSA47" s="2"/>
      <c r="DSD47" s="52"/>
      <c r="DSE47" s="2"/>
      <c r="DSH47" s="52"/>
      <c r="DSI47" s="2"/>
      <c r="DSL47" s="52"/>
      <c r="DSM47" s="2"/>
      <c r="DSP47" s="52"/>
      <c r="DSQ47" s="2"/>
      <c r="DST47" s="52"/>
      <c r="DSU47" s="2"/>
      <c r="DSX47" s="52"/>
      <c r="DSY47" s="2"/>
      <c r="DTB47" s="52"/>
      <c r="DTC47" s="2"/>
      <c r="DTF47" s="52"/>
      <c r="DTG47" s="2"/>
      <c r="DTJ47" s="52"/>
      <c r="DTK47" s="2"/>
      <c r="DTN47" s="52"/>
      <c r="DTO47" s="2"/>
      <c r="DTR47" s="52"/>
      <c r="DTS47" s="2"/>
      <c r="DTV47" s="52"/>
      <c r="DTW47" s="2"/>
      <c r="DTZ47" s="52"/>
      <c r="DUA47" s="2"/>
      <c r="DUD47" s="52"/>
      <c r="DUE47" s="2"/>
      <c r="DUH47" s="52"/>
      <c r="DUI47" s="2"/>
      <c r="DUL47" s="52"/>
      <c r="DUM47" s="2"/>
      <c r="DUP47" s="52"/>
      <c r="DUQ47" s="2"/>
      <c r="DUT47" s="52"/>
      <c r="DUU47" s="2"/>
      <c r="DUX47" s="52"/>
      <c r="DUY47" s="2"/>
      <c r="DVB47" s="52"/>
      <c r="DVC47" s="2"/>
      <c r="DVF47" s="52"/>
      <c r="DVG47" s="2"/>
      <c r="DVJ47" s="52"/>
      <c r="DVK47" s="2"/>
      <c r="DVN47" s="52"/>
      <c r="DVO47" s="2"/>
      <c r="DVR47" s="52"/>
      <c r="DVS47" s="2"/>
      <c r="DVV47" s="52"/>
      <c r="DVW47" s="2"/>
      <c r="DVZ47" s="52"/>
      <c r="DWA47" s="2"/>
      <c r="DWD47" s="52"/>
      <c r="DWE47" s="2"/>
      <c r="DWH47" s="52"/>
      <c r="DWI47" s="2"/>
      <c r="DWL47" s="52"/>
      <c r="DWM47" s="2"/>
      <c r="DWP47" s="52"/>
      <c r="DWQ47" s="2"/>
      <c r="DWT47" s="52"/>
      <c r="DWU47" s="2"/>
      <c r="DWX47" s="52"/>
      <c r="DWY47" s="2"/>
      <c r="DXB47" s="52"/>
      <c r="DXC47" s="2"/>
      <c r="DXF47" s="52"/>
      <c r="DXG47" s="2"/>
      <c r="DXJ47" s="52"/>
      <c r="DXK47" s="2"/>
      <c r="DXN47" s="52"/>
      <c r="DXO47" s="2"/>
      <c r="DXR47" s="52"/>
      <c r="DXS47" s="2"/>
      <c r="DXV47" s="52"/>
      <c r="DXW47" s="2"/>
      <c r="DXZ47" s="52"/>
      <c r="DYA47" s="2"/>
      <c r="DYD47" s="52"/>
      <c r="DYE47" s="2"/>
      <c r="DYH47" s="52"/>
      <c r="DYI47" s="2"/>
      <c r="DYL47" s="52"/>
      <c r="DYM47" s="2"/>
      <c r="DYP47" s="52"/>
      <c r="DYQ47" s="2"/>
      <c r="DYT47" s="52"/>
      <c r="DYU47" s="2"/>
      <c r="DYX47" s="52"/>
      <c r="DYY47" s="2"/>
      <c r="DZB47" s="52"/>
      <c r="DZC47" s="2"/>
      <c r="DZF47" s="52"/>
      <c r="DZG47" s="2"/>
      <c r="DZJ47" s="52"/>
      <c r="DZK47" s="2"/>
      <c r="DZN47" s="52"/>
      <c r="DZO47" s="2"/>
      <c r="DZR47" s="52"/>
      <c r="DZS47" s="2"/>
      <c r="DZV47" s="52"/>
      <c r="DZW47" s="2"/>
      <c r="DZZ47" s="52"/>
      <c r="EAA47" s="2"/>
      <c r="EAD47" s="52"/>
      <c r="EAE47" s="2"/>
      <c r="EAH47" s="52"/>
      <c r="EAI47" s="2"/>
      <c r="EAL47" s="52"/>
      <c r="EAM47" s="2"/>
      <c r="EAP47" s="52"/>
      <c r="EAQ47" s="2"/>
      <c r="EAT47" s="52"/>
      <c r="EAU47" s="2"/>
      <c r="EAX47" s="52"/>
      <c r="EAY47" s="2"/>
      <c r="EBB47" s="52"/>
      <c r="EBC47" s="2"/>
      <c r="EBF47" s="52"/>
      <c r="EBG47" s="2"/>
      <c r="EBJ47" s="52"/>
      <c r="EBK47" s="2"/>
      <c r="EBN47" s="52"/>
      <c r="EBO47" s="2"/>
      <c r="EBR47" s="52"/>
      <c r="EBS47" s="2"/>
      <c r="EBV47" s="52"/>
      <c r="EBW47" s="2"/>
      <c r="EBZ47" s="52"/>
      <c r="ECA47" s="2"/>
      <c r="ECD47" s="52"/>
      <c r="ECE47" s="2"/>
      <c r="ECH47" s="52"/>
      <c r="ECI47" s="2"/>
      <c r="ECL47" s="52"/>
      <c r="ECM47" s="2"/>
      <c r="ECP47" s="52"/>
      <c r="ECQ47" s="2"/>
      <c r="ECT47" s="52"/>
      <c r="ECU47" s="2"/>
      <c r="ECX47" s="52"/>
      <c r="ECY47" s="2"/>
      <c r="EDB47" s="52"/>
      <c r="EDC47" s="2"/>
      <c r="EDF47" s="52"/>
      <c r="EDG47" s="2"/>
      <c r="EDJ47" s="52"/>
      <c r="EDK47" s="2"/>
      <c r="EDN47" s="52"/>
      <c r="EDO47" s="2"/>
      <c r="EDR47" s="52"/>
      <c r="EDS47" s="2"/>
      <c r="EDV47" s="52"/>
      <c r="EDW47" s="2"/>
      <c r="EDZ47" s="52"/>
      <c r="EEA47" s="2"/>
      <c r="EED47" s="52"/>
      <c r="EEE47" s="2"/>
      <c r="EEH47" s="52"/>
      <c r="EEI47" s="2"/>
      <c r="EEL47" s="52"/>
      <c r="EEM47" s="2"/>
      <c r="EEP47" s="52"/>
      <c r="EEQ47" s="2"/>
      <c r="EET47" s="52"/>
      <c r="EEU47" s="2"/>
      <c r="EEX47" s="52"/>
      <c r="EEY47" s="2"/>
      <c r="EFB47" s="52"/>
      <c r="EFC47" s="2"/>
      <c r="EFF47" s="52"/>
      <c r="EFG47" s="2"/>
      <c r="EFJ47" s="52"/>
      <c r="EFK47" s="2"/>
      <c r="EFN47" s="52"/>
      <c r="EFO47" s="2"/>
      <c r="EFR47" s="52"/>
      <c r="EFS47" s="2"/>
      <c r="EFV47" s="52"/>
      <c r="EFW47" s="2"/>
      <c r="EFZ47" s="52"/>
      <c r="EGA47" s="2"/>
      <c r="EGD47" s="52"/>
      <c r="EGE47" s="2"/>
      <c r="EGH47" s="52"/>
      <c r="EGI47" s="2"/>
      <c r="EGL47" s="52"/>
      <c r="EGM47" s="2"/>
      <c r="EGP47" s="52"/>
      <c r="EGQ47" s="2"/>
      <c r="EGT47" s="52"/>
      <c r="EGU47" s="2"/>
      <c r="EGX47" s="52"/>
      <c r="EGY47" s="2"/>
      <c r="EHB47" s="52"/>
      <c r="EHC47" s="2"/>
      <c r="EHF47" s="52"/>
      <c r="EHG47" s="2"/>
      <c r="EHJ47" s="52"/>
      <c r="EHK47" s="2"/>
      <c r="EHN47" s="52"/>
      <c r="EHO47" s="2"/>
      <c r="EHR47" s="52"/>
      <c r="EHS47" s="2"/>
      <c r="EHV47" s="52"/>
      <c r="EHW47" s="2"/>
      <c r="EHZ47" s="52"/>
      <c r="EIA47" s="2"/>
      <c r="EID47" s="52"/>
      <c r="EIE47" s="2"/>
      <c r="EIH47" s="52"/>
      <c r="EII47" s="2"/>
      <c r="EIL47" s="52"/>
      <c r="EIM47" s="2"/>
      <c r="EIP47" s="52"/>
      <c r="EIQ47" s="2"/>
      <c r="EIT47" s="52"/>
      <c r="EIU47" s="2"/>
      <c r="EIX47" s="52"/>
      <c r="EIY47" s="2"/>
      <c r="EJB47" s="52"/>
      <c r="EJC47" s="2"/>
      <c r="EJF47" s="52"/>
      <c r="EJG47" s="2"/>
      <c r="EJJ47" s="52"/>
      <c r="EJK47" s="2"/>
      <c r="EJN47" s="52"/>
      <c r="EJO47" s="2"/>
      <c r="EJR47" s="52"/>
      <c r="EJS47" s="2"/>
      <c r="EJV47" s="52"/>
      <c r="EJW47" s="2"/>
      <c r="EJZ47" s="52"/>
      <c r="EKA47" s="2"/>
      <c r="EKD47" s="52"/>
      <c r="EKE47" s="2"/>
      <c r="EKH47" s="52"/>
      <c r="EKI47" s="2"/>
      <c r="EKL47" s="52"/>
      <c r="EKM47" s="2"/>
      <c r="EKP47" s="52"/>
      <c r="EKQ47" s="2"/>
      <c r="EKT47" s="52"/>
      <c r="EKU47" s="2"/>
      <c r="EKX47" s="52"/>
      <c r="EKY47" s="2"/>
      <c r="ELB47" s="52"/>
      <c r="ELC47" s="2"/>
      <c r="ELF47" s="52"/>
      <c r="ELG47" s="2"/>
      <c r="ELJ47" s="52"/>
      <c r="ELK47" s="2"/>
      <c r="ELN47" s="52"/>
      <c r="ELO47" s="2"/>
      <c r="ELR47" s="52"/>
      <c r="ELS47" s="2"/>
      <c r="ELV47" s="52"/>
      <c r="ELW47" s="2"/>
      <c r="ELZ47" s="52"/>
      <c r="EMA47" s="2"/>
      <c r="EMD47" s="52"/>
      <c r="EME47" s="2"/>
      <c r="EMH47" s="52"/>
      <c r="EMI47" s="2"/>
      <c r="EML47" s="52"/>
      <c r="EMM47" s="2"/>
      <c r="EMP47" s="52"/>
      <c r="EMQ47" s="2"/>
      <c r="EMT47" s="52"/>
      <c r="EMU47" s="2"/>
      <c r="EMX47" s="52"/>
      <c r="EMY47" s="2"/>
      <c r="ENB47" s="52"/>
      <c r="ENC47" s="2"/>
      <c r="ENF47" s="52"/>
      <c r="ENG47" s="2"/>
      <c r="ENJ47" s="52"/>
      <c r="ENK47" s="2"/>
      <c r="ENN47" s="52"/>
      <c r="ENO47" s="2"/>
      <c r="ENR47" s="52"/>
      <c r="ENS47" s="2"/>
      <c r="ENV47" s="52"/>
      <c r="ENW47" s="2"/>
      <c r="ENZ47" s="52"/>
      <c r="EOA47" s="2"/>
      <c r="EOD47" s="52"/>
      <c r="EOE47" s="2"/>
      <c r="EOH47" s="52"/>
      <c r="EOI47" s="2"/>
      <c r="EOL47" s="52"/>
      <c r="EOM47" s="2"/>
      <c r="EOP47" s="52"/>
      <c r="EOQ47" s="2"/>
      <c r="EOT47" s="52"/>
      <c r="EOU47" s="2"/>
      <c r="EOX47" s="52"/>
      <c r="EOY47" s="2"/>
      <c r="EPB47" s="52"/>
      <c r="EPC47" s="2"/>
      <c r="EPF47" s="52"/>
      <c r="EPG47" s="2"/>
      <c r="EPJ47" s="52"/>
      <c r="EPK47" s="2"/>
      <c r="EPN47" s="52"/>
      <c r="EPO47" s="2"/>
      <c r="EPR47" s="52"/>
      <c r="EPS47" s="2"/>
      <c r="EPV47" s="52"/>
      <c r="EPW47" s="2"/>
      <c r="EPZ47" s="52"/>
      <c r="EQA47" s="2"/>
      <c r="EQD47" s="52"/>
      <c r="EQE47" s="2"/>
      <c r="EQH47" s="52"/>
      <c r="EQI47" s="2"/>
      <c r="EQL47" s="52"/>
      <c r="EQM47" s="2"/>
      <c r="EQP47" s="52"/>
      <c r="EQQ47" s="2"/>
      <c r="EQT47" s="52"/>
      <c r="EQU47" s="2"/>
      <c r="EQX47" s="52"/>
      <c r="EQY47" s="2"/>
      <c r="ERB47" s="52"/>
      <c r="ERC47" s="2"/>
      <c r="ERF47" s="52"/>
      <c r="ERG47" s="2"/>
      <c r="ERJ47" s="52"/>
      <c r="ERK47" s="2"/>
      <c r="ERN47" s="52"/>
      <c r="ERO47" s="2"/>
      <c r="ERR47" s="52"/>
      <c r="ERS47" s="2"/>
      <c r="ERV47" s="52"/>
      <c r="ERW47" s="2"/>
      <c r="ERZ47" s="52"/>
      <c r="ESA47" s="2"/>
      <c r="ESD47" s="52"/>
      <c r="ESE47" s="2"/>
      <c r="ESH47" s="52"/>
      <c r="ESI47" s="2"/>
      <c r="ESL47" s="52"/>
      <c r="ESM47" s="2"/>
      <c r="ESP47" s="52"/>
      <c r="ESQ47" s="2"/>
      <c r="EST47" s="52"/>
      <c r="ESU47" s="2"/>
      <c r="ESX47" s="52"/>
      <c r="ESY47" s="2"/>
      <c r="ETB47" s="52"/>
      <c r="ETC47" s="2"/>
      <c r="ETF47" s="52"/>
      <c r="ETG47" s="2"/>
      <c r="ETJ47" s="52"/>
      <c r="ETK47" s="2"/>
      <c r="ETN47" s="52"/>
      <c r="ETO47" s="2"/>
      <c r="ETR47" s="52"/>
      <c r="ETS47" s="2"/>
      <c r="ETV47" s="52"/>
      <c r="ETW47" s="2"/>
      <c r="ETZ47" s="52"/>
      <c r="EUA47" s="2"/>
      <c r="EUD47" s="52"/>
      <c r="EUE47" s="2"/>
      <c r="EUH47" s="52"/>
      <c r="EUI47" s="2"/>
      <c r="EUL47" s="52"/>
      <c r="EUM47" s="2"/>
      <c r="EUP47" s="52"/>
      <c r="EUQ47" s="2"/>
      <c r="EUT47" s="52"/>
      <c r="EUU47" s="2"/>
      <c r="EUX47" s="52"/>
      <c r="EUY47" s="2"/>
      <c r="EVB47" s="52"/>
      <c r="EVC47" s="2"/>
      <c r="EVF47" s="52"/>
      <c r="EVG47" s="2"/>
      <c r="EVJ47" s="52"/>
      <c r="EVK47" s="2"/>
      <c r="EVN47" s="52"/>
      <c r="EVO47" s="2"/>
      <c r="EVR47" s="52"/>
      <c r="EVS47" s="2"/>
      <c r="EVV47" s="52"/>
      <c r="EVW47" s="2"/>
      <c r="EVZ47" s="52"/>
      <c r="EWA47" s="2"/>
      <c r="EWD47" s="52"/>
      <c r="EWE47" s="2"/>
      <c r="EWH47" s="52"/>
      <c r="EWI47" s="2"/>
      <c r="EWL47" s="52"/>
      <c r="EWM47" s="2"/>
      <c r="EWP47" s="52"/>
      <c r="EWQ47" s="2"/>
      <c r="EWT47" s="52"/>
      <c r="EWU47" s="2"/>
      <c r="EWX47" s="52"/>
      <c r="EWY47" s="2"/>
      <c r="EXB47" s="52"/>
      <c r="EXC47" s="2"/>
      <c r="EXF47" s="52"/>
      <c r="EXG47" s="2"/>
      <c r="EXJ47" s="52"/>
      <c r="EXK47" s="2"/>
      <c r="EXN47" s="52"/>
      <c r="EXO47" s="2"/>
      <c r="EXR47" s="52"/>
      <c r="EXS47" s="2"/>
      <c r="EXV47" s="52"/>
      <c r="EXW47" s="2"/>
      <c r="EXZ47" s="52"/>
      <c r="EYA47" s="2"/>
      <c r="EYD47" s="52"/>
      <c r="EYE47" s="2"/>
      <c r="EYH47" s="52"/>
      <c r="EYI47" s="2"/>
      <c r="EYL47" s="52"/>
      <c r="EYM47" s="2"/>
      <c r="EYP47" s="52"/>
      <c r="EYQ47" s="2"/>
      <c r="EYT47" s="52"/>
      <c r="EYU47" s="2"/>
      <c r="EYX47" s="52"/>
      <c r="EYY47" s="2"/>
      <c r="EZB47" s="52"/>
      <c r="EZC47" s="2"/>
      <c r="EZF47" s="52"/>
      <c r="EZG47" s="2"/>
      <c r="EZJ47" s="52"/>
      <c r="EZK47" s="2"/>
      <c r="EZN47" s="52"/>
      <c r="EZO47" s="2"/>
      <c r="EZR47" s="52"/>
      <c r="EZS47" s="2"/>
      <c r="EZV47" s="52"/>
      <c r="EZW47" s="2"/>
      <c r="EZZ47" s="52"/>
      <c r="FAA47" s="2"/>
      <c r="FAD47" s="52"/>
      <c r="FAE47" s="2"/>
      <c r="FAH47" s="52"/>
      <c r="FAI47" s="2"/>
      <c r="FAL47" s="52"/>
      <c r="FAM47" s="2"/>
      <c r="FAP47" s="52"/>
      <c r="FAQ47" s="2"/>
      <c r="FAT47" s="52"/>
      <c r="FAU47" s="2"/>
      <c r="FAX47" s="52"/>
      <c r="FAY47" s="2"/>
      <c r="FBB47" s="52"/>
      <c r="FBC47" s="2"/>
      <c r="FBF47" s="52"/>
      <c r="FBG47" s="2"/>
      <c r="FBJ47" s="52"/>
      <c r="FBK47" s="2"/>
      <c r="FBN47" s="52"/>
      <c r="FBO47" s="2"/>
      <c r="FBR47" s="52"/>
      <c r="FBS47" s="2"/>
      <c r="FBV47" s="52"/>
      <c r="FBW47" s="2"/>
      <c r="FBZ47" s="52"/>
      <c r="FCA47" s="2"/>
      <c r="FCD47" s="52"/>
      <c r="FCE47" s="2"/>
      <c r="FCH47" s="52"/>
      <c r="FCI47" s="2"/>
      <c r="FCL47" s="52"/>
      <c r="FCM47" s="2"/>
      <c r="FCP47" s="52"/>
      <c r="FCQ47" s="2"/>
      <c r="FCT47" s="52"/>
      <c r="FCU47" s="2"/>
      <c r="FCX47" s="52"/>
      <c r="FCY47" s="2"/>
      <c r="FDB47" s="52"/>
      <c r="FDC47" s="2"/>
      <c r="FDF47" s="52"/>
      <c r="FDG47" s="2"/>
      <c r="FDJ47" s="52"/>
      <c r="FDK47" s="2"/>
      <c r="FDN47" s="52"/>
      <c r="FDO47" s="2"/>
      <c r="FDR47" s="52"/>
      <c r="FDS47" s="2"/>
      <c r="FDV47" s="52"/>
      <c r="FDW47" s="2"/>
      <c r="FDZ47" s="52"/>
      <c r="FEA47" s="2"/>
      <c r="FED47" s="52"/>
      <c r="FEE47" s="2"/>
      <c r="FEH47" s="52"/>
      <c r="FEI47" s="2"/>
      <c r="FEL47" s="52"/>
      <c r="FEM47" s="2"/>
      <c r="FEP47" s="52"/>
      <c r="FEQ47" s="2"/>
      <c r="FET47" s="52"/>
      <c r="FEU47" s="2"/>
      <c r="FEX47" s="52"/>
      <c r="FEY47" s="2"/>
      <c r="FFB47" s="52"/>
      <c r="FFC47" s="2"/>
      <c r="FFF47" s="52"/>
      <c r="FFG47" s="2"/>
      <c r="FFJ47" s="52"/>
      <c r="FFK47" s="2"/>
      <c r="FFN47" s="52"/>
      <c r="FFO47" s="2"/>
      <c r="FFR47" s="52"/>
      <c r="FFS47" s="2"/>
      <c r="FFV47" s="52"/>
      <c r="FFW47" s="2"/>
      <c r="FFZ47" s="52"/>
      <c r="FGA47" s="2"/>
      <c r="FGD47" s="52"/>
      <c r="FGE47" s="2"/>
      <c r="FGH47" s="52"/>
      <c r="FGI47" s="2"/>
      <c r="FGL47" s="52"/>
      <c r="FGM47" s="2"/>
      <c r="FGP47" s="52"/>
      <c r="FGQ47" s="2"/>
      <c r="FGT47" s="52"/>
      <c r="FGU47" s="2"/>
      <c r="FGX47" s="52"/>
      <c r="FGY47" s="2"/>
      <c r="FHB47" s="52"/>
      <c r="FHC47" s="2"/>
      <c r="FHF47" s="52"/>
      <c r="FHG47" s="2"/>
      <c r="FHJ47" s="52"/>
      <c r="FHK47" s="2"/>
      <c r="FHN47" s="52"/>
      <c r="FHO47" s="2"/>
      <c r="FHR47" s="52"/>
      <c r="FHS47" s="2"/>
      <c r="FHV47" s="52"/>
      <c r="FHW47" s="2"/>
      <c r="FHZ47" s="52"/>
      <c r="FIA47" s="2"/>
      <c r="FID47" s="52"/>
      <c r="FIE47" s="2"/>
      <c r="FIH47" s="52"/>
      <c r="FII47" s="2"/>
      <c r="FIL47" s="52"/>
      <c r="FIM47" s="2"/>
      <c r="FIP47" s="52"/>
      <c r="FIQ47" s="2"/>
      <c r="FIT47" s="52"/>
      <c r="FIU47" s="2"/>
      <c r="FIX47" s="52"/>
      <c r="FIY47" s="2"/>
      <c r="FJB47" s="52"/>
      <c r="FJC47" s="2"/>
      <c r="FJF47" s="52"/>
      <c r="FJG47" s="2"/>
      <c r="FJJ47" s="52"/>
      <c r="FJK47" s="2"/>
      <c r="FJN47" s="52"/>
      <c r="FJO47" s="2"/>
      <c r="FJR47" s="52"/>
      <c r="FJS47" s="2"/>
      <c r="FJV47" s="52"/>
      <c r="FJW47" s="2"/>
      <c r="FJZ47" s="52"/>
      <c r="FKA47" s="2"/>
      <c r="FKD47" s="52"/>
      <c r="FKE47" s="2"/>
      <c r="FKH47" s="52"/>
      <c r="FKI47" s="2"/>
      <c r="FKL47" s="52"/>
      <c r="FKM47" s="2"/>
      <c r="FKP47" s="52"/>
      <c r="FKQ47" s="2"/>
      <c r="FKT47" s="52"/>
      <c r="FKU47" s="2"/>
      <c r="FKX47" s="52"/>
      <c r="FKY47" s="2"/>
      <c r="FLB47" s="52"/>
      <c r="FLC47" s="2"/>
      <c r="FLF47" s="52"/>
      <c r="FLG47" s="2"/>
      <c r="FLJ47" s="52"/>
      <c r="FLK47" s="2"/>
      <c r="FLN47" s="52"/>
      <c r="FLO47" s="2"/>
      <c r="FLR47" s="52"/>
      <c r="FLS47" s="2"/>
      <c r="FLV47" s="52"/>
      <c r="FLW47" s="2"/>
      <c r="FLZ47" s="52"/>
      <c r="FMA47" s="2"/>
      <c r="FMD47" s="52"/>
      <c r="FME47" s="2"/>
      <c r="FMH47" s="52"/>
      <c r="FMI47" s="2"/>
      <c r="FML47" s="52"/>
      <c r="FMM47" s="2"/>
      <c r="FMP47" s="52"/>
      <c r="FMQ47" s="2"/>
      <c r="FMT47" s="52"/>
      <c r="FMU47" s="2"/>
      <c r="FMX47" s="52"/>
      <c r="FMY47" s="2"/>
      <c r="FNB47" s="52"/>
      <c r="FNC47" s="2"/>
      <c r="FNF47" s="52"/>
      <c r="FNG47" s="2"/>
      <c r="FNJ47" s="52"/>
      <c r="FNK47" s="2"/>
      <c r="FNN47" s="52"/>
      <c r="FNO47" s="2"/>
      <c r="FNR47" s="52"/>
      <c r="FNS47" s="2"/>
      <c r="FNV47" s="52"/>
      <c r="FNW47" s="2"/>
      <c r="FNZ47" s="52"/>
      <c r="FOA47" s="2"/>
      <c r="FOD47" s="52"/>
      <c r="FOE47" s="2"/>
      <c r="FOH47" s="52"/>
      <c r="FOI47" s="2"/>
      <c r="FOL47" s="52"/>
      <c r="FOM47" s="2"/>
      <c r="FOP47" s="52"/>
      <c r="FOQ47" s="2"/>
      <c r="FOT47" s="52"/>
      <c r="FOU47" s="2"/>
      <c r="FOX47" s="52"/>
      <c r="FOY47" s="2"/>
      <c r="FPB47" s="52"/>
      <c r="FPC47" s="2"/>
      <c r="FPF47" s="52"/>
      <c r="FPG47" s="2"/>
      <c r="FPJ47" s="52"/>
      <c r="FPK47" s="2"/>
      <c r="FPN47" s="52"/>
      <c r="FPO47" s="2"/>
      <c r="FPR47" s="52"/>
      <c r="FPS47" s="2"/>
      <c r="FPV47" s="52"/>
      <c r="FPW47" s="2"/>
      <c r="FPZ47" s="52"/>
      <c r="FQA47" s="2"/>
      <c r="FQD47" s="52"/>
      <c r="FQE47" s="2"/>
      <c r="FQH47" s="52"/>
      <c r="FQI47" s="2"/>
      <c r="FQL47" s="52"/>
      <c r="FQM47" s="2"/>
      <c r="FQP47" s="52"/>
      <c r="FQQ47" s="2"/>
      <c r="FQT47" s="52"/>
      <c r="FQU47" s="2"/>
      <c r="FQX47" s="52"/>
      <c r="FQY47" s="2"/>
      <c r="FRB47" s="52"/>
      <c r="FRC47" s="2"/>
      <c r="FRF47" s="52"/>
      <c r="FRG47" s="2"/>
      <c r="FRJ47" s="52"/>
      <c r="FRK47" s="2"/>
      <c r="FRN47" s="52"/>
      <c r="FRO47" s="2"/>
      <c r="FRR47" s="52"/>
      <c r="FRS47" s="2"/>
      <c r="FRV47" s="52"/>
      <c r="FRW47" s="2"/>
      <c r="FRZ47" s="52"/>
      <c r="FSA47" s="2"/>
      <c r="FSD47" s="52"/>
      <c r="FSE47" s="2"/>
      <c r="FSH47" s="52"/>
      <c r="FSI47" s="2"/>
      <c r="FSL47" s="52"/>
      <c r="FSM47" s="2"/>
      <c r="FSP47" s="52"/>
      <c r="FSQ47" s="2"/>
      <c r="FST47" s="52"/>
      <c r="FSU47" s="2"/>
      <c r="FSX47" s="52"/>
      <c r="FSY47" s="2"/>
      <c r="FTB47" s="52"/>
      <c r="FTC47" s="2"/>
      <c r="FTF47" s="52"/>
      <c r="FTG47" s="2"/>
      <c r="FTJ47" s="52"/>
      <c r="FTK47" s="2"/>
      <c r="FTN47" s="52"/>
      <c r="FTO47" s="2"/>
      <c r="FTR47" s="52"/>
      <c r="FTS47" s="2"/>
      <c r="FTV47" s="52"/>
      <c r="FTW47" s="2"/>
      <c r="FTZ47" s="52"/>
      <c r="FUA47" s="2"/>
      <c r="FUD47" s="52"/>
      <c r="FUE47" s="2"/>
      <c r="FUH47" s="52"/>
      <c r="FUI47" s="2"/>
      <c r="FUL47" s="52"/>
      <c r="FUM47" s="2"/>
      <c r="FUP47" s="52"/>
      <c r="FUQ47" s="2"/>
      <c r="FUT47" s="52"/>
      <c r="FUU47" s="2"/>
      <c r="FUX47" s="52"/>
      <c r="FUY47" s="2"/>
      <c r="FVB47" s="52"/>
      <c r="FVC47" s="2"/>
      <c r="FVF47" s="52"/>
      <c r="FVG47" s="2"/>
      <c r="FVJ47" s="52"/>
      <c r="FVK47" s="2"/>
      <c r="FVN47" s="52"/>
      <c r="FVO47" s="2"/>
      <c r="FVR47" s="52"/>
      <c r="FVS47" s="2"/>
      <c r="FVV47" s="52"/>
      <c r="FVW47" s="2"/>
      <c r="FVZ47" s="52"/>
      <c r="FWA47" s="2"/>
      <c r="FWD47" s="52"/>
      <c r="FWE47" s="2"/>
      <c r="FWH47" s="52"/>
      <c r="FWI47" s="2"/>
      <c r="FWL47" s="52"/>
      <c r="FWM47" s="2"/>
      <c r="FWP47" s="52"/>
      <c r="FWQ47" s="2"/>
      <c r="FWT47" s="52"/>
      <c r="FWU47" s="2"/>
      <c r="FWX47" s="52"/>
      <c r="FWY47" s="2"/>
      <c r="FXB47" s="52"/>
      <c r="FXC47" s="2"/>
      <c r="FXF47" s="52"/>
      <c r="FXG47" s="2"/>
      <c r="FXJ47" s="52"/>
      <c r="FXK47" s="2"/>
      <c r="FXN47" s="52"/>
      <c r="FXO47" s="2"/>
      <c r="FXR47" s="52"/>
      <c r="FXS47" s="2"/>
      <c r="FXV47" s="52"/>
      <c r="FXW47" s="2"/>
      <c r="FXZ47" s="52"/>
      <c r="FYA47" s="2"/>
      <c r="FYD47" s="52"/>
      <c r="FYE47" s="2"/>
      <c r="FYH47" s="52"/>
      <c r="FYI47" s="2"/>
      <c r="FYL47" s="52"/>
      <c r="FYM47" s="2"/>
      <c r="FYP47" s="52"/>
      <c r="FYQ47" s="2"/>
      <c r="FYT47" s="52"/>
      <c r="FYU47" s="2"/>
      <c r="FYX47" s="52"/>
      <c r="FYY47" s="2"/>
      <c r="FZB47" s="52"/>
      <c r="FZC47" s="2"/>
      <c r="FZF47" s="52"/>
      <c r="FZG47" s="2"/>
      <c r="FZJ47" s="52"/>
      <c r="FZK47" s="2"/>
      <c r="FZN47" s="52"/>
      <c r="FZO47" s="2"/>
      <c r="FZR47" s="52"/>
      <c r="FZS47" s="2"/>
      <c r="FZV47" s="52"/>
      <c r="FZW47" s="2"/>
      <c r="FZZ47" s="52"/>
      <c r="GAA47" s="2"/>
      <c r="GAD47" s="52"/>
      <c r="GAE47" s="2"/>
      <c r="GAH47" s="52"/>
      <c r="GAI47" s="2"/>
      <c r="GAL47" s="52"/>
      <c r="GAM47" s="2"/>
      <c r="GAP47" s="52"/>
      <c r="GAQ47" s="2"/>
      <c r="GAT47" s="52"/>
      <c r="GAU47" s="2"/>
      <c r="GAX47" s="52"/>
      <c r="GAY47" s="2"/>
      <c r="GBB47" s="52"/>
      <c r="GBC47" s="2"/>
      <c r="GBF47" s="52"/>
      <c r="GBG47" s="2"/>
      <c r="GBJ47" s="52"/>
      <c r="GBK47" s="2"/>
      <c r="GBN47" s="52"/>
      <c r="GBO47" s="2"/>
      <c r="GBR47" s="52"/>
      <c r="GBS47" s="2"/>
      <c r="GBV47" s="52"/>
      <c r="GBW47" s="2"/>
      <c r="GBZ47" s="52"/>
      <c r="GCA47" s="2"/>
      <c r="GCD47" s="52"/>
      <c r="GCE47" s="2"/>
      <c r="GCH47" s="52"/>
      <c r="GCI47" s="2"/>
      <c r="GCL47" s="52"/>
      <c r="GCM47" s="2"/>
      <c r="GCP47" s="52"/>
      <c r="GCQ47" s="2"/>
      <c r="GCT47" s="52"/>
      <c r="GCU47" s="2"/>
      <c r="GCX47" s="52"/>
      <c r="GCY47" s="2"/>
      <c r="GDB47" s="52"/>
      <c r="GDC47" s="2"/>
      <c r="GDF47" s="52"/>
      <c r="GDG47" s="2"/>
      <c r="GDJ47" s="52"/>
      <c r="GDK47" s="2"/>
      <c r="GDN47" s="52"/>
      <c r="GDO47" s="2"/>
      <c r="GDR47" s="52"/>
      <c r="GDS47" s="2"/>
      <c r="GDV47" s="52"/>
      <c r="GDW47" s="2"/>
      <c r="GDZ47" s="52"/>
      <c r="GEA47" s="2"/>
      <c r="GED47" s="52"/>
      <c r="GEE47" s="2"/>
      <c r="GEH47" s="52"/>
      <c r="GEI47" s="2"/>
      <c r="GEL47" s="52"/>
      <c r="GEM47" s="2"/>
      <c r="GEP47" s="52"/>
      <c r="GEQ47" s="2"/>
      <c r="GET47" s="52"/>
      <c r="GEU47" s="2"/>
      <c r="GEX47" s="52"/>
      <c r="GEY47" s="2"/>
      <c r="GFB47" s="52"/>
      <c r="GFC47" s="2"/>
      <c r="GFF47" s="52"/>
      <c r="GFG47" s="2"/>
      <c r="GFJ47" s="52"/>
      <c r="GFK47" s="2"/>
      <c r="GFN47" s="52"/>
      <c r="GFO47" s="2"/>
      <c r="GFR47" s="52"/>
      <c r="GFS47" s="2"/>
      <c r="GFV47" s="52"/>
      <c r="GFW47" s="2"/>
      <c r="GFZ47" s="52"/>
      <c r="GGA47" s="2"/>
      <c r="GGD47" s="52"/>
      <c r="GGE47" s="2"/>
      <c r="GGH47" s="52"/>
      <c r="GGI47" s="2"/>
      <c r="GGL47" s="52"/>
      <c r="GGM47" s="2"/>
      <c r="GGP47" s="52"/>
      <c r="GGQ47" s="2"/>
      <c r="GGT47" s="52"/>
      <c r="GGU47" s="2"/>
      <c r="GGX47" s="52"/>
      <c r="GGY47" s="2"/>
      <c r="GHB47" s="52"/>
      <c r="GHC47" s="2"/>
      <c r="GHF47" s="52"/>
      <c r="GHG47" s="2"/>
      <c r="GHJ47" s="52"/>
      <c r="GHK47" s="2"/>
      <c r="GHN47" s="52"/>
      <c r="GHO47" s="2"/>
      <c r="GHR47" s="52"/>
      <c r="GHS47" s="2"/>
      <c r="GHV47" s="52"/>
      <c r="GHW47" s="2"/>
      <c r="GHZ47" s="52"/>
      <c r="GIA47" s="2"/>
      <c r="GID47" s="52"/>
      <c r="GIE47" s="2"/>
      <c r="GIH47" s="52"/>
      <c r="GII47" s="2"/>
      <c r="GIL47" s="52"/>
      <c r="GIM47" s="2"/>
      <c r="GIP47" s="52"/>
      <c r="GIQ47" s="2"/>
      <c r="GIT47" s="52"/>
      <c r="GIU47" s="2"/>
      <c r="GIX47" s="52"/>
      <c r="GIY47" s="2"/>
      <c r="GJB47" s="52"/>
      <c r="GJC47" s="2"/>
      <c r="GJF47" s="52"/>
      <c r="GJG47" s="2"/>
      <c r="GJJ47" s="52"/>
      <c r="GJK47" s="2"/>
      <c r="GJN47" s="52"/>
      <c r="GJO47" s="2"/>
      <c r="GJR47" s="52"/>
      <c r="GJS47" s="2"/>
      <c r="GJV47" s="52"/>
      <c r="GJW47" s="2"/>
      <c r="GJZ47" s="52"/>
      <c r="GKA47" s="2"/>
      <c r="GKD47" s="52"/>
      <c r="GKE47" s="2"/>
      <c r="GKH47" s="52"/>
      <c r="GKI47" s="2"/>
      <c r="GKL47" s="52"/>
      <c r="GKM47" s="2"/>
      <c r="GKP47" s="52"/>
      <c r="GKQ47" s="2"/>
      <c r="GKT47" s="52"/>
      <c r="GKU47" s="2"/>
      <c r="GKX47" s="52"/>
      <c r="GKY47" s="2"/>
      <c r="GLB47" s="52"/>
      <c r="GLC47" s="2"/>
      <c r="GLF47" s="52"/>
      <c r="GLG47" s="2"/>
      <c r="GLJ47" s="52"/>
      <c r="GLK47" s="2"/>
      <c r="GLN47" s="52"/>
      <c r="GLO47" s="2"/>
      <c r="GLR47" s="52"/>
      <c r="GLS47" s="2"/>
      <c r="GLV47" s="52"/>
      <c r="GLW47" s="2"/>
      <c r="GLZ47" s="52"/>
      <c r="GMA47" s="2"/>
      <c r="GMD47" s="52"/>
      <c r="GME47" s="2"/>
      <c r="GMH47" s="52"/>
      <c r="GMI47" s="2"/>
      <c r="GML47" s="52"/>
      <c r="GMM47" s="2"/>
      <c r="GMP47" s="52"/>
      <c r="GMQ47" s="2"/>
      <c r="GMT47" s="52"/>
      <c r="GMU47" s="2"/>
      <c r="GMX47" s="52"/>
      <c r="GMY47" s="2"/>
      <c r="GNB47" s="52"/>
      <c r="GNC47" s="2"/>
      <c r="GNF47" s="52"/>
      <c r="GNG47" s="2"/>
      <c r="GNJ47" s="52"/>
      <c r="GNK47" s="2"/>
      <c r="GNN47" s="52"/>
      <c r="GNO47" s="2"/>
      <c r="GNR47" s="52"/>
      <c r="GNS47" s="2"/>
      <c r="GNV47" s="52"/>
      <c r="GNW47" s="2"/>
      <c r="GNZ47" s="52"/>
      <c r="GOA47" s="2"/>
      <c r="GOD47" s="52"/>
      <c r="GOE47" s="2"/>
      <c r="GOH47" s="52"/>
      <c r="GOI47" s="2"/>
      <c r="GOL47" s="52"/>
      <c r="GOM47" s="2"/>
      <c r="GOP47" s="52"/>
      <c r="GOQ47" s="2"/>
      <c r="GOT47" s="52"/>
      <c r="GOU47" s="2"/>
      <c r="GOX47" s="52"/>
      <c r="GOY47" s="2"/>
      <c r="GPB47" s="52"/>
      <c r="GPC47" s="2"/>
      <c r="GPF47" s="52"/>
      <c r="GPG47" s="2"/>
      <c r="GPJ47" s="52"/>
      <c r="GPK47" s="2"/>
      <c r="GPN47" s="52"/>
      <c r="GPO47" s="2"/>
      <c r="GPR47" s="52"/>
      <c r="GPS47" s="2"/>
      <c r="GPV47" s="52"/>
      <c r="GPW47" s="2"/>
      <c r="GPZ47" s="52"/>
      <c r="GQA47" s="2"/>
      <c r="GQD47" s="52"/>
      <c r="GQE47" s="2"/>
      <c r="GQH47" s="52"/>
      <c r="GQI47" s="2"/>
      <c r="GQL47" s="52"/>
      <c r="GQM47" s="2"/>
      <c r="GQP47" s="52"/>
      <c r="GQQ47" s="2"/>
      <c r="GQT47" s="52"/>
      <c r="GQU47" s="2"/>
      <c r="GQX47" s="52"/>
      <c r="GQY47" s="2"/>
      <c r="GRB47" s="52"/>
      <c r="GRC47" s="2"/>
      <c r="GRF47" s="52"/>
      <c r="GRG47" s="2"/>
      <c r="GRJ47" s="52"/>
      <c r="GRK47" s="2"/>
      <c r="GRN47" s="52"/>
      <c r="GRO47" s="2"/>
      <c r="GRR47" s="52"/>
      <c r="GRS47" s="2"/>
      <c r="GRV47" s="52"/>
      <c r="GRW47" s="2"/>
      <c r="GRZ47" s="52"/>
      <c r="GSA47" s="2"/>
      <c r="GSD47" s="52"/>
      <c r="GSE47" s="2"/>
      <c r="GSH47" s="52"/>
      <c r="GSI47" s="2"/>
      <c r="GSL47" s="52"/>
      <c r="GSM47" s="2"/>
      <c r="GSP47" s="52"/>
      <c r="GSQ47" s="2"/>
      <c r="GST47" s="52"/>
      <c r="GSU47" s="2"/>
      <c r="GSX47" s="52"/>
      <c r="GSY47" s="2"/>
      <c r="GTB47" s="52"/>
      <c r="GTC47" s="2"/>
      <c r="GTF47" s="52"/>
      <c r="GTG47" s="2"/>
      <c r="GTJ47" s="52"/>
      <c r="GTK47" s="2"/>
      <c r="GTN47" s="52"/>
      <c r="GTO47" s="2"/>
      <c r="GTR47" s="52"/>
      <c r="GTS47" s="2"/>
      <c r="GTV47" s="52"/>
      <c r="GTW47" s="2"/>
      <c r="GTZ47" s="52"/>
      <c r="GUA47" s="2"/>
      <c r="GUD47" s="52"/>
      <c r="GUE47" s="2"/>
      <c r="GUH47" s="52"/>
      <c r="GUI47" s="2"/>
      <c r="GUL47" s="52"/>
      <c r="GUM47" s="2"/>
      <c r="GUP47" s="52"/>
      <c r="GUQ47" s="2"/>
      <c r="GUT47" s="52"/>
      <c r="GUU47" s="2"/>
      <c r="GUX47" s="52"/>
      <c r="GUY47" s="2"/>
      <c r="GVB47" s="52"/>
      <c r="GVC47" s="2"/>
      <c r="GVF47" s="52"/>
      <c r="GVG47" s="2"/>
      <c r="GVJ47" s="52"/>
      <c r="GVK47" s="2"/>
      <c r="GVN47" s="52"/>
      <c r="GVO47" s="2"/>
      <c r="GVR47" s="52"/>
      <c r="GVS47" s="2"/>
      <c r="GVV47" s="52"/>
      <c r="GVW47" s="2"/>
      <c r="GVZ47" s="52"/>
      <c r="GWA47" s="2"/>
      <c r="GWD47" s="52"/>
      <c r="GWE47" s="2"/>
      <c r="GWH47" s="52"/>
      <c r="GWI47" s="2"/>
      <c r="GWL47" s="52"/>
      <c r="GWM47" s="2"/>
      <c r="GWP47" s="52"/>
      <c r="GWQ47" s="2"/>
      <c r="GWT47" s="52"/>
      <c r="GWU47" s="2"/>
      <c r="GWX47" s="52"/>
      <c r="GWY47" s="2"/>
      <c r="GXB47" s="52"/>
      <c r="GXC47" s="2"/>
      <c r="GXF47" s="52"/>
      <c r="GXG47" s="2"/>
      <c r="GXJ47" s="52"/>
      <c r="GXK47" s="2"/>
      <c r="GXN47" s="52"/>
      <c r="GXO47" s="2"/>
      <c r="GXR47" s="52"/>
      <c r="GXS47" s="2"/>
      <c r="GXV47" s="52"/>
      <c r="GXW47" s="2"/>
      <c r="GXZ47" s="52"/>
      <c r="GYA47" s="2"/>
      <c r="GYD47" s="52"/>
      <c r="GYE47" s="2"/>
      <c r="GYH47" s="52"/>
      <c r="GYI47" s="2"/>
      <c r="GYL47" s="52"/>
      <c r="GYM47" s="2"/>
      <c r="GYP47" s="52"/>
      <c r="GYQ47" s="2"/>
      <c r="GYT47" s="52"/>
      <c r="GYU47" s="2"/>
      <c r="GYX47" s="52"/>
      <c r="GYY47" s="2"/>
      <c r="GZB47" s="52"/>
      <c r="GZC47" s="2"/>
      <c r="GZF47" s="52"/>
      <c r="GZG47" s="2"/>
      <c r="GZJ47" s="52"/>
      <c r="GZK47" s="2"/>
      <c r="GZN47" s="52"/>
      <c r="GZO47" s="2"/>
      <c r="GZR47" s="52"/>
      <c r="GZS47" s="2"/>
      <c r="GZV47" s="52"/>
      <c r="GZW47" s="2"/>
      <c r="GZZ47" s="52"/>
      <c r="HAA47" s="2"/>
      <c r="HAD47" s="52"/>
      <c r="HAE47" s="2"/>
      <c r="HAH47" s="52"/>
      <c r="HAI47" s="2"/>
      <c r="HAL47" s="52"/>
      <c r="HAM47" s="2"/>
      <c r="HAP47" s="52"/>
      <c r="HAQ47" s="2"/>
      <c r="HAT47" s="52"/>
      <c r="HAU47" s="2"/>
      <c r="HAX47" s="52"/>
      <c r="HAY47" s="2"/>
      <c r="HBB47" s="52"/>
      <c r="HBC47" s="2"/>
      <c r="HBF47" s="52"/>
      <c r="HBG47" s="2"/>
      <c r="HBJ47" s="52"/>
      <c r="HBK47" s="2"/>
      <c r="HBN47" s="52"/>
      <c r="HBO47" s="2"/>
      <c r="HBR47" s="52"/>
      <c r="HBS47" s="2"/>
      <c r="HBV47" s="52"/>
      <c r="HBW47" s="2"/>
      <c r="HBZ47" s="52"/>
      <c r="HCA47" s="2"/>
      <c r="HCD47" s="52"/>
      <c r="HCE47" s="2"/>
      <c r="HCH47" s="52"/>
      <c r="HCI47" s="2"/>
      <c r="HCL47" s="52"/>
      <c r="HCM47" s="2"/>
      <c r="HCP47" s="52"/>
      <c r="HCQ47" s="2"/>
      <c r="HCT47" s="52"/>
      <c r="HCU47" s="2"/>
      <c r="HCX47" s="52"/>
      <c r="HCY47" s="2"/>
      <c r="HDB47" s="52"/>
      <c r="HDC47" s="2"/>
      <c r="HDF47" s="52"/>
      <c r="HDG47" s="2"/>
      <c r="HDJ47" s="52"/>
      <c r="HDK47" s="2"/>
      <c r="HDN47" s="52"/>
      <c r="HDO47" s="2"/>
      <c r="HDR47" s="52"/>
      <c r="HDS47" s="2"/>
      <c r="HDV47" s="52"/>
      <c r="HDW47" s="2"/>
      <c r="HDZ47" s="52"/>
      <c r="HEA47" s="2"/>
      <c r="HED47" s="52"/>
      <c r="HEE47" s="2"/>
      <c r="HEH47" s="52"/>
      <c r="HEI47" s="2"/>
      <c r="HEL47" s="52"/>
      <c r="HEM47" s="2"/>
      <c r="HEP47" s="52"/>
      <c r="HEQ47" s="2"/>
      <c r="HET47" s="52"/>
      <c r="HEU47" s="2"/>
      <c r="HEX47" s="52"/>
      <c r="HEY47" s="2"/>
      <c r="HFB47" s="52"/>
      <c r="HFC47" s="2"/>
      <c r="HFF47" s="52"/>
      <c r="HFG47" s="2"/>
      <c r="HFJ47" s="52"/>
      <c r="HFK47" s="2"/>
      <c r="HFN47" s="52"/>
      <c r="HFO47" s="2"/>
      <c r="HFR47" s="52"/>
      <c r="HFS47" s="2"/>
      <c r="HFV47" s="52"/>
      <c r="HFW47" s="2"/>
      <c r="HFZ47" s="52"/>
      <c r="HGA47" s="2"/>
      <c r="HGD47" s="52"/>
      <c r="HGE47" s="2"/>
      <c r="HGH47" s="52"/>
      <c r="HGI47" s="2"/>
      <c r="HGL47" s="52"/>
      <c r="HGM47" s="2"/>
      <c r="HGP47" s="52"/>
      <c r="HGQ47" s="2"/>
      <c r="HGT47" s="52"/>
      <c r="HGU47" s="2"/>
      <c r="HGX47" s="52"/>
      <c r="HGY47" s="2"/>
      <c r="HHB47" s="52"/>
      <c r="HHC47" s="2"/>
      <c r="HHF47" s="52"/>
      <c r="HHG47" s="2"/>
      <c r="HHJ47" s="52"/>
      <c r="HHK47" s="2"/>
      <c r="HHN47" s="52"/>
      <c r="HHO47" s="2"/>
      <c r="HHR47" s="52"/>
      <c r="HHS47" s="2"/>
      <c r="HHV47" s="52"/>
      <c r="HHW47" s="2"/>
      <c r="HHZ47" s="52"/>
      <c r="HIA47" s="2"/>
      <c r="HID47" s="52"/>
      <c r="HIE47" s="2"/>
      <c r="HIH47" s="52"/>
      <c r="HII47" s="2"/>
      <c r="HIL47" s="52"/>
      <c r="HIM47" s="2"/>
      <c r="HIP47" s="52"/>
      <c r="HIQ47" s="2"/>
      <c r="HIT47" s="52"/>
      <c r="HIU47" s="2"/>
      <c r="HIX47" s="52"/>
      <c r="HIY47" s="2"/>
      <c r="HJB47" s="52"/>
      <c r="HJC47" s="2"/>
      <c r="HJF47" s="52"/>
      <c r="HJG47" s="2"/>
      <c r="HJJ47" s="52"/>
      <c r="HJK47" s="2"/>
      <c r="HJN47" s="52"/>
      <c r="HJO47" s="2"/>
      <c r="HJR47" s="52"/>
      <c r="HJS47" s="2"/>
      <c r="HJV47" s="52"/>
      <c r="HJW47" s="2"/>
      <c r="HJZ47" s="52"/>
      <c r="HKA47" s="2"/>
      <c r="HKD47" s="52"/>
      <c r="HKE47" s="2"/>
      <c r="HKH47" s="52"/>
      <c r="HKI47" s="2"/>
      <c r="HKL47" s="52"/>
      <c r="HKM47" s="2"/>
      <c r="HKP47" s="52"/>
      <c r="HKQ47" s="2"/>
      <c r="HKT47" s="52"/>
      <c r="HKU47" s="2"/>
      <c r="HKX47" s="52"/>
      <c r="HKY47" s="2"/>
      <c r="HLB47" s="52"/>
      <c r="HLC47" s="2"/>
      <c r="HLF47" s="52"/>
      <c r="HLG47" s="2"/>
      <c r="HLJ47" s="52"/>
      <c r="HLK47" s="2"/>
      <c r="HLN47" s="52"/>
      <c r="HLO47" s="2"/>
      <c r="HLR47" s="52"/>
      <c r="HLS47" s="2"/>
      <c r="HLV47" s="52"/>
      <c r="HLW47" s="2"/>
      <c r="HLZ47" s="52"/>
      <c r="HMA47" s="2"/>
      <c r="HMD47" s="52"/>
      <c r="HME47" s="2"/>
      <c r="HMH47" s="52"/>
      <c r="HMI47" s="2"/>
      <c r="HML47" s="52"/>
      <c r="HMM47" s="2"/>
      <c r="HMP47" s="52"/>
      <c r="HMQ47" s="2"/>
      <c r="HMT47" s="52"/>
      <c r="HMU47" s="2"/>
      <c r="HMX47" s="52"/>
      <c r="HMY47" s="2"/>
      <c r="HNB47" s="52"/>
      <c r="HNC47" s="2"/>
      <c r="HNF47" s="52"/>
      <c r="HNG47" s="2"/>
      <c r="HNJ47" s="52"/>
      <c r="HNK47" s="2"/>
      <c r="HNN47" s="52"/>
      <c r="HNO47" s="2"/>
      <c r="HNR47" s="52"/>
      <c r="HNS47" s="2"/>
      <c r="HNV47" s="52"/>
      <c r="HNW47" s="2"/>
      <c r="HNZ47" s="52"/>
      <c r="HOA47" s="2"/>
      <c r="HOD47" s="52"/>
      <c r="HOE47" s="2"/>
      <c r="HOH47" s="52"/>
      <c r="HOI47" s="2"/>
      <c r="HOL47" s="52"/>
      <c r="HOM47" s="2"/>
      <c r="HOP47" s="52"/>
      <c r="HOQ47" s="2"/>
      <c r="HOT47" s="52"/>
      <c r="HOU47" s="2"/>
      <c r="HOX47" s="52"/>
      <c r="HOY47" s="2"/>
      <c r="HPB47" s="52"/>
      <c r="HPC47" s="2"/>
      <c r="HPF47" s="52"/>
      <c r="HPG47" s="2"/>
      <c r="HPJ47" s="52"/>
      <c r="HPK47" s="2"/>
      <c r="HPN47" s="52"/>
      <c r="HPO47" s="2"/>
      <c r="HPR47" s="52"/>
      <c r="HPS47" s="2"/>
      <c r="HPV47" s="52"/>
      <c r="HPW47" s="2"/>
      <c r="HPZ47" s="52"/>
      <c r="HQA47" s="2"/>
      <c r="HQD47" s="52"/>
      <c r="HQE47" s="2"/>
      <c r="HQH47" s="52"/>
      <c r="HQI47" s="2"/>
      <c r="HQL47" s="52"/>
      <c r="HQM47" s="2"/>
      <c r="HQP47" s="52"/>
      <c r="HQQ47" s="2"/>
      <c r="HQT47" s="52"/>
      <c r="HQU47" s="2"/>
      <c r="HQX47" s="52"/>
      <c r="HQY47" s="2"/>
      <c r="HRB47" s="52"/>
      <c r="HRC47" s="2"/>
      <c r="HRF47" s="52"/>
      <c r="HRG47" s="2"/>
      <c r="HRJ47" s="52"/>
      <c r="HRK47" s="2"/>
      <c r="HRN47" s="52"/>
      <c r="HRO47" s="2"/>
      <c r="HRR47" s="52"/>
      <c r="HRS47" s="2"/>
      <c r="HRV47" s="52"/>
      <c r="HRW47" s="2"/>
      <c r="HRZ47" s="52"/>
      <c r="HSA47" s="2"/>
      <c r="HSD47" s="52"/>
      <c r="HSE47" s="2"/>
      <c r="HSH47" s="52"/>
      <c r="HSI47" s="2"/>
      <c r="HSL47" s="52"/>
      <c r="HSM47" s="2"/>
      <c r="HSP47" s="52"/>
      <c r="HSQ47" s="2"/>
      <c r="HST47" s="52"/>
      <c r="HSU47" s="2"/>
      <c r="HSX47" s="52"/>
      <c r="HSY47" s="2"/>
      <c r="HTB47" s="52"/>
      <c r="HTC47" s="2"/>
      <c r="HTF47" s="52"/>
      <c r="HTG47" s="2"/>
      <c r="HTJ47" s="52"/>
      <c r="HTK47" s="2"/>
      <c r="HTN47" s="52"/>
      <c r="HTO47" s="2"/>
      <c r="HTR47" s="52"/>
      <c r="HTS47" s="2"/>
      <c r="HTV47" s="52"/>
      <c r="HTW47" s="2"/>
      <c r="HTZ47" s="52"/>
      <c r="HUA47" s="2"/>
      <c r="HUD47" s="52"/>
      <c r="HUE47" s="2"/>
      <c r="HUH47" s="52"/>
      <c r="HUI47" s="2"/>
      <c r="HUL47" s="52"/>
      <c r="HUM47" s="2"/>
      <c r="HUP47" s="52"/>
      <c r="HUQ47" s="2"/>
      <c r="HUT47" s="52"/>
      <c r="HUU47" s="2"/>
      <c r="HUX47" s="52"/>
      <c r="HUY47" s="2"/>
      <c r="HVB47" s="52"/>
      <c r="HVC47" s="2"/>
      <c r="HVF47" s="52"/>
      <c r="HVG47" s="2"/>
      <c r="HVJ47" s="52"/>
      <c r="HVK47" s="2"/>
      <c r="HVN47" s="52"/>
      <c r="HVO47" s="2"/>
      <c r="HVR47" s="52"/>
      <c r="HVS47" s="2"/>
      <c r="HVV47" s="52"/>
      <c r="HVW47" s="2"/>
      <c r="HVZ47" s="52"/>
      <c r="HWA47" s="2"/>
      <c r="HWD47" s="52"/>
      <c r="HWE47" s="2"/>
      <c r="HWH47" s="52"/>
      <c r="HWI47" s="2"/>
      <c r="HWL47" s="52"/>
      <c r="HWM47" s="2"/>
      <c r="HWP47" s="52"/>
      <c r="HWQ47" s="2"/>
      <c r="HWT47" s="52"/>
      <c r="HWU47" s="2"/>
      <c r="HWX47" s="52"/>
      <c r="HWY47" s="2"/>
      <c r="HXB47" s="52"/>
      <c r="HXC47" s="2"/>
      <c r="HXF47" s="52"/>
      <c r="HXG47" s="2"/>
      <c r="HXJ47" s="52"/>
      <c r="HXK47" s="2"/>
      <c r="HXN47" s="52"/>
      <c r="HXO47" s="2"/>
      <c r="HXR47" s="52"/>
      <c r="HXS47" s="2"/>
      <c r="HXV47" s="52"/>
      <c r="HXW47" s="2"/>
      <c r="HXZ47" s="52"/>
      <c r="HYA47" s="2"/>
      <c r="HYD47" s="52"/>
      <c r="HYE47" s="2"/>
      <c r="HYH47" s="52"/>
      <c r="HYI47" s="2"/>
      <c r="HYL47" s="52"/>
      <c r="HYM47" s="2"/>
      <c r="HYP47" s="52"/>
      <c r="HYQ47" s="2"/>
      <c r="HYT47" s="52"/>
      <c r="HYU47" s="2"/>
      <c r="HYX47" s="52"/>
      <c r="HYY47" s="2"/>
      <c r="HZB47" s="52"/>
      <c r="HZC47" s="2"/>
      <c r="HZF47" s="52"/>
      <c r="HZG47" s="2"/>
      <c r="HZJ47" s="52"/>
      <c r="HZK47" s="2"/>
      <c r="HZN47" s="52"/>
      <c r="HZO47" s="2"/>
      <c r="HZR47" s="52"/>
      <c r="HZS47" s="2"/>
      <c r="HZV47" s="52"/>
      <c r="HZW47" s="2"/>
      <c r="HZZ47" s="52"/>
      <c r="IAA47" s="2"/>
      <c r="IAD47" s="52"/>
      <c r="IAE47" s="2"/>
      <c r="IAH47" s="52"/>
      <c r="IAI47" s="2"/>
      <c r="IAL47" s="52"/>
      <c r="IAM47" s="2"/>
      <c r="IAP47" s="52"/>
      <c r="IAQ47" s="2"/>
      <c r="IAT47" s="52"/>
      <c r="IAU47" s="2"/>
      <c r="IAX47" s="52"/>
      <c r="IAY47" s="2"/>
      <c r="IBB47" s="52"/>
      <c r="IBC47" s="2"/>
      <c r="IBF47" s="52"/>
      <c r="IBG47" s="2"/>
      <c r="IBJ47" s="52"/>
      <c r="IBK47" s="2"/>
      <c r="IBN47" s="52"/>
      <c r="IBO47" s="2"/>
      <c r="IBR47" s="52"/>
      <c r="IBS47" s="2"/>
      <c r="IBV47" s="52"/>
      <c r="IBW47" s="2"/>
      <c r="IBZ47" s="52"/>
      <c r="ICA47" s="2"/>
      <c r="ICD47" s="52"/>
      <c r="ICE47" s="2"/>
      <c r="ICH47" s="52"/>
      <c r="ICI47" s="2"/>
      <c r="ICL47" s="52"/>
      <c r="ICM47" s="2"/>
      <c r="ICP47" s="52"/>
      <c r="ICQ47" s="2"/>
      <c r="ICT47" s="52"/>
      <c r="ICU47" s="2"/>
      <c r="ICX47" s="52"/>
      <c r="ICY47" s="2"/>
      <c r="IDB47" s="52"/>
      <c r="IDC47" s="2"/>
      <c r="IDF47" s="52"/>
      <c r="IDG47" s="2"/>
      <c r="IDJ47" s="52"/>
      <c r="IDK47" s="2"/>
      <c r="IDN47" s="52"/>
      <c r="IDO47" s="2"/>
      <c r="IDR47" s="52"/>
      <c r="IDS47" s="2"/>
      <c r="IDV47" s="52"/>
      <c r="IDW47" s="2"/>
      <c r="IDZ47" s="52"/>
      <c r="IEA47" s="2"/>
      <c r="IED47" s="52"/>
      <c r="IEE47" s="2"/>
      <c r="IEH47" s="52"/>
      <c r="IEI47" s="2"/>
      <c r="IEL47" s="52"/>
      <c r="IEM47" s="2"/>
      <c r="IEP47" s="52"/>
      <c r="IEQ47" s="2"/>
      <c r="IET47" s="52"/>
      <c r="IEU47" s="2"/>
      <c r="IEX47" s="52"/>
      <c r="IEY47" s="2"/>
      <c r="IFB47" s="52"/>
      <c r="IFC47" s="2"/>
      <c r="IFF47" s="52"/>
      <c r="IFG47" s="2"/>
      <c r="IFJ47" s="52"/>
      <c r="IFK47" s="2"/>
      <c r="IFN47" s="52"/>
      <c r="IFO47" s="2"/>
      <c r="IFR47" s="52"/>
      <c r="IFS47" s="2"/>
      <c r="IFV47" s="52"/>
      <c r="IFW47" s="2"/>
      <c r="IFZ47" s="52"/>
      <c r="IGA47" s="2"/>
      <c r="IGD47" s="52"/>
      <c r="IGE47" s="2"/>
      <c r="IGH47" s="52"/>
      <c r="IGI47" s="2"/>
      <c r="IGL47" s="52"/>
      <c r="IGM47" s="2"/>
      <c r="IGP47" s="52"/>
      <c r="IGQ47" s="2"/>
      <c r="IGT47" s="52"/>
      <c r="IGU47" s="2"/>
      <c r="IGX47" s="52"/>
      <c r="IGY47" s="2"/>
      <c r="IHB47" s="52"/>
      <c r="IHC47" s="2"/>
      <c r="IHF47" s="52"/>
      <c r="IHG47" s="2"/>
      <c r="IHJ47" s="52"/>
      <c r="IHK47" s="2"/>
      <c r="IHN47" s="52"/>
      <c r="IHO47" s="2"/>
      <c r="IHR47" s="52"/>
      <c r="IHS47" s="2"/>
      <c r="IHV47" s="52"/>
      <c r="IHW47" s="2"/>
      <c r="IHZ47" s="52"/>
      <c r="IIA47" s="2"/>
      <c r="IID47" s="52"/>
      <c r="IIE47" s="2"/>
      <c r="IIH47" s="52"/>
      <c r="III47" s="2"/>
      <c r="IIL47" s="52"/>
      <c r="IIM47" s="2"/>
      <c r="IIP47" s="52"/>
      <c r="IIQ47" s="2"/>
      <c r="IIT47" s="52"/>
      <c r="IIU47" s="2"/>
      <c r="IIX47" s="52"/>
      <c r="IIY47" s="2"/>
      <c r="IJB47" s="52"/>
      <c r="IJC47" s="2"/>
      <c r="IJF47" s="52"/>
      <c r="IJG47" s="2"/>
      <c r="IJJ47" s="52"/>
      <c r="IJK47" s="2"/>
      <c r="IJN47" s="52"/>
      <c r="IJO47" s="2"/>
      <c r="IJR47" s="52"/>
      <c r="IJS47" s="2"/>
      <c r="IJV47" s="52"/>
      <c r="IJW47" s="2"/>
      <c r="IJZ47" s="52"/>
      <c r="IKA47" s="2"/>
      <c r="IKD47" s="52"/>
      <c r="IKE47" s="2"/>
      <c r="IKH47" s="52"/>
      <c r="IKI47" s="2"/>
      <c r="IKL47" s="52"/>
      <c r="IKM47" s="2"/>
      <c r="IKP47" s="52"/>
      <c r="IKQ47" s="2"/>
      <c r="IKT47" s="52"/>
      <c r="IKU47" s="2"/>
      <c r="IKX47" s="52"/>
      <c r="IKY47" s="2"/>
      <c r="ILB47" s="52"/>
      <c r="ILC47" s="2"/>
      <c r="ILF47" s="52"/>
      <c r="ILG47" s="2"/>
      <c r="ILJ47" s="52"/>
      <c r="ILK47" s="2"/>
      <c r="ILN47" s="52"/>
      <c r="ILO47" s="2"/>
      <c r="ILR47" s="52"/>
      <c r="ILS47" s="2"/>
      <c r="ILV47" s="52"/>
      <c r="ILW47" s="2"/>
      <c r="ILZ47" s="52"/>
      <c r="IMA47" s="2"/>
      <c r="IMD47" s="52"/>
      <c r="IME47" s="2"/>
      <c r="IMH47" s="52"/>
      <c r="IMI47" s="2"/>
      <c r="IML47" s="52"/>
      <c r="IMM47" s="2"/>
      <c r="IMP47" s="52"/>
      <c r="IMQ47" s="2"/>
      <c r="IMT47" s="52"/>
      <c r="IMU47" s="2"/>
      <c r="IMX47" s="52"/>
      <c r="IMY47" s="2"/>
      <c r="INB47" s="52"/>
      <c r="INC47" s="2"/>
      <c r="INF47" s="52"/>
      <c r="ING47" s="2"/>
      <c r="INJ47" s="52"/>
      <c r="INK47" s="2"/>
      <c r="INN47" s="52"/>
      <c r="INO47" s="2"/>
      <c r="INR47" s="52"/>
      <c r="INS47" s="2"/>
      <c r="INV47" s="52"/>
      <c r="INW47" s="2"/>
      <c r="INZ47" s="52"/>
      <c r="IOA47" s="2"/>
      <c r="IOD47" s="52"/>
      <c r="IOE47" s="2"/>
      <c r="IOH47" s="52"/>
      <c r="IOI47" s="2"/>
      <c r="IOL47" s="52"/>
      <c r="IOM47" s="2"/>
      <c r="IOP47" s="52"/>
      <c r="IOQ47" s="2"/>
      <c r="IOT47" s="52"/>
      <c r="IOU47" s="2"/>
      <c r="IOX47" s="52"/>
      <c r="IOY47" s="2"/>
      <c r="IPB47" s="52"/>
      <c r="IPC47" s="2"/>
      <c r="IPF47" s="52"/>
      <c r="IPG47" s="2"/>
      <c r="IPJ47" s="52"/>
      <c r="IPK47" s="2"/>
      <c r="IPN47" s="52"/>
      <c r="IPO47" s="2"/>
      <c r="IPR47" s="52"/>
      <c r="IPS47" s="2"/>
      <c r="IPV47" s="52"/>
      <c r="IPW47" s="2"/>
      <c r="IPZ47" s="52"/>
      <c r="IQA47" s="2"/>
      <c r="IQD47" s="52"/>
      <c r="IQE47" s="2"/>
      <c r="IQH47" s="52"/>
      <c r="IQI47" s="2"/>
      <c r="IQL47" s="52"/>
      <c r="IQM47" s="2"/>
      <c r="IQP47" s="52"/>
      <c r="IQQ47" s="2"/>
      <c r="IQT47" s="52"/>
      <c r="IQU47" s="2"/>
      <c r="IQX47" s="52"/>
      <c r="IQY47" s="2"/>
      <c r="IRB47" s="52"/>
      <c r="IRC47" s="2"/>
      <c r="IRF47" s="52"/>
      <c r="IRG47" s="2"/>
      <c r="IRJ47" s="52"/>
      <c r="IRK47" s="2"/>
      <c r="IRN47" s="52"/>
      <c r="IRO47" s="2"/>
      <c r="IRR47" s="52"/>
      <c r="IRS47" s="2"/>
      <c r="IRV47" s="52"/>
      <c r="IRW47" s="2"/>
      <c r="IRZ47" s="52"/>
      <c r="ISA47" s="2"/>
      <c r="ISD47" s="52"/>
      <c r="ISE47" s="2"/>
      <c r="ISH47" s="52"/>
      <c r="ISI47" s="2"/>
      <c r="ISL47" s="52"/>
      <c r="ISM47" s="2"/>
      <c r="ISP47" s="52"/>
      <c r="ISQ47" s="2"/>
      <c r="IST47" s="52"/>
      <c r="ISU47" s="2"/>
      <c r="ISX47" s="52"/>
      <c r="ISY47" s="2"/>
      <c r="ITB47" s="52"/>
      <c r="ITC47" s="2"/>
      <c r="ITF47" s="52"/>
      <c r="ITG47" s="2"/>
      <c r="ITJ47" s="52"/>
      <c r="ITK47" s="2"/>
      <c r="ITN47" s="52"/>
      <c r="ITO47" s="2"/>
      <c r="ITR47" s="52"/>
      <c r="ITS47" s="2"/>
      <c r="ITV47" s="52"/>
      <c r="ITW47" s="2"/>
      <c r="ITZ47" s="52"/>
      <c r="IUA47" s="2"/>
      <c r="IUD47" s="52"/>
      <c r="IUE47" s="2"/>
      <c r="IUH47" s="52"/>
      <c r="IUI47" s="2"/>
      <c r="IUL47" s="52"/>
      <c r="IUM47" s="2"/>
      <c r="IUP47" s="52"/>
      <c r="IUQ47" s="2"/>
      <c r="IUT47" s="52"/>
      <c r="IUU47" s="2"/>
      <c r="IUX47" s="52"/>
      <c r="IUY47" s="2"/>
      <c r="IVB47" s="52"/>
      <c r="IVC47" s="2"/>
      <c r="IVF47" s="52"/>
      <c r="IVG47" s="2"/>
      <c r="IVJ47" s="52"/>
      <c r="IVK47" s="2"/>
      <c r="IVN47" s="52"/>
      <c r="IVO47" s="2"/>
      <c r="IVR47" s="52"/>
      <c r="IVS47" s="2"/>
      <c r="IVV47" s="52"/>
      <c r="IVW47" s="2"/>
      <c r="IVZ47" s="52"/>
      <c r="IWA47" s="2"/>
      <c r="IWD47" s="52"/>
      <c r="IWE47" s="2"/>
      <c r="IWH47" s="52"/>
      <c r="IWI47" s="2"/>
      <c r="IWL47" s="52"/>
      <c r="IWM47" s="2"/>
      <c r="IWP47" s="52"/>
      <c r="IWQ47" s="2"/>
      <c r="IWT47" s="52"/>
      <c r="IWU47" s="2"/>
      <c r="IWX47" s="52"/>
      <c r="IWY47" s="2"/>
      <c r="IXB47" s="52"/>
      <c r="IXC47" s="2"/>
      <c r="IXF47" s="52"/>
      <c r="IXG47" s="2"/>
      <c r="IXJ47" s="52"/>
      <c r="IXK47" s="2"/>
      <c r="IXN47" s="52"/>
      <c r="IXO47" s="2"/>
      <c r="IXR47" s="52"/>
      <c r="IXS47" s="2"/>
      <c r="IXV47" s="52"/>
      <c r="IXW47" s="2"/>
      <c r="IXZ47" s="52"/>
      <c r="IYA47" s="2"/>
      <c r="IYD47" s="52"/>
      <c r="IYE47" s="2"/>
      <c r="IYH47" s="52"/>
      <c r="IYI47" s="2"/>
      <c r="IYL47" s="52"/>
      <c r="IYM47" s="2"/>
      <c r="IYP47" s="52"/>
      <c r="IYQ47" s="2"/>
      <c r="IYT47" s="52"/>
      <c r="IYU47" s="2"/>
      <c r="IYX47" s="52"/>
      <c r="IYY47" s="2"/>
      <c r="IZB47" s="52"/>
      <c r="IZC47" s="2"/>
      <c r="IZF47" s="52"/>
      <c r="IZG47" s="2"/>
      <c r="IZJ47" s="52"/>
      <c r="IZK47" s="2"/>
      <c r="IZN47" s="52"/>
      <c r="IZO47" s="2"/>
      <c r="IZR47" s="52"/>
      <c r="IZS47" s="2"/>
      <c r="IZV47" s="52"/>
      <c r="IZW47" s="2"/>
      <c r="IZZ47" s="52"/>
      <c r="JAA47" s="2"/>
      <c r="JAD47" s="52"/>
      <c r="JAE47" s="2"/>
      <c r="JAH47" s="52"/>
      <c r="JAI47" s="2"/>
      <c r="JAL47" s="52"/>
      <c r="JAM47" s="2"/>
      <c r="JAP47" s="52"/>
      <c r="JAQ47" s="2"/>
      <c r="JAT47" s="52"/>
      <c r="JAU47" s="2"/>
      <c r="JAX47" s="52"/>
      <c r="JAY47" s="2"/>
      <c r="JBB47" s="52"/>
      <c r="JBC47" s="2"/>
      <c r="JBF47" s="52"/>
      <c r="JBG47" s="2"/>
      <c r="JBJ47" s="52"/>
      <c r="JBK47" s="2"/>
      <c r="JBN47" s="52"/>
      <c r="JBO47" s="2"/>
      <c r="JBR47" s="52"/>
      <c r="JBS47" s="2"/>
      <c r="JBV47" s="52"/>
      <c r="JBW47" s="2"/>
      <c r="JBZ47" s="52"/>
      <c r="JCA47" s="2"/>
      <c r="JCD47" s="52"/>
      <c r="JCE47" s="2"/>
      <c r="JCH47" s="52"/>
      <c r="JCI47" s="2"/>
      <c r="JCL47" s="52"/>
      <c r="JCM47" s="2"/>
      <c r="JCP47" s="52"/>
      <c r="JCQ47" s="2"/>
      <c r="JCT47" s="52"/>
      <c r="JCU47" s="2"/>
      <c r="JCX47" s="52"/>
      <c r="JCY47" s="2"/>
      <c r="JDB47" s="52"/>
      <c r="JDC47" s="2"/>
      <c r="JDF47" s="52"/>
      <c r="JDG47" s="2"/>
      <c r="JDJ47" s="52"/>
      <c r="JDK47" s="2"/>
      <c r="JDN47" s="52"/>
      <c r="JDO47" s="2"/>
      <c r="JDR47" s="52"/>
      <c r="JDS47" s="2"/>
      <c r="JDV47" s="52"/>
      <c r="JDW47" s="2"/>
      <c r="JDZ47" s="52"/>
      <c r="JEA47" s="2"/>
      <c r="JED47" s="52"/>
      <c r="JEE47" s="2"/>
      <c r="JEH47" s="52"/>
      <c r="JEI47" s="2"/>
      <c r="JEL47" s="52"/>
      <c r="JEM47" s="2"/>
      <c r="JEP47" s="52"/>
      <c r="JEQ47" s="2"/>
      <c r="JET47" s="52"/>
      <c r="JEU47" s="2"/>
      <c r="JEX47" s="52"/>
      <c r="JEY47" s="2"/>
      <c r="JFB47" s="52"/>
      <c r="JFC47" s="2"/>
      <c r="JFF47" s="52"/>
      <c r="JFG47" s="2"/>
      <c r="JFJ47" s="52"/>
      <c r="JFK47" s="2"/>
      <c r="JFN47" s="52"/>
      <c r="JFO47" s="2"/>
      <c r="JFR47" s="52"/>
      <c r="JFS47" s="2"/>
      <c r="JFV47" s="52"/>
      <c r="JFW47" s="2"/>
      <c r="JFZ47" s="52"/>
      <c r="JGA47" s="2"/>
      <c r="JGD47" s="52"/>
      <c r="JGE47" s="2"/>
      <c r="JGH47" s="52"/>
      <c r="JGI47" s="2"/>
      <c r="JGL47" s="52"/>
      <c r="JGM47" s="2"/>
      <c r="JGP47" s="52"/>
      <c r="JGQ47" s="2"/>
      <c r="JGT47" s="52"/>
      <c r="JGU47" s="2"/>
      <c r="JGX47" s="52"/>
      <c r="JGY47" s="2"/>
      <c r="JHB47" s="52"/>
      <c r="JHC47" s="2"/>
      <c r="JHF47" s="52"/>
      <c r="JHG47" s="2"/>
      <c r="JHJ47" s="52"/>
      <c r="JHK47" s="2"/>
      <c r="JHN47" s="52"/>
      <c r="JHO47" s="2"/>
      <c r="JHR47" s="52"/>
      <c r="JHS47" s="2"/>
      <c r="JHV47" s="52"/>
      <c r="JHW47" s="2"/>
      <c r="JHZ47" s="52"/>
      <c r="JIA47" s="2"/>
      <c r="JID47" s="52"/>
      <c r="JIE47" s="2"/>
      <c r="JIH47" s="52"/>
      <c r="JII47" s="2"/>
      <c r="JIL47" s="52"/>
      <c r="JIM47" s="2"/>
      <c r="JIP47" s="52"/>
      <c r="JIQ47" s="2"/>
      <c r="JIT47" s="52"/>
      <c r="JIU47" s="2"/>
      <c r="JIX47" s="52"/>
      <c r="JIY47" s="2"/>
      <c r="JJB47" s="52"/>
      <c r="JJC47" s="2"/>
      <c r="JJF47" s="52"/>
      <c r="JJG47" s="2"/>
      <c r="JJJ47" s="52"/>
      <c r="JJK47" s="2"/>
      <c r="JJN47" s="52"/>
      <c r="JJO47" s="2"/>
      <c r="JJR47" s="52"/>
      <c r="JJS47" s="2"/>
      <c r="JJV47" s="52"/>
      <c r="JJW47" s="2"/>
      <c r="JJZ47" s="52"/>
      <c r="JKA47" s="2"/>
      <c r="JKD47" s="52"/>
      <c r="JKE47" s="2"/>
      <c r="JKH47" s="52"/>
      <c r="JKI47" s="2"/>
      <c r="JKL47" s="52"/>
      <c r="JKM47" s="2"/>
      <c r="JKP47" s="52"/>
      <c r="JKQ47" s="2"/>
      <c r="JKT47" s="52"/>
      <c r="JKU47" s="2"/>
      <c r="JKX47" s="52"/>
      <c r="JKY47" s="2"/>
      <c r="JLB47" s="52"/>
      <c r="JLC47" s="2"/>
      <c r="JLF47" s="52"/>
      <c r="JLG47" s="2"/>
      <c r="JLJ47" s="52"/>
      <c r="JLK47" s="2"/>
      <c r="JLN47" s="52"/>
      <c r="JLO47" s="2"/>
      <c r="JLR47" s="52"/>
      <c r="JLS47" s="2"/>
      <c r="JLV47" s="52"/>
      <c r="JLW47" s="2"/>
      <c r="JLZ47" s="52"/>
      <c r="JMA47" s="2"/>
      <c r="JMD47" s="52"/>
      <c r="JME47" s="2"/>
      <c r="JMH47" s="52"/>
      <c r="JMI47" s="2"/>
      <c r="JML47" s="52"/>
      <c r="JMM47" s="2"/>
      <c r="JMP47" s="52"/>
      <c r="JMQ47" s="2"/>
      <c r="JMT47" s="52"/>
      <c r="JMU47" s="2"/>
      <c r="JMX47" s="52"/>
      <c r="JMY47" s="2"/>
      <c r="JNB47" s="52"/>
      <c r="JNC47" s="2"/>
      <c r="JNF47" s="52"/>
      <c r="JNG47" s="2"/>
      <c r="JNJ47" s="52"/>
      <c r="JNK47" s="2"/>
      <c r="JNN47" s="52"/>
      <c r="JNO47" s="2"/>
      <c r="JNR47" s="52"/>
      <c r="JNS47" s="2"/>
      <c r="JNV47" s="52"/>
      <c r="JNW47" s="2"/>
      <c r="JNZ47" s="52"/>
      <c r="JOA47" s="2"/>
      <c r="JOD47" s="52"/>
      <c r="JOE47" s="2"/>
      <c r="JOH47" s="52"/>
      <c r="JOI47" s="2"/>
      <c r="JOL47" s="52"/>
      <c r="JOM47" s="2"/>
      <c r="JOP47" s="52"/>
      <c r="JOQ47" s="2"/>
      <c r="JOT47" s="52"/>
      <c r="JOU47" s="2"/>
      <c r="JOX47" s="52"/>
      <c r="JOY47" s="2"/>
      <c r="JPB47" s="52"/>
      <c r="JPC47" s="2"/>
      <c r="JPF47" s="52"/>
      <c r="JPG47" s="2"/>
      <c r="JPJ47" s="52"/>
      <c r="JPK47" s="2"/>
      <c r="JPN47" s="52"/>
      <c r="JPO47" s="2"/>
      <c r="JPR47" s="52"/>
      <c r="JPS47" s="2"/>
      <c r="JPV47" s="52"/>
      <c r="JPW47" s="2"/>
      <c r="JPZ47" s="52"/>
      <c r="JQA47" s="2"/>
      <c r="JQD47" s="52"/>
      <c r="JQE47" s="2"/>
      <c r="JQH47" s="52"/>
      <c r="JQI47" s="2"/>
      <c r="JQL47" s="52"/>
      <c r="JQM47" s="2"/>
      <c r="JQP47" s="52"/>
      <c r="JQQ47" s="2"/>
      <c r="JQT47" s="52"/>
      <c r="JQU47" s="2"/>
      <c r="JQX47" s="52"/>
      <c r="JQY47" s="2"/>
      <c r="JRB47" s="52"/>
      <c r="JRC47" s="2"/>
      <c r="JRF47" s="52"/>
      <c r="JRG47" s="2"/>
      <c r="JRJ47" s="52"/>
      <c r="JRK47" s="2"/>
      <c r="JRN47" s="52"/>
      <c r="JRO47" s="2"/>
      <c r="JRR47" s="52"/>
      <c r="JRS47" s="2"/>
      <c r="JRV47" s="52"/>
      <c r="JRW47" s="2"/>
      <c r="JRZ47" s="52"/>
      <c r="JSA47" s="2"/>
      <c r="JSD47" s="52"/>
      <c r="JSE47" s="2"/>
      <c r="JSH47" s="52"/>
      <c r="JSI47" s="2"/>
      <c r="JSL47" s="52"/>
      <c r="JSM47" s="2"/>
      <c r="JSP47" s="52"/>
      <c r="JSQ47" s="2"/>
      <c r="JST47" s="52"/>
      <c r="JSU47" s="2"/>
      <c r="JSX47" s="52"/>
      <c r="JSY47" s="2"/>
      <c r="JTB47" s="52"/>
      <c r="JTC47" s="2"/>
      <c r="JTF47" s="52"/>
      <c r="JTG47" s="2"/>
      <c r="JTJ47" s="52"/>
      <c r="JTK47" s="2"/>
      <c r="JTN47" s="52"/>
      <c r="JTO47" s="2"/>
      <c r="JTR47" s="52"/>
      <c r="JTS47" s="2"/>
      <c r="JTV47" s="52"/>
      <c r="JTW47" s="2"/>
      <c r="JTZ47" s="52"/>
      <c r="JUA47" s="2"/>
      <c r="JUD47" s="52"/>
      <c r="JUE47" s="2"/>
      <c r="JUH47" s="52"/>
      <c r="JUI47" s="2"/>
      <c r="JUL47" s="52"/>
      <c r="JUM47" s="2"/>
      <c r="JUP47" s="52"/>
      <c r="JUQ47" s="2"/>
      <c r="JUT47" s="52"/>
      <c r="JUU47" s="2"/>
      <c r="JUX47" s="52"/>
      <c r="JUY47" s="2"/>
      <c r="JVB47" s="52"/>
      <c r="JVC47" s="2"/>
      <c r="JVF47" s="52"/>
      <c r="JVG47" s="2"/>
      <c r="JVJ47" s="52"/>
      <c r="JVK47" s="2"/>
      <c r="JVN47" s="52"/>
      <c r="JVO47" s="2"/>
      <c r="JVR47" s="52"/>
      <c r="JVS47" s="2"/>
      <c r="JVV47" s="52"/>
      <c r="JVW47" s="2"/>
      <c r="JVZ47" s="52"/>
      <c r="JWA47" s="2"/>
      <c r="JWD47" s="52"/>
      <c r="JWE47" s="2"/>
      <c r="JWH47" s="52"/>
      <c r="JWI47" s="2"/>
      <c r="JWL47" s="52"/>
      <c r="JWM47" s="2"/>
      <c r="JWP47" s="52"/>
      <c r="JWQ47" s="2"/>
      <c r="JWT47" s="52"/>
      <c r="JWU47" s="2"/>
      <c r="JWX47" s="52"/>
      <c r="JWY47" s="2"/>
      <c r="JXB47" s="52"/>
      <c r="JXC47" s="2"/>
      <c r="JXF47" s="52"/>
      <c r="JXG47" s="2"/>
      <c r="JXJ47" s="52"/>
      <c r="JXK47" s="2"/>
      <c r="JXN47" s="52"/>
      <c r="JXO47" s="2"/>
      <c r="JXR47" s="52"/>
      <c r="JXS47" s="2"/>
      <c r="JXV47" s="52"/>
      <c r="JXW47" s="2"/>
      <c r="JXZ47" s="52"/>
      <c r="JYA47" s="2"/>
      <c r="JYD47" s="52"/>
      <c r="JYE47" s="2"/>
      <c r="JYH47" s="52"/>
      <c r="JYI47" s="2"/>
      <c r="JYL47" s="52"/>
      <c r="JYM47" s="2"/>
      <c r="JYP47" s="52"/>
      <c r="JYQ47" s="2"/>
      <c r="JYT47" s="52"/>
      <c r="JYU47" s="2"/>
      <c r="JYX47" s="52"/>
      <c r="JYY47" s="2"/>
      <c r="JZB47" s="52"/>
      <c r="JZC47" s="2"/>
      <c r="JZF47" s="52"/>
      <c r="JZG47" s="2"/>
      <c r="JZJ47" s="52"/>
      <c r="JZK47" s="2"/>
      <c r="JZN47" s="52"/>
      <c r="JZO47" s="2"/>
      <c r="JZR47" s="52"/>
      <c r="JZS47" s="2"/>
      <c r="JZV47" s="52"/>
      <c r="JZW47" s="2"/>
      <c r="JZZ47" s="52"/>
      <c r="KAA47" s="2"/>
      <c r="KAD47" s="52"/>
      <c r="KAE47" s="2"/>
      <c r="KAH47" s="52"/>
      <c r="KAI47" s="2"/>
      <c r="KAL47" s="52"/>
      <c r="KAM47" s="2"/>
      <c r="KAP47" s="52"/>
      <c r="KAQ47" s="2"/>
      <c r="KAT47" s="52"/>
      <c r="KAU47" s="2"/>
      <c r="KAX47" s="52"/>
      <c r="KAY47" s="2"/>
      <c r="KBB47" s="52"/>
      <c r="KBC47" s="2"/>
      <c r="KBF47" s="52"/>
      <c r="KBG47" s="2"/>
      <c r="KBJ47" s="52"/>
      <c r="KBK47" s="2"/>
      <c r="KBN47" s="52"/>
      <c r="KBO47" s="2"/>
      <c r="KBR47" s="52"/>
      <c r="KBS47" s="2"/>
      <c r="KBV47" s="52"/>
      <c r="KBW47" s="2"/>
      <c r="KBZ47" s="52"/>
      <c r="KCA47" s="2"/>
      <c r="KCD47" s="52"/>
      <c r="KCE47" s="2"/>
      <c r="KCH47" s="52"/>
      <c r="KCI47" s="2"/>
      <c r="KCL47" s="52"/>
      <c r="KCM47" s="2"/>
      <c r="KCP47" s="52"/>
      <c r="KCQ47" s="2"/>
      <c r="KCT47" s="52"/>
      <c r="KCU47" s="2"/>
      <c r="KCX47" s="52"/>
      <c r="KCY47" s="2"/>
      <c r="KDB47" s="52"/>
      <c r="KDC47" s="2"/>
      <c r="KDF47" s="52"/>
      <c r="KDG47" s="2"/>
      <c r="KDJ47" s="52"/>
      <c r="KDK47" s="2"/>
      <c r="KDN47" s="52"/>
      <c r="KDO47" s="2"/>
      <c r="KDR47" s="52"/>
      <c r="KDS47" s="2"/>
      <c r="KDV47" s="52"/>
      <c r="KDW47" s="2"/>
      <c r="KDZ47" s="52"/>
      <c r="KEA47" s="2"/>
      <c r="KED47" s="52"/>
      <c r="KEE47" s="2"/>
      <c r="KEH47" s="52"/>
      <c r="KEI47" s="2"/>
      <c r="KEL47" s="52"/>
      <c r="KEM47" s="2"/>
      <c r="KEP47" s="52"/>
      <c r="KEQ47" s="2"/>
      <c r="KET47" s="52"/>
      <c r="KEU47" s="2"/>
      <c r="KEX47" s="52"/>
      <c r="KEY47" s="2"/>
      <c r="KFB47" s="52"/>
      <c r="KFC47" s="2"/>
      <c r="KFF47" s="52"/>
      <c r="KFG47" s="2"/>
      <c r="KFJ47" s="52"/>
      <c r="KFK47" s="2"/>
      <c r="KFN47" s="52"/>
      <c r="KFO47" s="2"/>
      <c r="KFR47" s="52"/>
      <c r="KFS47" s="2"/>
      <c r="KFV47" s="52"/>
      <c r="KFW47" s="2"/>
      <c r="KFZ47" s="52"/>
      <c r="KGA47" s="2"/>
      <c r="KGD47" s="52"/>
      <c r="KGE47" s="2"/>
      <c r="KGH47" s="52"/>
      <c r="KGI47" s="2"/>
      <c r="KGL47" s="52"/>
      <c r="KGM47" s="2"/>
      <c r="KGP47" s="52"/>
      <c r="KGQ47" s="2"/>
      <c r="KGT47" s="52"/>
      <c r="KGU47" s="2"/>
      <c r="KGX47" s="52"/>
      <c r="KGY47" s="2"/>
      <c r="KHB47" s="52"/>
      <c r="KHC47" s="2"/>
      <c r="KHF47" s="52"/>
      <c r="KHG47" s="2"/>
      <c r="KHJ47" s="52"/>
      <c r="KHK47" s="2"/>
      <c r="KHN47" s="52"/>
      <c r="KHO47" s="2"/>
      <c r="KHR47" s="52"/>
      <c r="KHS47" s="2"/>
      <c r="KHV47" s="52"/>
      <c r="KHW47" s="2"/>
      <c r="KHZ47" s="52"/>
      <c r="KIA47" s="2"/>
      <c r="KID47" s="52"/>
      <c r="KIE47" s="2"/>
      <c r="KIH47" s="52"/>
      <c r="KII47" s="2"/>
      <c r="KIL47" s="52"/>
      <c r="KIM47" s="2"/>
      <c r="KIP47" s="52"/>
      <c r="KIQ47" s="2"/>
      <c r="KIT47" s="52"/>
      <c r="KIU47" s="2"/>
      <c r="KIX47" s="52"/>
      <c r="KIY47" s="2"/>
      <c r="KJB47" s="52"/>
      <c r="KJC47" s="2"/>
      <c r="KJF47" s="52"/>
      <c r="KJG47" s="2"/>
      <c r="KJJ47" s="52"/>
      <c r="KJK47" s="2"/>
      <c r="KJN47" s="52"/>
      <c r="KJO47" s="2"/>
      <c r="KJR47" s="52"/>
      <c r="KJS47" s="2"/>
      <c r="KJV47" s="52"/>
      <c r="KJW47" s="2"/>
      <c r="KJZ47" s="52"/>
      <c r="KKA47" s="2"/>
      <c r="KKD47" s="52"/>
      <c r="KKE47" s="2"/>
      <c r="KKH47" s="52"/>
      <c r="KKI47" s="2"/>
      <c r="KKL47" s="52"/>
      <c r="KKM47" s="2"/>
      <c r="KKP47" s="52"/>
      <c r="KKQ47" s="2"/>
      <c r="KKT47" s="52"/>
      <c r="KKU47" s="2"/>
      <c r="KKX47" s="52"/>
      <c r="KKY47" s="2"/>
      <c r="KLB47" s="52"/>
      <c r="KLC47" s="2"/>
      <c r="KLF47" s="52"/>
      <c r="KLG47" s="2"/>
      <c r="KLJ47" s="52"/>
      <c r="KLK47" s="2"/>
      <c r="KLN47" s="52"/>
      <c r="KLO47" s="2"/>
      <c r="KLR47" s="52"/>
      <c r="KLS47" s="2"/>
      <c r="KLV47" s="52"/>
      <c r="KLW47" s="2"/>
      <c r="KLZ47" s="52"/>
      <c r="KMA47" s="2"/>
      <c r="KMD47" s="52"/>
      <c r="KME47" s="2"/>
      <c r="KMH47" s="52"/>
      <c r="KMI47" s="2"/>
      <c r="KML47" s="52"/>
      <c r="KMM47" s="2"/>
      <c r="KMP47" s="52"/>
      <c r="KMQ47" s="2"/>
      <c r="KMT47" s="52"/>
      <c r="KMU47" s="2"/>
      <c r="KMX47" s="52"/>
      <c r="KMY47" s="2"/>
      <c r="KNB47" s="52"/>
      <c r="KNC47" s="2"/>
      <c r="KNF47" s="52"/>
      <c r="KNG47" s="2"/>
      <c r="KNJ47" s="52"/>
      <c r="KNK47" s="2"/>
      <c r="KNN47" s="52"/>
      <c r="KNO47" s="2"/>
      <c r="KNR47" s="52"/>
      <c r="KNS47" s="2"/>
      <c r="KNV47" s="52"/>
      <c r="KNW47" s="2"/>
      <c r="KNZ47" s="52"/>
      <c r="KOA47" s="2"/>
      <c r="KOD47" s="52"/>
      <c r="KOE47" s="2"/>
      <c r="KOH47" s="52"/>
      <c r="KOI47" s="2"/>
      <c r="KOL47" s="52"/>
      <c r="KOM47" s="2"/>
      <c r="KOP47" s="52"/>
      <c r="KOQ47" s="2"/>
      <c r="KOT47" s="52"/>
      <c r="KOU47" s="2"/>
      <c r="KOX47" s="52"/>
      <c r="KOY47" s="2"/>
      <c r="KPB47" s="52"/>
      <c r="KPC47" s="2"/>
      <c r="KPF47" s="52"/>
      <c r="KPG47" s="2"/>
      <c r="KPJ47" s="52"/>
      <c r="KPK47" s="2"/>
      <c r="KPN47" s="52"/>
      <c r="KPO47" s="2"/>
      <c r="KPR47" s="52"/>
      <c r="KPS47" s="2"/>
      <c r="KPV47" s="52"/>
      <c r="KPW47" s="2"/>
      <c r="KPZ47" s="52"/>
      <c r="KQA47" s="2"/>
      <c r="KQD47" s="52"/>
      <c r="KQE47" s="2"/>
      <c r="KQH47" s="52"/>
      <c r="KQI47" s="2"/>
      <c r="KQL47" s="52"/>
      <c r="KQM47" s="2"/>
      <c r="KQP47" s="52"/>
      <c r="KQQ47" s="2"/>
      <c r="KQT47" s="52"/>
      <c r="KQU47" s="2"/>
      <c r="KQX47" s="52"/>
      <c r="KQY47" s="2"/>
      <c r="KRB47" s="52"/>
      <c r="KRC47" s="2"/>
      <c r="KRF47" s="52"/>
      <c r="KRG47" s="2"/>
      <c r="KRJ47" s="52"/>
      <c r="KRK47" s="2"/>
      <c r="KRN47" s="52"/>
      <c r="KRO47" s="2"/>
      <c r="KRR47" s="52"/>
      <c r="KRS47" s="2"/>
      <c r="KRV47" s="52"/>
      <c r="KRW47" s="2"/>
      <c r="KRZ47" s="52"/>
      <c r="KSA47" s="2"/>
      <c r="KSD47" s="52"/>
      <c r="KSE47" s="2"/>
      <c r="KSH47" s="52"/>
      <c r="KSI47" s="2"/>
      <c r="KSL47" s="52"/>
      <c r="KSM47" s="2"/>
      <c r="KSP47" s="52"/>
      <c r="KSQ47" s="2"/>
      <c r="KST47" s="52"/>
      <c r="KSU47" s="2"/>
      <c r="KSX47" s="52"/>
      <c r="KSY47" s="2"/>
      <c r="KTB47" s="52"/>
      <c r="KTC47" s="2"/>
      <c r="KTF47" s="52"/>
      <c r="KTG47" s="2"/>
      <c r="KTJ47" s="52"/>
      <c r="KTK47" s="2"/>
      <c r="KTN47" s="52"/>
      <c r="KTO47" s="2"/>
      <c r="KTR47" s="52"/>
      <c r="KTS47" s="2"/>
      <c r="KTV47" s="52"/>
      <c r="KTW47" s="2"/>
      <c r="KTZ47" s="52"/>
      <c r="KUA47" s="2"/>
      <c r="KUD47" s="52"/>
      <c r="KUE47" s="2"/>
      <c r="KUH47" s="52"/>
      <c r="KUI47" s="2"/>
      <c r="KUL47" s="52"/>
      <c r="KUM47" s="2"/>
      <c r="KUP47" s="52"/>
      <c r="KUQ47" s="2"/>
      <c r="KUT47" s="52"/>
      <c r="KUU47" s="2"/>
      <c r="KUX47" s="52"/>
      <c r="KUY47" s="2"/>
      <c r="KVB47" s="52"/>
      <c r="KVC47" s="2"/>
      <c r="KVF47" s="52"/>
      <c r="KVG47" s="2"/>
      <c r="KVJ47" s="52"/>
      <c r="KVK47" s="2"/>
      <c r="KVN47" s="52"/>
      <c r="KVO47" s="2"/>
      <c r="KVR47" s="52"/>
      <c r="KVS47" s="2"/>
      <c r="KVV47" s="52"/>
      <c r="KVW47" s="2"/>
      <c r="KVZ47" s="52"/>
      <c r="KWA47" s="2"/>
      <c r="KWD47" s="52"/>
      <c r="KWE47" s="2"/>
      <c r="KWH47" s="52"/>
      <c r="KWI47" s="2"/>
      <c r="KWL47" s="52"/>
      <c r="KWM47" s="2"/>
      <c r="KWP47" s="52"/>
      <c r="KWQ47" s="2"/>
      <c r="KWT47" s="52"/>
      <c r="KWU47" s="2"/>
      <c r="KWX47" s="52"/>
      <c r="KWY47" s="2"/>
      <c r="KXB47" s="52"/>
      <c r="KXC47" s="2"/>
      <c r="KXF47" s="52"/>
      <c r="KXG47" s="2"/>
      <c r="KXJ47" s="52"/>
      <c r="KXK47" s="2"/>
      <c r="KXN47" s="52"/>
      <c r="KXO47" s="2"/>
      <c r="KXR47" s="52"/>
      <c r="KXS47" s="2"/>
      <c r="KXV47" s="52"/>
      <c r="KXW47" s="2"/>
      <c r="KXZ47" s="52"/>
      <c r="KYA47" s="2"/>
      <c r="KYD47" s="52"/>
      <c r="KYE47" s="2"/>
      <c r="KYH47" s="52"/>
      <c r="KYI47" s="2"/>
      <c r="KYL47" s="52"/>
      <c r="KYM47" s="2"/>
      <c r="KYP47" s="52"/>
      <c r="KYQ47" s="2"/>
      <c r="KYT47" s="52"/>
      <c r="KYU47" s="2"/>
      <c r="KYX47" s="52"/>
      <c r="KYY47" s="2"/>
      <c r="KZB47" s="52"/>
      <c r="KZC47" s="2"/>
      <c r="KZF47" s="52"/>
      <c r="KZG47" s="2"/>
      <c r="KZJ47" s="52"/>
      <c r="KZK47" s="2"/>
      <c r="KZN47" s="52"/>
      <c r="KZO47" s="2"/>
      <c r="KZR47" s="52"/>
      <c r="KZS47" s="2"/>
      <c r="KZV47" s="52"/>
      <c r="KZW47" s="2"/>
      <c r="KZZ47" s="52"/>
      <c r="LAA47" s="2"/>
      <c r="LAD47" s="52"/>
      <c r="LAE47" s="2"/>
      <c r="LAH47" s="52"/>
      <c r="LAI47" s="2"/>
      <c r="LAL47" s="52"/>
      <c r="LAM47" s="2"/>
      <c r="LAP47" s="52"/>
      <c r="LAQ47" s="2"/>
      <c r="LAT47" s="52"/>
      <c r="LAU47" s="2"/>
      <c r="LAX47" s="52"/>
      <c r="LAY47" s="2"/>
      <c r="LBB47" s="52"/>
      <c r="LBC47" s="2"/>
      <c r="LBF47" s="52"/>
      <c r="LBG47" s="2"/>
      <c r="LBJ47" s="52"/>
      <c r="LBK47" s="2"/>
      <c r="LBN47" s="52"/>
      <c r="LBO47" s="2"/>
      <c r="LBR47" s="52"/>
      <c r="LBS47" s="2"/>
      <c r="LBV47" s="52"/>
      <c r="LBW47" s="2"/>
      <c r="LBZ47" s="52"/>
      <c r="LCA47" s="2"/>
      <c r="LCD47" s="52"/>
      <c r="LCE47" s="2"/>
      <c r="LCH47" s="52"/>
      <c r="LCI47" s="2"/>
      <c r="LCL47" s="52"/>
      <c r="LCM47" s="2"/>
      <c r="LCP47" s="52"/>
      <c r="LCQ47" s="2"/>
      <c r="LCT47" s="52"/>
      <c r="LCU47" s="2"/>
      <c r="LCX47" s="52"/>
      <c r="LCY47" s="2"/>
      <c r="LDB47" s="52"/>
      <c r="LDC47" s="2"/>
      <c r="LDF47" s="52"/>
      <c r="LDG47" s="2"/>
      <c r="LDJ47" s="52"/>
      <c r="LDK47" s="2"/>
      <c r="LDN47" s="52"/>
      <c r="LDO47" s="2"/>
      <c r="LDR47" s="52"/>
      <c r="LDS47" s="2"/>
      <c r="LDV47" s="52"/>
      <c r="LDW47" s="2"/>
      <c r="LDZ47" s="52"/>
      <c r="LEA47" s="2"/>
      <c r="LED47" s="52"/>
      <c r="LEE47" s="2"/>
      <c r="LEH47" s="52"/>
      <c r="LEI47" s="2"/>
      <c r="LEL47" s="52"/>
      <c r="LEM47" s="2"/>
      <c r="LEP47" s="52"/>
      <c r="LEQ47" s="2"/>
      <c r="LET47" s="52"/>
      <c r="LEU47" s="2"/>
      <c r="LEX47" s="52"/>
      <c r="LEY47" s="2"/>
      <c r="LFB47" s="52"/>
      <c r="LFC47" s="2"/>
      <c r="LFF47" s="52"/>
      <c r="LFG47" s="2"/>
      <c r="LFJ47" s="52"/>
      <c r="LFK47" s="2"/>
      <c r="LFN47" s="52"/>
      <c r="LFO47" s="2"/>
      <c r="LFR47" s="52"/>
      <c r="LFS47" s="2"/>
      <c r="LFV47" s="52"/>
      <c r="LFW47" s="2"/>
      <c r="LFZ47" s="52"/>
      <c r="LGA47" s="2"/>
      <c r="LGD47" s="52"/>
      <c r="LGE47" s="2"/>
      <c r="LGH47" s="52"/>
      <c r="LGI47" s="2"/>
      <c r="LGL47" s="52"/>
      <c r="LGM47" s="2"/>
      <c r="LGP47" s="52"/>
      <c r="LGQ47" s="2"/>
      <c r="LGT47" s="52"/>
      <c r="LGU47" s="2"/>
      <c r="LGX47" s="52"/>
      <c r="LGY47" s="2"/>
      <c r="LHB47" s="52"/>
      <c r="LHC47" s="2"/>
      <c r="LHF47" s="52"/>
      <c r="LHG47" s="2"/>
      <c r="LHJ47" s="52"/>
      <c r="LHK47" s="2"/>
      <c r="LHN47" s="52"/>
      <c r="LHO47" s="2"/>
      <c r="LHR47" s="52"/>
      <c r="LHS47" s="2"/>
      <c r="LHV47" s="52"/>
      <c r="LHW47" s="2"/>
      <c r="LHZ47" s="52"/>
      <c r="LIA47" s="2"/>
      <c r="LID47" s="52"/>
      <c r="LIE47" s="2"/>
      <c r="LIH47" s="52"/>
      <c r="LII47" s="2"/>
      <c r="LIL47" s="52"/>
      <c r="LIM47" s="2"/>
      <c r="LIP47" s="52"/>
      <c r="LIQ47" s="2"/>
      <c r="LIT47" s="52"/>
      <c r="LIU47" s="2"/>
      <c r="LIX47" s="52"/>
      <c r="LIY47" s="2"/>
      <c r="LJB47" s="52"/>
      <c r="LJC47" s="2"/>
      <c r="LJF47" s="52"/>
      <c r="LJG47" s="2"/>
      <c r="LJJ47" s="52"/>
      <c r="LJK47" s="2"/>
      <c r="LJN47" s="52"/>
      <c r="LJO47" s="2"/>
      <c r="LJR47" s="52"/>
      <c r="LJS47" s="2"/>
      <c r="LJV47" s="52"/>
      <c r="LJW47" s="2"/>
      <c r="LJZ47" s="52"/>
      <c r="LKA47" s="2"/>
      <c r="LKD47" s="52"/>
      <c r="LKE47" s="2"/>
      <c r="LKH47" s="52"/>
      <c r="LKI47" s="2"/>
      <c r="LKL47" s="52"/>
      <c r="LKM47" s="2"/>
      <c r="LKP47" s="52"/>
      <c r="LKQ47" s="2"/>
      <c r="LKT47" s="52"/>
      <c r="LKU47" s="2"/>
      <c r="LKX47" s="52"/>
      <c r="LKY47" s="2"/>
      <c r="LLB47" s="52"/>
      <c r="LLC47" s="2"/>
      <c r="LLF47" s="52"/>
      <c r="LLG47" s="2"/>
      <c r="LLJ47" s="52"/>
      <c r="LLK47" s="2"/>
      <c r="LLN47" s="52"/>
      <c r="LLO47" s="2"/>
      <c r="LLR47" s="52"/>
      <c r="LLS47" s="2"/>
      <c r="LLV47" s="52"/>
      <c r="LLW47" s="2"/>
      <c r="LLZ47" s="52"/>
      <c r="LMA47" s="2"/>
      <c r="LMD47" s="52"/>
      <c r="LME47" s="2"/>
      <c r="LMH47" s="52"/>
      <c r="LMI47" s="2"/>
      <c r="LML47" s="52"/>
      <c r="LMM47" s="2"/>
      <c r="LMP47" s="52"/>
      <c r="LMQ47" s="2"/>
      <c r="LMT47" s="52"/>
      <c r="LMU47" s="2"/>
      <c r="LMX47" s="52"/>
      <c r="LMY47" s="2"/>
      <c r="LNB47" s="52"/>
      <c r="LNC47" s="2"/>
      <c r="LNF47" s="52"/>
      <c r="LNG47" s="2"/>
      <c r="LNJ47" s="52"/>
      <c r="LNK47" s="2"/>
      <c r="LNN47" s="52"/>
      <c r="LNO47" s="2"/>
      <c r="LNR47" s="52"/>
      <c r="LNS47" s="2"/>
      <c r="LNV47" s="52"/>
      <c r="LNW47" s="2"/>
      <c r="LNZ47" s="52"/>
      <c r="LOA47" s="2"/>
      <c r="LOD47" s="52"/>
      <c r="LOE47" s="2"/>
      <c r="LOH47" s="52"/>
      <c r="LOI47" s="2"/>
      <c r="LOL47" s="52"/>
      <c r="LOM47" s="2"/>
      <c r="LOP47" s="52"/>
      <c r="LOQ47" s="2"/>
      <c r="LOT47" s="52"/>
      <c r="LOU47" s="2"/>
      <c r="LOX47" s="52"/>
      <c r="LOY47" s="2"/>
      <c r="LPB47" s="52"/>
      <c r="LPC47" s="2"/>
      <c r="LPF47" s="52"/>
      <c r="LPG47" s="2"/>
      <c r="LPJ47" s="52"/>
      <c r="LPK47" s="2"/>
      <c r="LPN47" s="52"/>
      <c r="LPO47" s="2"/>
      <c r="LPR47" s="52"/>
      <c r="LPS47" s="2"/>
      <c r="LPV47" s="52"/>
      <c r="LPW47" s="2"/>
      <c r="LPZ47" s="52"/>
      <c r="LQA47" s="2"/>
      <c r="LQD47" s="52"/>
      <c r="LQE47" s="2"/>
      <c r="LQH47" s="52"/>
      <c r="LQI47" s="2"/>
      <c r="LQL47" s="52"/>
      <c r="LQM47" s="2"/>
      <c r="LQP47" s="52"/>
      <c r="LQQ47" s="2"/>
      <c r="LQT47" s="52"/>
      <c r="LQU47" s="2"/>
      <c r="LQX47" s="52"/>
      <c r="LQY47" s="2"/>
      <c r="LRB47" s="52"/>
      <c r="LRC47" s="2"/>
      <c r="LRF47" s="52"/>
      <c r="LRG47" s="2"/>
      <c r="LRJ47" s="52"/>
      <c r="LRK47" s="2"/>
      <c r="LRN47" s="52"/>
      <c r="LRO47" s="2"/>
      <c r="LRR47" s="52"/>
      <c r="LRS47" s="2"/>
      <c r="LRV47" s="52"/>
      <c r="LRW47" s="2"/>
      <c r="LRZ47" s="52"/>
      <c r="LSA47" s="2"/>
      <c r="LSD47" s="52"/>
      <c r="LSE47" s="2"/>
      <c r="LSH47" s="52"/>
      <c r="LSI47" s="2"/>
      <c r="LSL47" s="52"/>
      <c r="LSM47" s="2"/>
      <c r="LSP47" s="52"/>
      <c r="LSQ47" s="2"/>
      <c r="LST47" s="52"/>
      <c r="LSU47" s="2"/>
      <c r="LSX47" s="52"/>
      <c r="LSY47" s="2"/>
      <c r="LTB47" s="52"/>
      <c r="LTC47" s="2"/>
      <c r="LTF47" s="52"/>
      <c r="LTG47" s="2"/>
      <c r="LTJ47" s="52"/>
      <c r="LTK47" s="2"/>
      <c r="LTN47" s="52"/>
      <c r="LTO47" s="2"/>
      <c r="LTR47" s="52"/>
      <c r="LTS47" s="2"/>
      <c r="LTV47" s="52"/>
      <c r="LTW47" s="2"/>
      <c r="LTZ47" s="52"/>
      <c r="LUA47" s="2"/>
      <c r="LUD47" s="52"/>
      <c r="LUE47" s="2"/>
      <c r="LUH47" s="52"/>
      <c r="LUI47" s="2"/>
      <c r="LUL47" s="52"/>
      <c r="LUM47" s="2"/>
      <c r="LUP47" s="52"/>
      <c r="LUQ47" s="2"/>
      <c r="LUT47" s="52"/>
      <c r="LUU47" s="2"/>
      <c r="LUX47" s="52"/>
      <c r="LUY47" s="2"/>
      <c r="LVB47" s="52"/>
      <c r="LVC47" s="2"/>
      <c r="LVF47" s="52"/>
      <c r="LVG47" s="2"/>
      <c r="LVJ47" s="52"/>
      <c r="LVK47" s="2"/>
      <c r="LVN47" s="52"/>
      <c r="LVO47" s="2"/>
      <c r="LVR47" s="52"/>
      <c r="LVS47" s="2"/>
      <c r="LVV47" s="52"/>
      <c r="LVW47" s="2"/>
      <c r="LVZ47" s="52"/>
      <c r="LWA47" s="2"/>
      <c r="LWD47" s="52"/>
      <c r="LWE47" s="2"/>
      <c r="LWH47" s="52"/>
      <c r="LWI47" s="2"/>
      <c r="LWL47" s="52"/>
      <c r="LWM47" s="2"/>
      <c r="LWP47" s="52"/>
      <c r="LWQ47" s="2"/>
      <c r="LWT47" s="52"/>
      <c r="LWU47" s="2"/>
      <c r="LWX47" s="52"/>
      <c r="LWY47" s="2"/>
      <c r="LXB47" s="52"/>
      <c r="LXC47" s="2"/>
      <c r="LXF47" s="52"/>
      <c r="LXG47" s="2"/>
      <c r="LXJ47" s="52"/>
      <c r="LXK47" s="2"/>
      <c r="LXN47" s="52"/>
      <c r="LXO47" s="2"/>
      <c r="LXR47" s="52"/>
      <c r="LXS47" s="2"/>
      <c r="LXV47" s="52"/>
      <c r="LXW47" s="2"/>
      <c r="LXZ47" s="52"/>
      <c r="LYA47" s="2"/>
      <c r="LYD47" s="52"/>
      <c r="LYE47" s="2"/>
      <c r="LYH47" s="52"/>
      <c r="LYI47" s="2"/>
      <c r="LYL47" s="52"/>
      <c r="LYM47" s="2"/>
      <c r="LYP47" s="52"/>
      <c r="LYQ47" s="2"/>
      <c r="LYT47" s="52"/>
      <c r="LYU47" s="2"/>
      <c r="LYX47" s="52"/>
      <c r="LYY47" s="2"/>
      <c r="LZB47" s="52"/>
      <c r="LZC47" s="2"/>
      <c r="LZF47" s="52"/>
      <c r="LZG47" s="2"/>
      <c r="LZJ47" s="52"/>
      <c r="LZK47" s="2"/>
      <c r="LZN47" s="52"/>
      <c r="LZO47" s="2"/>
      <c r="LZR47" s="52"/>
      <c r="LZS47" s="2"/>
      <c r="LZV47" s="52"/>
      <c r="LZW47" s="2"/>
      <c r="LZZ47" s="52"/>
      <c r="MAA47" s="2"/>
      <c r="MAD47" s="52"/>
      <c r="MAE47" s="2"/>
      <c r="MAH47" s="52"/>
      <c r="MAI47" s="2"/>
      <c r="MAL47" s="52"/>
      <c r="MAM47" s="2"/>
      <c r="MAP47" s="52"/>
      <c r="MAQ47" s="2"/>
      <c r="MAT47" s="52"/>
      <c r="MAU47" s="2"/>
      <c r="MAX47" s="52"/>
      <c r="MAY47" s="2"/>
      <c r="MBB47" s="52"/>
      <c r="MBC47" s="2"/>
      <c r="MBF47" s="52"/>
      <c r="MBG47" s="2"/>
      <c r="MBJ47" s="52"/>
      <c r="MBK47" s="2"/>
      <c r="MBN47" s="52"/>
      <c r="MBO47" s="2"/>
      <c r="MBR47" s="52"/>
      <c r="MBS47" s="2"/>
      <c r="MBV47" s="52"/>
      <c r="MBW47" s="2"/>
      <c r="MBZ47" s="52"/>
      <c r="MCA47" s="2"/>
      <c r="MCD47" s="52"/>
      <c r="MCE47" s="2"/>
      <c r="MCH47" s="52"/>
      <c r="MCI47" s="2"/>
      <c r="MCL47" s="52"/>
      <c r="MCM47" s="2"/>
      <c r="MCP47" s="52"/>
      <c r="MCQ47" s="2"/>
      <c r="MCT47" s="52"/>
      <c r="MCU47" s="2"/>
      <c r="MCX47" s="52"/>
      <c r="MCY47" s="2"/>
      <c r="MDB47" s="52"/>
      <c r="MDC47" s="2"/>
      <c r="MDF47" s="52"/>
      <c r="MDG47" s="2"/>
      <c r="MDJ47" s="52"/>
      <c r="MDK47" s="2"/>
      <c r="MDN47" s="52"/>
      <c r="MDO47" s="2"/>
      <c r="MDR47" s="52"/>
      <c r="MDS47" s="2"/>
      <c r="MDV47" s="52"/>
      <c r="MDW47" s="2"/>
      <c r="MDZ47" s="52"/>
      <c r="MEA47" s="2"/>
      <c r="MED47" s="52"/>
      <c r="MEE47" s="2"/>
      <c r="MEH47" s="52"/>
      <c r="MEI47" s="2"/>
      <c r="MEL47" s="52"/>
      <c r="MEM47" s="2"/>
      <c r="MEP47" s="52"/>
      <c r="MEQ47" s="2"/>
      <c r="MET47" s="52"/>
      <c r="MEU47" s="2"/>
      <c r="MEX47" s="52"/>
      <c r="MEY47" s="2"/>
      <c r="MFB47" s="52"/>
      <c r="MFC47" s="2"/>
      <c r="MFF47" s="52"/>
      <c r="MFG47" s="2"/>
      <c r="MFJ47" s="52"/>
      <c r="MFK47" s="2"/>
      <c r="MFN47" s="52"/>
      <c r="MFO47" s="2"/>
      <c r="MFR47" s="52"/>
      <c r="MFS47" s="2"/>
      <c r="MFV47" s="52"/>
      <c r="MFW47" s="2"/>
      <c r="MFZ47" s="52"/>
      <c r="MGA47" s="2"/>
      <c r="MGD47" s="52"/>
      <c r="MGE47" s="2"/>
      <c r="MGH47" s="52"/>
      <c r="MGI47" s="2"/>
      <c r="MGL47" s="52"/>
      <c r="MGM47" s="2"/>
      <c r="MGP47" s="52"/>
      <c r="MGQ47" s="2"/>
      <c r="MGT47" s="52"/>
      <c r="MGU47" s="2"/>
      <c r="MGX47" s="52"/>
      <c r="MGY47" s="2"/>
      <c r="MHB47" s="52"/>
      <c r="MHC47" s="2"/>
      <c r="MHF47" s="52"/>
      <c r="MHG47" s="2"/>
      <c r="MHJ47" s="52"/>
      <c r="MHK47" s="2"/>
      <c r="MHN47" s="52"/>
      <c r="MHO47" s="2"/>
      <c r="MHR47" s="52"/>
      <c r="MHS47" s="2"/>
      <c r="MHV47" s="52"/>
      <c r="MHW47" s="2"/>
      <c r="MHZ47" s="52"/>
      <c r="MIA47" s="2"/>
      <c r="MID47" s="52"/>
      <c r="MIE47" s="2"/>
      <c r="MIH47" s="52"/>
      <c r="MII47" s="2"/>
      <c r="MIL47" s="52"/>
      <c r="MIM47" s="2"/>
      <c r="MIP47" s="52"/>
      <c r="MIQ47" s="2"/>
      <c r="MIT47" s="52"/>
      <c r="MIU47" s="2"/>
      <c r="MIX47" s="52"/>
      <c r="MIY47" s="2"/>
      <c r="MJB47" s="52"/>
      <c r="MJC47" s="2"/>
      <c r="MJF47" s="52"/>
      <c r="MJG47" s="2"/>
      <c r="MJJ47" s="52"/>
      <c r="MJK47" s="2"/>
      <c r="MJN47" s="52"/>
      <c r="MJO47" s="2"/>
      <c r="MJR47" s="52"/>
      <c r="MJS47" s="2"/>
      <c r="MJV47" s="52"/>
      <c r="MJW47" s="2"/>
      <c r="MJZ47" s="52"/>
      <c r="MKA47" s="2"/>
      <c r="MKD47" s="52"/>
      <c r="MKE47" s="2"/>
      <c r="MKH47" s="52"/>
      <c r="MKI47" s="2"/>
      <c r="MKL47" s="52"/>
      <c r="MKM47" s="2"/>
      <c r="MKP47" s="52"/>
      <c r="MKQ47" s="2"/>
      <c r="MKT47" s="52"/>
      <c r="MKU47" s="2"/>
      <c r="MKX47" s="52"/>
      <c r="MKY47" s="2"/>
      <c r="MLB47" s="52"/>
      <c r="MLC47" s="2"/>
      <c r="MLF47" s="52"/>
      <c r="MLG47" s="2"/>
      <c r="MLJ47" s="52"/>
      <c r="MLK47" s="2"/>
      <c r="MLN47" s="52"/>
      <c r="MLO47" s="2"/>
      <c r="MLR47" s="52"/>
      <c r="MLS47" s="2"/>
      <c r="MLV47" s="52"/>
      <c r="MLW47" s="2"/>
      <c r="MLZ47" s="52"/>
      <c r="MMA47" s="2"/>
      <c r="MMD47" s="52"/>
      <c r="MME47" s="2"/>
      <c r="MMH47" s="52"/>
      <c r="MMI47" s="2"/>
      <c r="MML47" s="52"/>
      <c r="MMM47" s="2"/>
      <c r="MMP47" s="52"/>
      <c r="MMQ47" s="2"/>
      <c r="MMT47" s="52"/>
      <c r="MMU47" s="2"/>
      <c r="MMX47" s="52"/>
      <c r="MMY47" s="2"/>
      <c r="MNB47" s="52"/>
      <c r="MNC47" s="2"/>
      <c r="MNF47" s="52"/>
      <c r="MNG47" s="2"/>
      <c r="MNJ47" s="52"/>
      <c r="MNK47" s="2"/>
      <c r="MNN47" s="52"/>
      <c r="MNO47" s="2"/>
      <c r="MNR47" s="52"/>
      <c r="MNS47" s="2"/>
      <c r="MNV47" s="52"/>
      <c r="MNW47" s="2"/>
      <c r="MNZ47" s="52"/>
      <c r="MOA47" s="2"/>
      <c r="MOD47" s="52"/>
      <c r="MOE47" s="2"/>
      <c r="MOH47" s="52"/>
      <c r="MOI47" s="2"/>
      <c r="MOL47" s="52"/>
      <c r="MOM47" s="2"/>
      <c r="MOP47" s="52"/>
      <c r="MOQ47" s="2"/>
      <c r="MOT47" s="52"/>
      <c r="MOU47" s="2"/>
      <c r="MOX47" s="52"/>
      <c r="MOY47" s="2"/>
      <c r="MPB47" s="52"/>
      <c r="MPC47" s="2"/>
      <c r="MPF47" s="52"/>
      <c r="MPG47" s="2"/>
      <c r="MPJ47" s="52"/>
      <c r="MPK47" s="2"/>
      <c r="MPN47" s="52"/>
      <c r="MPO47" s="2"/>
      <c r="MPR47" s="52"/>
      <c r="MPS47" s="2"/>
      <c r="MPV47" s="52"/>
      <c r="MPW47" s="2"/>
      <c r="MPZ47" s="52"/>
      <c r="MQA47" s="2"/>
      <c r="MQD47" s="52"/>
      <c r="MQE47" s="2"/>
      <c r="MQH47" s="52"/>
      <c r="MQI47" s="2"/>
      <c r="MQL47" s="52"/>
      <c r="MQM47" s="2"/>
      <c r="MQP47" s="52"/>
      <c r="MQQ47" s="2"/>
      <c r="MQT47" s="52"/>
      <c r="MQU47" s="2"/>
      <c r="MQX47" s="52"/>
      <c r="MQY47" s="2"/>
      <c r="MRB47" s="52"/>
      <c r="MRC47" s="2"/>
      <c r="MRF47" s="52"/>
      <c r="MRG47" s="2"/>
      <c r="MRJ47" s="52"/>
      <c r="MRK47" s="2"/>
      <c r="MRN47" s="52"/>
      <c r="MRO47" s="2"/>
      <c r="MRR47" s="52"/>
      <c r="MRS47" s="2"/>
      <c r="MRV47" s="52"/>
      <c r="MRW47" s="2"/>
      <c r="MRZ47" s="52"/>
      <c r="MSA47" s="2"/>
      <c r="MSD47" s="52"/>
      <c r="MSE47" s="2"/>
      <c r="MSH47" s="52"/>
      <c r="MSI47" s="2"/>
      <c r="MSL47" s="52"/>
      <c r="MSM47" s="2"/>
      <c r="MSP47" s="52"/>
      <c r="MSQ47" s="2"/>
      <c r="MST47" s="52"/>
      <c r="MSU47" s="2"/>
      <c r="MSX47" s="52"/>
      <c r="MSY47" s="2"/>
      <c r="MTB47" s="52"/>
      <c r="MTC47" s="2"/>
      <c r="MTF47" s="52"/>
      <c r="MTG47" s="2"/>
      <c r="MTJ47" s="52"/>
      <c r="MTK47" s="2"/>
      <c r="MTN47" s="52"/>
      <c r="MTO47" s="2"/>
      <c r="MTR47" s="52"/>
      <c r="MTS47" s="2"/>
      <c r="MTV47" s="52"/>
      <c r="MTW47" s="2"/>
      <c r="MTZ47" s="52"/>
      <c r="MUA47" s="2"/>
      <c r="MUD47" s="52"/>
      <c r="MUE47" s="2"/>
      <c r="MUH47" s="52"/>
      <c r="MUI47" s="2"/>
      <c r="MUL47" s="52"/>
      <c r="MUM47" s="2"/>
      <c r="MUP47" s="52"/>
      <c r="MUQ47" s="2"/>
      <c r="MUT47" s="52"/>
      <c r="MUU47" s="2"/>
      <c r="MUX47" s="52"/>
      <c r="MUY47" s="2"/>
      <c r="MVB47" s="52"/>
      <c r="MVC47" s="2"/>
      <c r="MVF47" s="52"/>
      <c r="MVG47" s="2"/>
      <c r="MVJ47" s="52"/>
      <c r="MVK47" s="2"/>
      <c r="MVN47" s="52"/>
      <c r="MVO47" s="2"/>
      <c r="MVR47" s="52"/>
      <c r="MVS47" s="2"/>
      <c r="MVV47" s="52"/>
      <c r="MVW47" s="2"/>
      <c r="MVZ47" s="52"/>
      <c r="MWA47" s="2"/>
      <c r="MWD47" s="52"/>
      <c r="MWE47" s="2"/>
      <c r="MWH47" s="52"/>
      <c r="MWI47" s="2"/>
      <c r="MWL47" s="52"/>
      <c r="MWM47" s="2"/>
      <c r="MWP47" s="52"/>
      <c r="MWQ47" s="2"/>
      <c r="MWT47" s="52"/>
      <c r="MWU47" s="2"/>
      <c r="MWX47" s="52"/>
      <c r="MWY47" s="2"/>
      <c r="MXB47" s="52"/>
      <c r="MXC47" s="2"/>
      <c r="MXF47" s="52"/>
      <c r="MXG47" s="2"/>
      <c r="MXJ47" s="52"/>
      <c r="MXK47" s="2"/>
      <c r="MXN47" s="52"/>
      <c r="MXO47" s="2"/>
      <c r="MXR47" s="52"/>
      <c r="MXS47" s="2"/>
      <c r="MXV47" s="52"/>
      <c r="MXW47" s="2"/>
      <c r="MXZ47" s="52"/>
      <c r="MYA47" s="2"/>
      <c r="MYD47" s="52"/>
      <c r="MYE47" s="2"/>
      <c r="MYH47" s="52"/>
      <c r="MYI47" s="2"/>
      <c r="MYL47" s="52"/>
      <c r="MYM47" s="2"/>
      <c r="MYP47" s="52"/>
      <c r="MYQ47" s="2"/>
      <c r="MYT47" s="52"/>
      <c r="MYU47" s="2"/>
      <c r="MYX47" s="52"/>
      <c r="MYY47" s="2"/>
      <c r="MZB47" s="52"/>
      <c r="MZC47" s="2"/>
      <c r="MZF47" s="52"/>
      <c r="MZG47" s="2"/>
      <c r="MZJ47" s="52"/>
      <c r="MZK47" s="2"/>
      <c r="MZN47" s="52"/>
      <c r="MZO47" s="2"/>
      <c r="MZR47" s="52"/>
      <c r="MZS47" s="2"/>
      <c r="MZV47" s="52"/>
      <c r="MZW47" s="2"/>
      <c r="MZZ47" s="52"/>
      <c r="NAA47" s="2"/>
      <c r="NAD47" s="52"/>
      <c r="NAE47" s="2"/>
      <c r="NAH47" s="52"/>
      <c r="NAI47" s="2"/>
      <c r="NAL47" s="52"/>
      <c r="NAM47" s="2"/>
      <c r="NAP47" s="52"/>
      <c r="NAQ47" s="2"/>
      <c r="NAT47" s="52"/>
      <c r="NAU47" s="2"/>
      <c r="NAX47" s="52"/>
      <c r="NAY47" s="2"/>
      <c r="NBB47" s="52"/>
      <c r="NBC47" s="2"/>
      <c r="NBF47" s="52"/>
      <c r="NBG47" s="2"/>
      <c r="NBJ47" s="52"/>
      <c r="NBK47" s="2"/>
      <c r="NBN47" s="52"/>
      <c r="NBO47" s="2"/>
      <c r="NBR47" s="52"/>
      <c r="NBS47" s="2"/>
      <c r="NBV47" s="52"/>
      <c r="NBW47" s="2"/>
      <c r="NBZ47" s="52"/>
      <c r="NCA47" s="2"/>
      <c r="NCD47" s="52"/>
      <c r="NCE47" s="2"/>
      <c r="NCH47" s="52"/>
      <c r="NCI47" s="2"/>
      <c r="NCL47" s="52"/>
      <c r="NCM47" s="2"/>
      <c r="NCP47" s="52"/>
      <c r="NCQ47" s="2"/>
      <c r="NCT47" s="52"/>
      <c r="NCU47" s="2"/>
      <c r="NCX47" s="52"/>
      <c r="NCY47" s="2"/>
      <c r="NDB47" s="52"/>
      <c r="NDC47" s="2"/>
      <c r="NDF47" s="52"/>
      <c r="NDG47" s="2"/>
      <c r="NDJ47" s="52"/>
      <c r="NDK47" s="2"/>
      <c r="NDN47" s="52"/>
      <c r="NDO47" s="2"/>
      <c r="NDR47" s="52"/>
      <c r="NDS47" s="2"/>
      <c r="NDV47" s="52"/>
      <c r="NDW47" s="2"/>
      <c r="NDZ47" s="52"/>
      <c r="NEA47" s="2"/>
      <c r="NED47" s="52"/>
      <c r="NEE47" s="2"/>
      <c r="NEH47" s="52"/>
      <c r="NEI47" s="2"/>
      <c r="NEL47" s="52"/>
      <c r="NEM47" s="2"/>
      <c r="NEP47" s="52"/>
      <c r="NEQ47" s="2"/>
      <c r="NET47" s="52"/>
      <c r="NEU47" s="2"/>
      <c r="NEX47" s="52"/>
      <c r="NEY47" s="2"/>
      <c r="NFB47" s="52"/>
      <c r="NFC47" s="2"/>
      <c r="NFF47" s="52"/>
      <c r="NFG47" s="2"/>
      <c r="NFJ47" s="52"/>
      <c r="NFK47" s="2"/>
      <c r="NFN47" s="52"/>
      <c r="NFO47" s="2"/>
      <c r="NFR47" s="52"/>
      <c r="NFS47" s="2"/>
      <c r="NFV47" s="52"/>
      <c r="NFW47" s="2"/>
      <c r="NFZ47" s="52"/>
      <c r="NGA47" s="2"/>
      <c r="NGD47" s="52"/>
      <c r="NGE47" s="2"/>
      <c r="NGH47" s="52"/>
      <c r="NGI47" s="2"/>
      <c r="NGL47" s="52"/>
      <c r="NGM47" s="2"/>
      <c r="NGP47" s="52"/>
      <c r="NGQ47" s="2"/>
      <c r="NGT47" s="52"/>
      <c r="NGU47" s="2"/>
      <c r="NGX47" s="52"/>
      <c r="NGY47" s="2"/>
      <c r="NHB47" s="52"/>
      <c r="NHC47" s="2"/>
      <c r="NHF47" s="52"/>
      <c r="NHG47" s="2"/>
      <c r="NHJ47" s="52"/>
      <c r="NHK47" s="2"/>
      <c r="NHN47" s="52"/>
      <c r="NHO47" s="2"/>
      <c r="NHR47" s="52"/>
      <c r="NHS47" s="2"/>
      <c r="NHV47" s="52"/>
      <c r="NHW47" s="2"/>
      <c r="NHZ47" s="52"/>
      <c r="NIA47" s="2"/>
      <c r="NID47" s="52"/>
      <c r="NIE47" s="2"/>
      <c r="NIH47" s="52"/>
      <c r="NII47" s="2"/>
      <c r="NIL47" s="52"/>
      <c r="NIM47" s="2"/>
      <c r="NIP47" s="52"/>
      <c r="NIQ47" s="2"/>
      <c r="NIT47" s="52"/>
      <c r="NIU47" s="2"/>
      <c r="NIX47" s="52"/>
      <c r="NIY47" s="2"/>
      <c r="NJB47" s="52"/>
      <c r="NJC47" s="2"/>
      <c r="NJF47" s="52"/>
      <c r="NJG47" s="2"/>
      <c r="NJJ47" s="52"/>
      <c r="NJK47" s="2"/>
      <c r="NJN47" s="52"/>
      <c r="NJO47" s="2"/>
      <c r="NJR47" s="52"/>
      <c r="NJS47" s="2"/>
      <c r="NJV47" s="52"/>
      <c r="NJW47" s="2"/>
      <c r="NJZ47" s="52"/>
      <c r="NKA47" s="2"/>
      <c r="NKD47" s="52"/>
      <c r="NKE47" s="2"/>
      <c r="NKH47" s="52"/>
      <c r="NKI47" s="2"/>
      <c r="NKL47" s="52"/>
      <c r="NKM47" s="2"/>
      <c r="NKP47" s="52"/>
      <c r="NKQ47" s="2"/>
      <c r="NKT47" s="52"/>
      <c r="NKU47" s="2"/>
      <c r="NKX47" s="52"/>
      <c r="NKY47" s="2"/>
      <c r="NLB47" s="52"/>
      <c r="NLC47" s="2"/>
      <c r="NLF47" s="52"/>
      <c r="NLG47" s="2"/>
      <c r="NLJ47" s="52"/>
      <c r="NLK47" s="2"/>
      <c r="NLN47" s="52"/>
      <c r="NLO47" s="2"/>
      <c r="NLR47" s="52"/>
      <c r="NLS47" s="2"/>
      <c r="NLV47" s="52"/>
      <c r="NLW47" s="2"/>
      <c r="NLZ47" s="52"/>
      <c r="NMA47" s="2"/>
      <c r="NMD47" s="52"/>
      <c r="NME47" s="2"/>
      <c r="NMH47" s="52"/>
      <c r="NMI47" s="2"/>
      <c r="NML47" s="52"/>
      <c r="NMM47" s="2"/>
      <c r="NMP47" s="52"/>
      <c r="NMQ47" s="2"/>
      <c r="NMT47" s="52"/>
      <c r="NMU47" s="2"/>
      <c r="NMX47" s="52"/>
      <c r="NMY47" s="2"/>
      <c r="NNB47" s="52"/>
      <c r="NNC47" s="2"/>
      <c r="NNF47" s="52"/>
      <c r="NNG47" s="2"/>
      <c r="NNJ47" s="52"/>
      <c r="NNK47" s="2"/>
      <c r="NNN47" s="52"/>
      <c r="NNO47" s="2"/>
      <c r="NNR47" s="52"/>
      <c r="NNS47" s="2"/>
      <c r="NNV47" s="52"/>
      <c r="NNW47" s="2"/>
      <c r="NNZ47" s="52"/>
      <c r="NOA47" s="2"/>
      <c r="NOD47" s="52"/>
      <c r="NOE47" s="2"/>
      <c r="NOH47" s="52"/>
      <c r="NOI47" s="2"/>
      <c r="NOL47" s="52"/>
      <c r="NOM47" s="2"/>
      <c r="NOP47" s="52"/>
      <c r="NOQ47" s="2"/>
      <c r="NOT47" s="52"/>
      <c r="NOU47" s="2"/>
      <c r="NOX47" s="52"/>
      <c r="NOY47" s="2"/>
      <c r="NPB47" s="52"/>
      <c r="NPC47" s="2"/>
      <c r="NPF47" s="52"/>
      <c r="NPG47" s="2"/>
      <c r="NPJ47" s="52"/>
      <c r="NPK47" s="2"/>
      <c r="NPN47" s="52"/>
      <c r="NPO47" s="2"/>
      <c r="NPR47" s="52"/>
      <c r="NPS47" s="2"/>
      <c r="NPV47" s="52"/>
      <c r="NPW47" s="2"/>
      <c r="NPZ47" s="52"/>
      <c r="NQA47" s="2"/>
      <c r="NQD47" s="52"/>
      <c r="NQE47" s="2"/>
      <c r="NQH47" s="52"/>
      <c r="NQI47" s="2"/>
      <c r="NQL47" s="52"/>
      <c r="NQM47" s="2"/>
      <c r="NQP47" s="52"/>
      <c r="NQQ47" s="2"/>
      <c r="NQT47" s="52"/>
      <c r="NQU47" s="2"/>
      <c r="NQX47" s="52"/>
      <c r="NQY47" s="2"/>
      <c r="NRB47" s="52"/>
      <c r="NRC47" s="2"/>
      <c r="NRF47" s="52"/>
      <c r="NRG47" s="2"/>
      <c r="NRJ47" s="52"/>
      <c r="NRK47" s="2"/>
      <c r="NRN47" s="52"/>
      <c r="NRO47" s="2"/>
      <c r="NRR47" s="52"/>
      <c r="NRS47" s="2"/>
      <c r="NRV47" s="52"/>
      <c r="NRW47" s="2"/>
      <c r="NRZ47" s="52"/>
      <c r="NSA47" s="2"/>
      <c r="NSD47" s="52"/>
      <c r="NSE47" s="2"/>
      <c r="NSH47" s="52"/>
      <c r="NSI47" s="2"/>
      <c r="NSL47" s="52"/>
      <c r="NSM47" s="2"/>
      <c r="NSP47" s="52"/>
      <c r="NSQ47" s="2"/>
      <c r="NST47" s="52"/>
      <c r="NSU47" s="2"/>
      <c r="NSX47" s="52"/>
      <c r="NSY47" s="2"/>
      <c r="NTB47" s="52"/>
      <c r="NTC47" s="2"/>
      <c r="NTF47" s="52"/>
      <c r="NTG47" s="2"/>
      <c r="NTJ47" s="52"/>
      <c r="NTK47" s="2"/>
      <c r="NTN47" s="52"/>
      <c r="NTO47" s="2"/>
      <c r="NTR47" s="52"/>
      <c r="NTS47" s="2"/>
      <c r="NTV47" s="52"/>
      <c r="NTW47" s="2"/>
      <c r="NTZ47" s="52"/>
      <c r="NUA47" s="2"/>
      <c r="NUD47" s="52"/>
      <c r="NUE47" s="2"/>
      <c r="NUH47" s="52"/>
      <c r="NUI47" s="2"/>
      <c r="NUL47" s="52"/>
      <c r="NUM47" s="2"/>
      <c r="NUP47" s="52"/>
      <c r="NUQ47" s="2"/>
      <c r="NUT47" s="52"/>
      <c r="NUU47" s="2"/>
      <c r="NUX47" s="52"/>
      <c r="NUY47" s="2"/>
      <c r="NVB47" s="52"/>
      <c r="NVC47" s="2"/>
      <c r="NVF47" s="52"/>
      <c r="NVG47" s="2"/>
      <c r="NVJ47" s="52"/>
      <c r="NVK47" s="2"/>
      <c r="NVN47" s="52"/>
      <c r="NVO47" s="2"/>
      <c r="NVR47" s="52"/>
      <c r="NVS47" s="2"/>
      <c r="NVV47" s="52"/>
      <c r="NVW47" s="2"/>
      <c r="NVZ47" s="52"/>
      <c r="NWA47" s="2"/>
      <c r="NWD47" s="52"/>
      <c r="NWE47" s="2"/>
      <c r="NWH47" s="52"/>
      <c r="NWI47" s="2"/>
      <c r="NWL47" s="52"/>
      <c r="NWM47" s="2"/>
      <c r="NWP47" s="52"/>
      <c r="NWQ47" s="2"/>
      <c r="NWT47" s="52"/>
      <c r="NWU47" s="2"/>
      <c r="NWX47" s="52"/>
      <c r="NWY47" s="2"/>
      <c r="NXB47" s="52"/>
      <c r="NXC47" s="2"/>
      <c r="NXF47" s="52"/>
      <c r="NXG47" s="2"/>
      <c r="NXJ47" s="52"/>
      <c r="NXK47" s="2"/>
      <c r="NXN47" s="52"/>
      <c r="NXO47" s="2"/>
      <c r="NXR47" s="52"/>
      <c r="NXS47" s="2"/>
      <c r="NXV47" s="52"/>
      <c r="NXW47" s="2"/>
      <c r="NXZ47" s="52"/>
      <c r="NYA47" s="2"/>
      <c r="NYD47" s="52"/>
      <c r="NYE47" s="2"/>
      <c r="NYH47" s="52"/>
      <c r="NYI47" s="2"/>
      <c r="NYL47" s="52"/>
      <c r="NYM47" s="2"/>
      <c r="NYP47" s="52"/>
      <c r="NYQ47" s="2"/>
      <c r="NYT47" s="52"/>
      <c r="NYU47" s="2"/>
      <c r="NYX47" s="52"/>
      <c r="NYY47" s="2"/>
      <c r="NZB47" s="52"/>
      <c r="NZC47" s="2"/>
      <c r="NZF47" s="52"/>
      <c r="NZG47" s="2"/>
      <c r="NZJ47" s="52"/>
      <c r="NZK47" s="2"/>
      <c r="NZN47" s="52"/>
      <c r="NZO47" s="2"/>
      <c r="NZR47" s="52"/>
      <c r="NZS47" s="2"/>
      <c r="NZV47" s="52"/>
      <c r="NZW47" s="2"/>
      <c r="NZZ47" s="52"/>
      <c r="OAA47" s="2"/>
      <c r="OAD47" s="52"/>
      <c r="OAE47" s="2"/>
      <c r="OAH47" s="52"/>
      <c r="OAI47" s="2"/>
      <c r="OAL47" s="52"/>
      <c r="OAM47" s="2"/>
      <c r="OAP47" s="52"/>
      <c r="OAQ47" s="2"/>
      <c r="OAT47" s="52"/>
      <c r="OAU47" s="2"/>
      <c r="OAX47" s="52"/>
      <c r="OAY47" s="2"/>
      <c r="OBB47" s="52"/>
      <c r="OBC47" s="2"/>
      <c r="OBF47" s="52"/>
      <c r="OBG47" s="2"/>
      <c r="OBJ47" s="52"/>
      <c r="OBK47" s="2"/>
      <c r="OBN47" s="52"/>
      <c r="OBO47" s="2"/>
      <c r="OBR47" s="52"/>
      <c r="OBS47" s="2"/>
      <c r="OBV47" s="52"/>
      <c r="OBW47" s="2"/>
      <c r="OBZ47" s="52"/>
      <c r="OCA47" s="2"/>
      <c r="OCD47" s="52"/>
      <c r="OCE47" s="2"/>
      <c r="OCH47" s="52"/>
      <c r="OCI47" s="2"/>
      <c r="OCL47" s="52"/>
      <c r="OCM47" s="2"/>
      <c r="OCP47" s="52"/>
      <c r="OCQ47" s="2"/>
      <c r="OCT47" s="52"/>
      <c r="OCU47" s="2"/>
      <c r="OCX47" s="52"/>
      <c r="OCY47" s="2"/>
      <c r="ODB47" s="52"/>
      <c r="ODC47" s="2"/>
      <c r="ODF47" s="52"/>
      <c r="ODG47" s="2"/>
      <c r="ODJ47" s="52"/>
      <c r="ODK47" s="2"/>
      <c r="ODN47" s="52"/>
      <c r="ODO47" s="2"/>
      <c r="ODR47" s="52"/>
      <c r="ODS47" s="2"/>
      <c r="ODV47" s="52"/>
      <c r="ODW47" s="2"/>
      <c r="ODZ47" s="52"/>
      <c r="OEA47" s="2"/>
      <c r="OED47" s="52"/>
      <c r="OEE47" s="2"/>
      <c r="OEH47" s="52"/>
      <c r="OEI47" s="2"/>
      <c r="OEL47" s="52"/>
      <c r="OEM47" s="2"/>
      <c r="OEP47" s="52"/>
      <c r="OEQ47" s="2"/>
      <c r="OET47" s="52"/>
      <c r="OEU47" s="2"/>
      <c r="OEX47" s="52"/>
      <c r="OEY47" s="2"/>
      <c r="OFB47" s="52"/>
      <c r="OFC47" s="2"/>
      <c r="OFF47" s="52"/>
      <c r="OFG47" s="2"/>
      <c r="OFJ47" s="52"/>
      <c r="OFK47" s="2"/>
      <c r="OFN47" s="52"/>
      <c r="OFO47" s="2"/>
      <c r="OFR47" s="52"/>
      <c r="OFS47" s="2"/>
      <c r="OFV47" s="52"/>
      <c r="OFW47" s="2"/>
      <c r="OFZ47" s="52"/>
      <c r="OGA47" s="2"/>
      <c r="OGD47" s="52"/>
      <c r="OGE47" s="2"/>
      <c r="OGH47" s="52"/>
      <c r="OGI47" s="2"/>
      <c r="OGL47" s="52"/>
      <c r="OGM47" s="2"/>
      <c r="OGP47" s="52"/>
      <c r="OGQ47" s="2"/>
      <c r="OGT47" s="52"/>
      <c r="OGU47" s="2"/>
      <c r="OGX47" s="52"/>
      <c r="OGY47" s="2"/>
      <c r="OHB47" s="52"/>
      <c r="OHC47" s="2"/>
      <c r="OHF47" s="52"/>
      <c r="OHG47" s="2"/>
      <c r="OHJ47" s="52"/>
      <c r="OHK47" s="2"/>
      <c r="OHN47" s="52"/>
      <c r="OHO47" s="2"/>
      <c r="OHR47" s="52"/>
      <c r="OHS47" s="2"/>
      <c r="OHV47" s="52"/>
      <c r="OHW47" s="2"/>
      <c r="OHZ47" s="52"/>
      <c r="OIA47" s="2"/>
      <c r="OID47" s="52"/>
      <c r="OIE47" s="2"/>
      <c r="OIH47" s="52"/>
      <c r="OII47" s="2"/>
      <c r="OIL47" s="52"/>
      <c r="OIM47" s="2"/>
      <c r="OIP47" s="52"/>
      <c r="OIQ47" s="2"/>
      <c r="OIT47" s="52"/>
      <c r="OIU47" s="2"/>
      <c r="OIX47" s="52"/>
      <c r="OIY47" s="2"/>
      <c r="OJB47" s="52"/>
      <c r="OJC47" s="2"/>
      <c r="OJF47" s="52"/>
      <c r="OJG47" s="2"/>
      <c r="OJJ47" s="52"/>
      <c r="OJK47" s="2"/>
      <c r="OJN47" s="52"/>
      <c r="OJO47" s="2"/>
      <c r="OJR47" s="52"/>
      <c r="OJS47" s="2"/>
      <c r="OJV47" s="52"/>
      <c r="OJW47" s="2"/>
      <c r="OJZ47" s="52"/>
      <c r="OKA47" s="2"/>
      <c r="OKD47" s="52"/>
      <c r="OKE47" s="2"/>
      <c r="OKH47" s="52"/>
      <c r="OKI47" s="2"/>
      <c r="OKL47" s="52"/>
      <c r="OKM47" s="2"/>
      <c r="OKP47" s="52"/>
      <c r="OKQ47" s="2"/>
      <c r="OKT47" s="52"/>
      <c r="OKU47" s="2"/>
      <c r="OKX47" s="52"/>
      <c r="OKY47" s="2"/>
      <c r="OLB47" s="52"/>
      <c r="OLC47" s="2"/>
      <c r="OLF47" s="52"/>
      <c r="OLG47" s="2"/>
      <c r="OLJ47" s="52"/>
      <c r="OLK47" s="2"/>
      <c r="OLN47" s="52"/>
      <c r="OLO47" s="2"/>
      <c r="OLR47" s="52"/>
      <c r="OLS47" s="2"/>
      <c r="OLV47" s="52"/>
      <c r="OLW47" s="2"/>
      <c r="OLZ47" s="52"/>
      <c r="OMA47" s="2"/>
      <c r="OMD47" s="52"/>
      <c r="OME47" s="2"/>
      <c r="OMH47" s="52"/>
      <c r="OMI47" s="2"/>
      <c r="OML47" s="52"/>
      <c r="OMM47" s="2"/>
      <c r="OMP47" s="52"/>
      <c r="OMQ47" s="2"/>
      <c r="OMT47" s="52"/>
      <c r="OMU47" s="2"/>
      <c r="OMX47" s="52"/>
      <c r="OMY47" s="2"/>
      <c r="ONB47" s="52"/>
      <c r="ONC47" s="2"/>
      <c r="ONF47" s="52"/>
      <c r="ONG47" s="2"/>
      <c r="ONJ47" s="52"/>
      <c r="ONK47" s="2"/>
      <c r="ONN47" s="52"/>
      <c r="ONO47" s="2"/>
      <c r="ONR47" s="52"/>
      <c r="ONS47" s="2"/>
      <c r="ONV47" s="52"/>
      <c r="ONW47" s="2"/>
      <c r="ONZ47" s="52"/>
      <c r="OOA47" s="2"/>
      <c r="OOD47" s="52"/>
      <c r="OOE47" s="2"/>
      <c r="OOH47" s="52"/>
      <c r="OOI47" s="2"/>
      <c r="OOL47" s="52"/>
      <c r="OOM47" s="2"/>
      <c r="OOP47" s="52"/>
      <c r="OOQ47" s="2"/>
      <c r="OOT47" s="52"/>
      <c r="OOU47" s="2"/>
      <c r="OOX47" s="52"/>
      <c r="OOY47" s="2"/>
      <c r="OPB47" s="52"/>
      <c r="OPC47" s="2"/>
      <c r="OPF47" s="52"/>
      <c r="OPG47" s="2"/>
      <c r="OPJ47" s="52"/>
      <c r="OPK47" s="2"/>
      <c r="OPN47" s="52"/>
      <c r="OPO47" s="2"/>
      <c r="OPR47" s="52"/>
      <c r="OPS47" s="2"/>
      <c r="OPV47" s="52"/>
      <c r="OPW47" s="2"/>
      <c r="OPZ47" s="52"/>
      <c r="OQA47" s="2"/>
      <c r="OQD47" s="52"/>
      <c r="OQE47" s="2"/>
      <c r="OQH47" s="52"/>
      <c r="OQI47" s="2"/>
      <c r="OQL47" s="52"/>
      <c r="OQM47" s="2"/>
      <c r="OQP47" s="52"/>
      <c r="OQQ47" s="2"/>
      <c r="OQT47" s="52"/>
      <c r="OQU47" s="2"/>
      <c r="OQX47" s="52"/>
      <c r="OQY47" s="2"/>
      <c r="ORB47" s="52"/>
      <c r="ORC47" s="2"/>
      <c r="ORF47" s="52"/>
      <c r="ORG47" s="2"/>
      <c r="ORJ47" s="52"/>
      <c r="ORK47" s="2"/>
      <c r="ORN47" s="52"/>
      <c r="ORO47" s="2"/>
      <c r="ORR47" s="52"/>
      <c r="ORS47" s="2"/>
      <c r="ORV47" s="52"/>
      <c r="ORW47" s="2"/>
      <c r="ORZ47" s="52"/>
      <c r="OSA47" s="2"/>
      <c r="OSD47" s="52"/>
      <c r="OSE47" s="2"/>
      <c r="OSH47" s="52"/>
      <c r="OSI47" s="2"/>
      <c r="OSL47" s="52"/>
      <c r="OSM47" s="2"/>
      <c r="OSP47" s="52"/>
      <c r="OSQ47" s="2"/>
      <c r="OST47" s="52"/>
      <c r="OSU47" s="2"/>
      <c r="OSX47" s="52"/>
      <c r="OSY47" s="2"/>
      <c r="OTB47" s="52"/>
      <c r="OTC47" s="2"/>
      <c r="OTF47" s="52"/>
      <c r="OTG47" s="2"/>
      <c r="OTJ47" s="52"/>
      <c r="OTK47" s="2"/>
      <c r="OTN47" s="52"/>
      <c r="OTO47" s="2"/>
      <c r="OTR47" s="52"/>
      <c r="OTS47" s="2"/>
      <c r="OTV47" s="52"/>
      <c r="OTW47" s="2"/>
      <c r="OTZ47" s="52"/>
      <c r="OUA47" s="2"/>
      <c r="OUD47" s="52"/>
      <c r="OUE47" s="2"/>
      <c r="OUH47" s="52"/>
      <c r="OUI47" s="2"/>
      <c r="OUL47" s="52"/>
      <c r="OUM47" s="2"/>
      <c r="OUP47" s="52"/>
      <c r="OUQ47" s="2"/>
      <c r="OUT47" s="52"/>
      <c r="OUU47" s="2"/>
      <c r="OUX47" s="52"/>
      <c r="OUY47" s="2"/>
      <c r="OVB47" s="52"/>
      <c r="OVC47" s="2"/>
      <c r="OVF47" s="52"/>
      <c r="OVG47" s="2"/>
      <c r="OVJ47" s="52"/>
      <c r="OVK47" s="2"/>
      <c r="OVN47" s="52"/>
      <c r="OVO47" s="2"/>
      <c r="OVR47" s="52"/>
      <c r="OVS47" s="2"/>
      <c r="OVV47" s="52"/>
      <c r="OVW47" s="2"/>
      <c r="OVZ47" s="52"/>
      <c r="OWA47" s="2"/>
      <c r="OWD47" s="52"/>
      <c r="OWE47" s="2"/>
      <c r="OWH47" s="52"/>
      <c r="OWI47" s="2"/>
      <c r="OWL47" s="52"/>
      <c r="OWM47" s="2"/>
      <c r="OWP47" s="52"/>
      <c r="OWQ47" s="2"/>
      <c r="OWT47" s="52"/>
      <c r="OWU47" s="2"/>
      <c r="OWX47" s="52"/>
      <c r="OWY47" s="2"/>
      <c r="OXB47" s="52"/>
      <c r="OXC47" s="2"/>
      <c r="OXF47" s="52"/>
      <c r="OXG47" s="2"/>
      <c r="OXJ47" s="52"/>
      <c r="OXK47" s="2"/>
      <c r="OXN47" s="52"/>
      <c r="OXO47" s="2"/>
      <c r="OXR47" s="52"/>
      <c r="OXS47" s="2"/>
      <c r="OXV47" s="52"/>
      <c r="OXW47" s="2"/>
      <c r="OXZ47" s="52"/>
      <c r="OYA47" s="2"/>
      <c r="OYD47" s="52"/>
      <c r="OYE47" s="2"/>
      <c r="OYH47" s="52"/>
      <c r="OYI47" s="2"/>
      <c r="OYL47" s="52"/>
      <c r="OYM47" s="2"/>
      <c r="OYP47" s="52"/>
      <c r="OYQ47" s="2"/>
      <c r="OYT47" s="52"/>
      <c r="OYU47" s="2"/>
      <c r="OYX47" s="52"/>
      <c r="OYY47" s="2"/>
      <c r="OZB47" s="52"/>
      <c r="OZC47" s="2"/>
      <c r="OZF47" s="52"/>
      <c r="OZG47" s="2"/>
      <c r="OZJ47" s="52"/>
      <c r="OZK47" s="2"/>
      <c r="OZN47" s="52"/>
      <c r="OZO47" s="2"/>
      <c r="OZR47" s="52"/>
      <c r="OZS47" s="2"/>
      <c r="OZV47" s="52"/>
      <c r="OZW47" s="2"/>
      <c r="OZZ47" s="52"/>
      <c r="PAA47" s="2"/>
      <c r="PAD47" s="52"/>
      <c r="PAE47" s="2"/>
      <c r="PAH47" s="52"/>
      <c r="PAI47" s="2"/>
      <c r="PAL47" s="52"/>
      <c r="PAM47" s="2"/>
      <c r="PAP47" s="52"/>
      <c r="PAQ47" s="2"/>
      <c r="PAT47" s="52"/>
      <c r="PAU47" s="2"/>
      <c r="PAX47" s="52"/>
      <c r="PAY47" s="2"/>
      <c r="PBB47" s="52"/>
      <c r="PBC47" s="2"/>
      <c r="PBF47" s="52"/>
      <c r="PBG47" s="2"/>
      <c r="PBJ47" s="52"/>
      <c r="PBK47" s="2"/>
      <c r="PBN47" s="52"/>
      <c r="PBO47" s="2"/>
      <c r="PBR47" s="52"/>
      <c r="PBS47" s="2"/>
      <c r="PBV47" s="52"/>
      <c r="PBW47" s="2"/>
      <c r="PBZ47" s="52"/>
      <c r="PCA47" s="2"/>
      <c r="PCD47" s="52"/>
      <c r="PCE47" s="2"/>
      <c r="PCH47" s="52"/>
      <c r="PCI47" s="2"/>
      <c r="PCL47" s="52"/>
      <c r="PCM47" s="2"/>
      <c r="PCP47" s="52"/>
      <c r="PCQ47" s="2"/>
      <c r="PCT47" s="52"/>
      <c r="PCU47" s="2"/>
      <c r="PCX47" s="52"/>
      <c r="PCY47" s="2"/>
      <c r="PDB47" s="52"/>
      <c r="PDC47" s="2"/>
      <c r="PDF47" s="52"/>
      <c r="PDG47" s="2"/>
      <c r="PDJ47" s="52"/>
      <c r="PDK47" s="2"/>
      <c r="PDN47" s="52"/>
      <c r="PDO47" s="2"/>
      <c r="PDR47" s="52"/>
      <c r="PDS47" s="2"/>
      <c r="PDV47" s="52"/>
      <c r="PDW47" s="2"/>
      <c r="PDZ47" s="52"/>
      <c r="PEA47" s="2"/>
      <c r="PED47" s="52"/>
      <c r="PEE47" s="2"/>
      <c r="PEH47" s="52"/>
      <c r="PEI47" s="2"/>
      <c r="PEL47" s="52"/>
      <c r="PEM47" s="2"/>
      <c r="PEP47" s="52"/>
      <c r="PEQ47" s="2"/>
      <c r="PET47" s="52"/>
      <c r="PEU47" s="2"/>
      <c r="PEX47" s="52"/>
      <c r="PEY47" s="2"/>
      <c r="PFB47" s="52"/>
      <c r="PFC47" s="2"/>
      <c r="PFF47" s="52"/>
      <c r="PFG47" s="2"/>
      <c r="PFJ47" s="52"/>
      <c r="PFK47" s="2"/>
      <c r="PFN47" s="52"/>
      <c r="PFO47" s="2"/>
      <c r="PFR47" s="52"/>
      <c r="PFS47" s="2"/>
      <c r="PFV47" s="52"/>
      <c r="PFW47" s="2"/>
      <c r="PFZ47" s="52"/>
      <c r="PGA47" s="2"/>
      <c r="PGD47" s="52"/>
      <c r="PGE47" s="2"/>
      <c r="PGH47" s="52"/>
      <c r="PGI47" s="2"/>
      <c r="PGL47" s="52"/>
      <c r="PGM47" s="2"/>
      <c r="PGP47" s="52"/>
      <c r="PGQ47" s="2"/>
      <c r="PGT47" s="52"/>
      <c r="PGU47" s="2"/>
      <c r="PGX47" s="52"/>
      <c r="PGY47" s="2"/>
      <c r="PHB47" s="52"/>
      <c r="PHC47" s="2"/>
      <c r="PHF47" s="52"/>
      <c r="PHG47" s="2"/>
      <c r="PHJ47" s="52"/>
      <c r="PHK47" s="2"/>
      <c r="PHN47" s="52"/>
      <c r="PHO47" s="2"/>
      <c r="PHR47" s="52"/>
      <c r="PHS47" s="2"/>
      <c r="PHV47" s="52"/>
      <c r="PHW47" s="2"/>
      <c r="PHZ47" s="52"/>
      <c r="PIA47" s="2"/>
      <c r="PID47" s="52"/>
      <c r="PIE47" s="2"/>
      <c r="PIH47" s="52"/>
      <c r="PII47" s="2"/>
      <c r="PIL47" s="52"/>
      <c r="PIM47" s="2"/>
      <c r="PIP47" s="52"/>
      <c r="PIQ47" s="2"/>
      <c r="PIT47" s="52"/>
      <c r="PIU47" s="2"/>
      <c r="PIX47" s="52"/>
      <c r="PIY47" s="2"/>
      <c r="PJB47" s="52"/>
      <c r="PJC47" s="2"/>
      <c r="PJF47" s="52"/>
      <c r="PJG47" s="2"/>
      <c r="PJJ47" s="52"/>
      <c r="PJK47" s="2"/>
      <c r="PJN47" s="52"/>
      <c r="PJO47" s="2"/>
      <c r="PJR47" s="52"/>
      <c r="PJS47" s="2"/>
      <c r="PJV47" s="52"/>
      <c r="PJW47" s="2"/>
      <c r="PJZ47" s="52"/>
      <c r="PKA47" s="2"/>
      <c r="PKD47" s="52"/>
      <c r="PKE47" s="2"/>
      <c r="PKH47" s="52"/>
      <c r="PKI47" s="2"/>
      <c r="PKL47" s="52"/>
      <c r="PKM47" s="2"/>
      <c r="PKP47" s="52"/>
      <c r="PKQ47" s="2"/>
      <c r="PKT47" s="52"/>
      <c r="PKU47" s="2"/>
      <c r="PKX47" s="52"/>
      <c r="PKY47" s="2"/>
      <c r="PLB47" s="52"/>
      <c r="PLC47" s="2"/>
      <c r="PLF47" s="52"/>
      <c r="PLG47" s="2"/>
      <c r="PLJ47" s="52"/>
      <c r="PLK47" s="2"/>
      <c r="PLN47" s="52"/>
      <c r="PLO47" s="2"/>
      <c r="PLR47" s="52"/>
      <c r="PLS47" s="2"/>
      <c r="PLV47" s="52"/>
      <c r="PLW47" s="2"/>
      <c r="PLZ47" s="52"/>
      <c r="PMA47" s="2"/>
      <c r="PMD47" s="52"/>
      <c r="PME47" s="2"/>
      <c r="PMH47" s="52"/>
      <c r="PMI47" s="2"/>
      <c r="PML47" s="52"/>
      <c r="PMM47" s="2"/>
      <c r="PMP47" s="52"/>
      <c r="PMQ47" s="2"/>
      <c r="PMT47" s="52"/>
      <c r="PMU47" s="2"/>
      <c r="PMX47" s="52"/>
      <c r="PMY47" s="2"/>
      <c r="PNB47" s="52"/>
      <c r="PNC47" s="2"/>
      <c r="PNF47" s="52"/>
      <c r="PNG47" s="2"/>
      <c r="PNJ47" s="52"/>
      <c r="PNK47" s="2"/>
      <c r="PNN47" s="52"/>
      <c r="PNO47" s="2"/>
      <c r="PNR47" s="52"/>
      <c r="PNS47" s="2"/>
      <c r="PNV47" s="52"/>
      <c r="PNW47" s="2"/>
      <c r="PNZ47" s="52"/>
      <c r="POA47" s="2"/>
      <c r="POD47" s="52"/>
      <c r="POE47" s="2"/>
      <c r="POH47" s="52"/>
      <c r="POI47" s="2"/>
      <c r="POL47" s="52"/>
      <c r="POM47" s="2"/>
      <c r="POP47" s="52"/>
      <c r="POQ47" s="2"/>
      <c r="POT47" s="52"/>
      <c r="POU47" s="2"/>
      <c r="POX47" s="52"/>
      <c r="POY47" s="2"/>
      <c r="PPB47" s="52"/>
      <c r="PPC47" s="2"/>
      <c r="PPF47" s="52"/>
      <c r="PPG47" s="2"/>
      <c r="PPJ47" s="52"/>
      <c r="PPK47" s="2"/>
      <c r="PPN47" s="52"/>
      <c r="PPO47" s="2"/>
      <c r="PPR47" s="52"/>
      <c r="PPS47" s="2"/>
      <c r="PPV47" s="52"/>
      <c r="PPW47" s="2"/>
      <c r="PPZ47" s="52"/>
      <c r="PQA47" s="2"/>
      <c r="PQD47" s="52"/>
      <c r="PQE47" s="2"/>
      <c r="PQH47" s="52"/>
      <c r="PQI47" s="2"/>
      <c r="PQL47" s="52"/>
      <c r="PQM47" s="2"/>
      <c r="PQP47" s="52"/>
      <c r="PQQ47" s="2"/>
      <c r="PQT47" s="52"/>
      <c r="PQU47" s="2"/>
      <c r="PQX47" s="52"/>
      <c r="PQY47" s="2"/>
      <c r="PRB47" s="52"/>
      <c r="PRC47" s="2"/>
      <c r="PRF47" s="52"/>
      <c r="PRG47" s="2"/>
      <c r="PRJ47" s="52"/>
      <c r="PRK47" s="2"/>
      <c r="PRN47" s="52"/>
      <c r="PRO47" s="2"/>
      <c r="PRR47" s="52"/>
      <c r="PRS47" s="2"/>
      <c r="PRV47" s="52"/>
      <c r="PRW47" s="2"/>
      <c r="PRZ47" s="52"/>
      <c r="PSA47" s="2"/>
      <c r="PSD47" s="52"/>
      <c r="PSE47" s="2"/>
      <c r="PSH47" s="52"/>
      <c r="PSI47" s="2"/>
      <c r="PSL47" s="52"/>
      <c r="PSM47" s="2"/>
      <c r="PSP47" s="52"/>
      <c r="PSQ47" s="2"/>
      <c r="PST47" s="52"/>
      <c r="PSU47" s="2"/>
      <c r="PSX47" s="52"/>
      <c r="PSY47" s="2"/>
      <c r="PTB47" s="52"/>
      <c r="PTC47" s="2"/>
      <c r="PTF47" s="52"/>
      <c r="PTG47" s="2"/>
      <c r="PTJ47" s="52"/>
      <c r="PTK47" s="2"/>
      <c r="PTN47" s="52"/>
      <c r="PTO47" s="2"/>
      <c r="PTR47" s="52"/>
      <c r="PTS47" s="2"/>
      <c r="PTV47" s="52"/>
      <c r="PTW47" s="2"/>
      <c r="PTZ47" s="52"/>
      <c r="PUA47" s="2"/>
      <c r="PUD47" s="52"/>
      <c r="PUE47" s="2"/>
      <c r="PUH47" s="52"/>
      <c r="PUI47" s="2"/>
      <c r="PUL47" s="52"/>
      <c r="PUM47" s="2"/>
      <c r="PUP47" s="52"/>
      <c r="PUQ47" s="2"/>
      <c r="PUT47" s="52"/>
      <c r="PUU47" s="2"/>
      <c r="PUX47" s="52"/>
      <c r="PUY47" s="2"/>
      <c r="PVB47" s="52"/>
      <c r="PVC47" s="2"/>
      <c r="PVF47" s="52"/>
      <c r="PVG47" s="2"/>
      <c r="PVJ47" s="52"/>
      <c r="PVK47" s="2"/>
      <c r="PVN47" s="52"/>
      <c r="PVO47" s="2"/>
      <c r="PVR47" s="52"/>
      <c r="PVS47" s="2"/>
      <c r="PVV47" s="52"/>
      <c r="PVW47" s="2"/>
      <c r="PVZ47" s="52"/>
      <c r="PWA47" s="2"/>
      <c r="PWD47" s="52"/>
      <c r="PWE47" s="2"/>
      <c r="PWH47" s="52"/>
      <c r="PWI47" s="2"/>
      <c r="PWL47" s="52"/>
      <c r="PWM47" s="2"/>
      <c r="PWP47" s="52"/>
      <c r="PWQ47" s="2"/>
      <c r="PWT47" s="52"/>
      <c r="PWU47" s="2"/>
      <c r="PWX47" s="52"/>
      <c r="PWY47" s="2"/>
      <c r="PXB47" s="52"/>
      <c r="PXC47" s="2"/>
      <c r="PXF47" s="52"/>
      <c r="PXG47" s="2"/>
      <c r="PXJ47" s="52"/>
      <c r="PXK47" s="2"/>
      <c r="PXN47" s="52"/>
      <c r="PXO47" s="2"/>
      <c r="PXR47" s="52"/>
      <c r="PXS47" s="2"/>
      <c r="PXV47" s="52"/>
      <c r="PXW47" s="2"/>
      <c r="PXZ47" s="52"/>
      <c r="PYA47" s="2"/>
      <c r="PYD47" s="52"/>
      <c r="PYE47" s="2"/>
      <c r="PYH47" s="52"/>
      <c r="PYI47" s="2"/>
      <c r="PYL47" s="52"/>
      <c r="PYM47" s="2"/>
      <c r="PYP47" s="52"/>
      <c r="PYQ47" s="2"/>
      <c r="PYT47" s="52"/>
      <c r="PYU47" s="2"/>
      <c r="PYX47" s="52"/>
      <c r="PYY47" s="2"/>
      <c r="PZB47" s="52"/>
      <c r="PZC47" s="2"/>
      <c r="PZF47" s="52"/>
      <c r="PZG47" s="2"/>
      <c r="PZJ47" s="52"/>
      <c r="PZK47" s="2"/>
      <c r="PZN47" s="52"/>
      <c r="PZO47" s="2"/>
      <c r="PZR47" s="52"/>
      <c r="PZS47" s="2"/>
      <c r="PZV47" s="52"/>
      <c r="PZW47" s="2"/>
      <c r="PZZ47" s="52"/>
      <c r="QAA47" s="2"/>
      <c r="QAD47" s="52"/>
      <c r="QAE47" s="2"/>
      <c r="QAH47" s="52"/>
      <c r="QAI47" s="2"/>
      <c r="QAL47" s="52"/>
      <c r="QAM47" s="2"/>
      <c r="QAP47" s="52"/>
      <c r="QAQ47" s="2"/>
      <c r="QAT47" s="52"/>
      <c r="QAU47" s="2"/>
      <c r="QAX47" s="52"/>
      <c r="QAY47" s="2"/>
      <c r="QBB47" s="52"/>
      <c r="QBC47" s="2"/>
      <c r="QBF47" s="52"/>
      <c r="QBG47" s="2"/>
      <c r="QBJ47" s="52"/>
      <c r="QBK47" s="2"/>
      <c r="QBN47" s="52"/>
      <c r="QBO47" s="2"/>
      <c r="QBR47" s="52"/>
      <c r="QBS47" s="2"/>
      <c r="QBV47" s="52"/>
      <c r="QBW47" s="2"/>
      <c r="QBZ47" s="52"/>
      <c r="QCA47" s="2"/>
      <c r="QCD47" s="52"/>
      <c r="QCE47" s="2"/>
      <c r="QCH47" s="52"/>
      <c r="QCI47" s="2"/>
      <c r="QCL47" s="52"/>
      <c r="QCM47" s="2"/>
      <c r="QCP47" s="52"/>
      <c r="QCQ47" s="2"/>
      <c r="QCT47" s="52"/>
      <c r="QCU47" s="2"/>
      <c r="QCX47" s="52"/>
      <c r="QCY47" s="2"/>
      <c r="QDB47" s="52"/>
      <c r="QDC47" s="2"/>
      <c r="QDF47" s="52"/>
      <c r="QDG47" s="2"/>
      <c r="QDJ47" s="52"/>
      <c r="QDK47" s="2"/>
      <c r="QDN47" s="52"/>
      <c r="QDO47" s="2"/>
      <c r="QDR47" s="52"/>
      <c r="QDS47" s="2"/>
      <c r="QDV47" s="52"/>
      <c r="QDW47" s="2"/>
      <c r="QDZ47" s="52"/>
      <c r="QEA47" s="2"/>
      <c r="QED47" s="52"/>
      <c r="QEE47" s="2"/>
      <c r="QEH47" s="52"/>
      <c r="QEI47" s="2"/>
      <c r="QEL47" s="52"/>
      <c r="QEM47" s="2"/>
      <c r="QEP47" s="52"/>
      <c r="QEQ47" s="2"/>
      <c r="QET47" s="52"/>
      <c r="QEU47" s="2"/>
      <c r="QEX47" s="52"/>
      <c r="QEY47" s="2"/>
      <c r="QFB47" s="52"/>
      <c r="QFC47" s="2"/>
      <c r="QFF47" s="52"/>
      <c r="QFG47" s="2"/>
      <c r="QFJ47" s="52"/>
      <c r="QFK47" s="2"/>
      <c r="QFN47" s="52"/>
      <c r="QFO47" s="2"/>
      <c r="QFR47" s="52"/>
      <c r="QFS47" s="2"/>
      <c r="QFV47" s="52"/>
      <c r="QFW47" s="2"/>
      <c r="QFZ47" s="52"/>
      <c r="QGA47" s="2"/>
      <c r="QGD47" s="52"/>
      <c r="QGE47" s="2"/>
      <c r="QGH47" s="52"/>
      <c r="QGI47" s="2"/>
      <c r="QGL47" s="52"/>
      <c r="QGM47" s="2"/>
      <c r="QGP47" s="52"/>
      <c r="QGQ47" s="2"/>
      <c r="QGT47" s="52"/>
      <c r="QGU47" s="2"/>
      <c r="QGX47" s="52"/>
      <c r="QGY47" s="2"/>
      <c r="QHB47" s="52"/>
      <c r="QHC47" s="2"/>
      <c r="QHF47" s="52"/>
      <c r="QHG47" s="2"/>
      <c r="QHJ47" s="52"/>
      <c r="QHK47" s="2"/>
      <c r="QHN47" s="52"/>
      <c r="QHO47" s="2"/>
      <c r="QHR47" s="52"/>
      <c r="QHS47" s="2"/>
      <c r="QHV47" s="52"/>
      <c r="QHW47" s="2"/>
      <c r="QHZ47" s="52"/>
      <c r="QIA47" s="2"/>
      <c r="QID47" s="52"/>
      <c r="QIE47" s="2"/>
      <c r="QIH47" s="52"/>
      <c r="QII47" s="2"/>
      <c r="QIL47" s="52"/>
      <c r="QIM47" s="2"/>
      <c r="QIP47" s="52"/>
      <c r="QIQ47" s="2"/>
      <c r="QIT47" s="52"/>
      <c r="QIU47" s="2"/>
      <c r="QIX47" s="52"/>
      <c r="QIY47" s="2"/>
      <c r="QJB47" s="52"/>
      <c r="QJC47" s="2"/>
      <c r="QJF47" s="52"/>
      <c r="QJG47" s="2"/>
      <c r="QJJ47" s="52"/>
      <c r="QJK47" s="2"/>
      <c r="QJN47" s="52"/>
      <c r="QJO47" s="2"/>
      <c r="QJR47" s="52"/>
      <c r="QJS47" s="2"/>
      <c r="QJV47" s="52"/>
      <c r="QJW47" s="2"/>
      <c r="QJZ47" s="52"/>
      <c r="QKA47" s="2"/>
      <c r="QKD47" s="52"/>
      <c r="QKE47" s="2"/>
      <c r="QKH47" s="52"/>
      <c r="QKI47" s="2"/>
      <c r="QKL47" s="52"/>
      <c r="QKM47" s="2"/>
      <c r="QKP47" s="52"/>
      <c r="QKQ47" s="2"/>
      <c r="QKT47" s="52"/>
      <c r="QKU47" s="2"/>
      <c r="QKX47" s="52"/>
      <c r="QKY47" s="2"/>
      <c r="QLB47" s="52"/>
      <c r="QLC47" s="2"/>
      <c r="QLF47" s="52"/>
      <c r="QLG47" s="2"/>
      <c r="QLJ47" s="52"/>
      <c r="QLK47" s="2"/>
      <c r="QLN47" s="52"/>
      <c r="QLO47" s="2"/>
      <c r="QLR47" s="52"/>
      <c r="QLS47" s="2"/>
      <c r="QLV47" s="52"/>
      <c r="QLW47" s="2"/>
      <c r="QLZ47" s="52"/>
      <c r="QMA47" s="2"/>
      <c r="QMD47" s="52"/>
      <c r="QME47" s="2"/>
      <c r="QMH47" s="52"/>
      <c r="QMI47" s="2"/>
      <c r="QML47" s="52"/>
      <c r="QMM47" s="2"/>
      <c r="QMP47" s="52"/>
      <c r="QMQ47" s="2"/>
      <c r="QMT47" s="52"/>
      <c r="QMU47" s="2"/>
      <c r="QMX47" s="52"/>
      <c r="QMY47" s="2"/>
      <c r="QNB47" s="52"/>
      <c r="QNC47" s="2"/>
      <c r="QNF47" s="52"/>
      <c r="QNG47" s="2"/>
      <c r="QNJ47" s="52"/>
      <c r="QNK47" s="2"/>
      <c r="QNN47" s="52"/>
      <c r="QNO47" s="2"/>
      <c r="QNR47" s="52"/>
      <c r="QNS47" s="2"/>
      <c r="QNV47" s="52"/>
      <c r="QNW47" s="2"/>
      <c r="QNZ47" s="52"/>
      <c r="QOA47" s="2"/>
      <c r="QOD47" s="52"/>
      <c r="QOE47" s="2"/>
      <c r="QOH47" s="52"/>
      <c r="QOI47" s="2"/>
      <c r="QOL47" s="52"/>
      <c r="QOM47" s="2"/>
      <c r="QOP47" s="52"/>
      <c r="QOQ47" s="2"/>
      <c r="QOT47" s="52"/>
      <c r="QOU47" s="2"/>
      <c r="QOX47" s="52"/>
      <c r="QOY47" s="2"/>
      <c r="QPB47" s="52"/>
      <c r="QPC47" s="2"/>
      <c r="QPF47" s="52"/>
      <c r="QPG47" s="2"/>
      <c r="QPJ47" s="52"/>
      <c r="QPK47" s="2"/>
      <c r="QPN47" s="52"/>
      <c r="QPO47" s="2"/>
      <c r="QPR47" s="52"/>
      <c r="QPS47" s="2"/>
      <c r="QPV47" s="52"/>
      <c r="QPW47" s="2"/>
      <c r="QPZ47" s="52"/>
      <c r="QQA47" s="2"/>
      <c r="QQD47" s="52"/>
      <c r="QQE47" s="2"/>
      <c r="QQH47" s="52"/>
      <c r="QQI47" s="2"/>
      <c r="QQL47" s="52"/>
      <c r="QQM47" s="2"/>
      <c r="QQP47" s="52"/>
      <c r="QQQ47" s="2"/>
      <c r="QQT47" s="52"/>
      <c r="QQU47" s="2"/>
      <c r="QQX47" s="52"/>
      <c r="QQY47" s="2"/>
      <c r="QRB47" s="52"/>
      <c r="QRC47" s="2"/>
      <c r="QRF47" s="52"/>
      <c r="QRG47" s="2"/>
      <c r="QRJ47" s="52"/>
      <c r="QRK47" s="2"/>
      <c r="QRN47" s="52"/>
      <c r="QRO47" s="2"/>
      <c r="QRR47" s="52"/>
      <c r="QRS47" s="2"/>
      <c r="QRV47" s="52"/>
      <c r="QRW47" s="2"/>
      <c r="QRZ47" s="52"/>
      <c r="QSA47" s="2"/>
      <c r="QSD47" s="52"/>
      <c r="QSE47" s="2"/>
      <c r="QSH47" s="52"/>
      <c r="QSI47" s="2"/>
      <c r="QSL47" s="52"/>
      <c r="QSM47" s="2"/>
      <c r="QSP47" s="52"/>
      <c r="QSQ47" s="2"/>
      <c r="QST47" s="52"/>
      <c r="QSU47" s="2"/>
      <c r="QSX47" s="52"/>
      <c r="QSY47" s="2"/>
      <c r="QTB47" s="52"/>
      <c r="QTC47" s="2"/>
      <c r="QTF47" s="52"/>
      <c r="QTG47" s="2"/>
      <c r="QTJ47" s="52"/>
      <c r="QTK47" s="2"/>
      <c r="QTN47" s="52"/>
      <c r="QTO47" s="2"/>
      <c r="QTR47" s="52"/>
      <c r="QTS47" s="2"/>
      <c r="QTV47" s="52"/>
      <c r="QTW47" s="2"/>
      <c r="QTZ47" s="52"/>
      <c r="QUA47" s="2"/>
      <c r="QUD47" s="52"/>
      <c r="QUE47" s="2"/>
      <c r="QUH47" s="52"/>
      <c r="QUI47" s="2"/>
      <c r="QUL47" s="52"/>
      <c r="QUM47" s="2"/>
      <c r="QUP47" s="52"/>
      <c r="QUQ47" s="2"/>
      <c r="QUT47" s="52"/>
      <c r="QUU47" s="2"/>
      <c r="QUX47" s="52"/>
      <c r="QUY47" s="2"/>
      <c r="QVB47" s="52"/>
      <c r="QVC47" s="2"/>
      <c r="QVF47" s="52"/>
      <c r="QVG47" s="2"/>
      <c r="QVJ47" s="52"/>
      <c r="QVK47" s="2"/>
      <c r="QVN47" s="52"/>
      <c r="QVO47" s="2"/>
      <c r="QVR47" s="52"/>
      <c r="QVS47" s="2"/>
      <c r="QVV47" s="52"/>
      <c r="QVW47" s="2"/>
      <c r="QVZ47" s="52"/>
      <c r="QWA47" s="2"/>
      <c r="QWD47" s="52"/>
      <c r="QWE47" s="2"/>
      <c r="QWH47" s="52"/>
      <c r="QWI47" s="2"/>
      <c r="QWL47" s="52"/>
      <c r="QWM47" s="2"/>
      <c r="QWP47" s="52"/>
      <c r="QWQ47" s="2"/>
      <c r="QWT47" s="52"/>
      <c r="QWU47" s="2"/>
      <c r="QWX47" s="52"/>
      <c r="QWY47" s="2"/>
      <c r="QXB47" s="52"/>
      <c r="QXC47" s="2"/>
      <c r="QXF47" s="52"/>
      <c r="QXG47" s="2"/>
      <c r="QXJ47" s="52"/>
      <c r="QXK47" s="2"/>
      <c r="QXN47" s="52"/>
      <c r="QXO47" s="2"/>
      <c r="QXR47" s="52"/>
      <c r="QXS47" s="2"/>
      <c r="QXV47" s="52"/>
      <c r="QXW47" s="2"/>
      <c r="QXZ47" s="52"/>
      <c r="QYA47" s="2"/>
      <c r="QYD47" s="52"/>
      <c r="QYE47" s="2"/>
      <c r="QYH47" s="52"/>
      <c r="QYI47" s="2"/>
      <c r="QYL47" s="52"/>
      <c r="QYM47" s="2"/>
      <c r="QYP47" s="52"/>
      <c r="QYQ47" s="2"/>
      <c r="QYT47" s="52"/>
      <c r="QYU47" s="2"/>
      <c r="QYX47" s="52"/>
      <c r="QYY47" s="2"/>
      <c r="QZB47" s="52"/>
      <c r="QZC47" s="2"/>
      <c r="QZF47" s="52"/>
      <c r="QZG47" s="2"/>
      <c r="QZJ47" s="52"/>
      <c r="QZK47" s="2"/>
      <c r="QZN47" s="52"/>
      <c r="QZO47" s="2"/>
      <c r="QZR47" s="52"/>
      <c r="QZS47" s="2"/>
      <c r="QZV47" s="52"/>
      <c r="QZW47" s="2"/>
      <c r="QZZ47" s="52"/>
      <c r="RAA47" s="2"/>
      <c r="RAD47" s="52"/>
      <c r="RAE47" s="2"/>
      <c r="RAH47" s="52"/>
      <c r="RAI47" s="2"/>
      <c r="RAL47" s="52"/>
      <c r="RAM47" s="2"/>
      <c r="RAP47" s="52"/>
      <c r="RAQ47" s="2"/>
      <c r="RAT47" s="52"/>
      <c r="RAU47" s="2"/>
      <c r="RAX47" s="52"/>
      <c r="RAY47" s="2"/>
      <c r="RBB47" s="52"/>
      <c r="RBC47" s="2"/>
      <c r="RBF47" s="52"/>
      <c r="RBG47" s="2"/>
      <c r="RBJ47" s="52"/>
      <c r="RBK47" s="2"/>
      <c r="RBN47" s="52"/>
      <c r="RBO47" s="2"/>
      <c r="RBR47" s="52"/>
      <c r="RBS47" s="2"/>
      <c r="RBV47" s="52"/>
      <c r="RBW47" s="2"/>
      <c r="RBZ47" s="52"/>
      <c r="RCA47" s="2"/>
      <c r="RCD47" s="52"/>
      <c r="RCE47" s="2"/>
      <c r="RCH47" s="52"/>
      <c r="RCI47" s="2"/>
      <c r="RCL47" s="52"/>
      <c r="RCM47" s="2"/>
      <c r="RCP47" s="52"/>
      <c r="RCQ47" s="2"/>
      <c r="RCT47" s="52"/>
      <c r="RCU47" s="2"/>
      <c r="RCX47" s="52"/>
      <c r="RCY47" s="2"/>
      <c r="RDB47" s="52"/>
      <c r="RDC47" s="2"/>
      <c r="RDF47" s="52"/>
      <c r="RDG47" s="2"/>
      <c r="RDJ47" s="52"/>
      <c r="RDK47" s="2"/>
      <c r="RDN47" s="52"/>
      <c r="RDO47" s="2"/>
      <c r="RDR47" s="52"/>
      <c r="RDS47" s="2"/>
      <c r="RDV47" s="52"/>
      <c r="RDW47" s="2"/>
      <c r="RDZ47" s="52"/>
      <c r="REA47" s="2"/>
      <c r="RED47" s="52"/>
      <c r="REE47" s="2"/>
      <c r="REH47" s="52"/>
      <c r="REI47" s="2"/>
      <c r="REL47" s="52"/>
      <c r="REM47" s="2"/>
      <c r="REP47" s="52"/>
      <c r="REQ47" s="2"/>
      <c r="RET47" s="52"/>
      <c r="REU47" s="2"/>
      <c r="REX47" s="52"/>
      <c r="REY47" s="2"/>
      <c r="RFB47" s="52"/>
      <c r="RFC47" s="2"/>
      <c r="RFF47" s="52"/>
      <c r="RFG47" s="2"/>
      <c r="RFJ47" s="52"/>
      <c r="RFK47" s="2"/>
      <c r="RFN47" s="52"/>
      <c r="RFO47" s="2"/>
      <c r="RFR47" s="52"/>
      <c r="RFS47" s="2"/>
      <c r="RFV47" s="52"/>
      <c r="RFW47" s="2"/>
      <c r="RFZ47" s="52"/>
      <c r="RGA47" s="2"/>
      <c r="RGD47" s="52"/>
      <c r="RGE47" s="2"/>
      <c r="RGH47" s="52"/>
      <c r="RGI47" s="2"/>
      <c r="RGL47" s="52"/>
      <c r="RGM47" s="2"/>
      <c r="RGP47" s="52"/>
      <c r="RGQ47" s="2"/>
      <c r="RGT47" s="52"/>
      <c r="RGU47" s="2"/>
      <c r="RGX47" s="52"/>
      <c r="RGY47" s="2"/>
      <c r="RHB47" s="52"/>
      <c r="RHC47" s="2"/>
      <c r="RHF47" s="52"/>
      <c r="RHG47" s="2"/>
      <c r="RHJ47" s="52"/>
      <c r="RHK47" s="2"/>
      <c r="RHN47" s="52"/>
      <c r="RHO47" s="2"/>
      <c r="RHR47" s="52"/>
      <c r="RHS47" s="2"/>
      <c r="RHV47" s="52"/>
      <c r="RHW47" s="2"/>
      <c r="RHZ47" s="52"/>
      <c r="RIA47" s="2"/>
      <c r="RID47" s="52"/>
      <c r="RIE47" s="2"/>
      <c r="RIH47" s="52"/>
      <c r="RII47" s="2"/>
      <c r="RIL47" s="52"/>
      <c r="RIM47" s="2"/>
      <c r="RIP47" s="52"/>
      <c r="RIQ47" s="2"/>
      <c r="RIT47" s="52"/>
      <c r="RIU47" s="2"/>
      <c r="RIX47" s="52"/>
      <c r="RIY47" s="2"/>
      <c r="RJB47" s="52"/>
      <c r="RJC47" s="2"/>
      <c r="RJF47" s="52"/>
      <c r="RJG47" s="2"/>
      <c r="RJJ47" s="52"/>
      <c r="RJK47" s="2"/>
      <c r="RJN47" s="52"/>
      <c r="RJO47" s="2"/>
      <c r="RJR47" s="52"/>
      <c r="RJS47" s="2"/>
      <c r="RJV47" s="52"/>
      <c r="RJW47" s="2"/>
      <c r="RJZ47" s="52"/>
      <c r="RKA47" s="2"/>
      <c r="RKD47" s="52"/>
      <c r="RKE47" s="2"/>
      <c r="RKH47" s="52"/>
      <c r="RKI47" s="2"/>
      <c r="RKL47" s="52"/>
      <c r="RKM47" s="2"/>
      <c r="RKP47" s="52"/>
      <c r="RKQ47" s="2"/>
      <c r="RKT47" s="52"/>
      <c r="RKU47" s="2"/>
      <c r="RKX47" s="52"/>
      <c r="RKY47" s="2"/>
      <c r="RLB47" s="52"/>
      <c r="RLC47" s="2"/>
      <c r="RLF47" s="52"/>
      <c r="RLG47" s="2"/>
      <c r="RLJ47" s="52"/>
      <c r="RLK47" s="2"/>
      <c r="RLN47" s="52"/>
      <c r="RLO47" s="2"/>
      <c r="RLR47" s="52"/>
      <c r="RLS47" s="2"/>
      <c r="RLV47" s="52"/>
      <c r="RLW47" s="2"/>
      <c r="RLZ47" s="52"/>
      <c r="RMA47" s="2"/>
      <c r="RMD47" s="52"/>
      <c r="RME47" s="2"/>
      <c r="RMH47" s="52"/>
      <c r="RMI47" s="2"/>
      <c r="RML47" s="52"/>
      <c r="RMM47" s="2"/>
      <c r="RMP47" s="52"/>
      <c r="RMQ47" s="2"/>
      <c r="RMT47" s="52"/>
      <c r="RMU47" s="2"/>
      <c r="RMX47" s="52"/>
      <c r="RMY47" s="2"/>
      <c r="RNB47" s="52"/>
      <c r="RNC47" s="2"/>
      <c r="RNF47" s="52"/>
      <c r="RNG47" s="2"/>
      <c r="RNJ47" s="52"/>
      <c r="RNK47" s="2"/>
      <c r="RNN47" s="52"/>
      <c r="RNO47" s="2"/>
      <c r="RNR47" s="52"/>
      <c r="RNS47" s="2"/>
      <c r="RNV47" s="52"/>
      <c r="RNW47" s="2"/>
      <c r="RNZ47" s="52"/>
      <c r="ROA47" s="2"/>
      <c r="ROD47" s="52"/>
      <c r="ROE47" s="2"/>
      <c r="ROH47" s="52"/>
      <c r="ROI47" s="2"/>
      <c r="ROL47" s="52"/>
      <c r="ROM47" s="2"/>
      <c r="ROP47" s="52"/>
      <c r="ROQ47" s="2"/>
      <c r="ROT47" s="52"/>
      <c r="ROU47" s="2"/>
      <c r="ROX47" s="52"/>
      <c r="ROY47" s="2"/>
      <c r="RPB47" s="52"/>
      <c r="RPC47" s="2"/>
      <c r="RPF47" s="52"/>
      <c r="RPG47" s="2"/>
      <c r="RPJ47" s="52"/>
      <c r="RPK47" s="2"/>
      <c r="RPN47" s="52"/>
      <c r="RPO47" s="2"/>
      <c r="RPR47" s="52"/>
      <c r="RPS47" s="2"/>
      <c r="RPV47" s="52"/>
      <c r="RPW47" s="2"/>
      <c r="RPZ47" s="52"/>
      <c r="RQA47" s="2"/>
      <c r="RQD47" s="52"/>
      <c r="RQE47" s="2"/>
      <c r="RQH47" s="52"/>
      <c r="RQI47" s="2"/>
      <c r="RQL47" s="52"/>
      <c r="RQM47" s="2"/>
      <c r="RQP47" s="52"/>
      <c r="RQQ47" s="2"/>
      <c r="RQT47" s="52"/>
      <c r="RQU47" s="2"/>
      <c r="RQX47" s="52"/>
      <c r="RQY47" s="2"/>
      <c r="RRB47" s="52"/>
      <c r="RRC47" s="2"/>
      <c r="RRF47" s="52"/>
      <c r="RRG47" s="2"/>
      <c r="RRJ47" s="52"/>
      <c r="RRK47" s="2"/>
      <c r="RRN47" s="52"/>
      <c r="RRO47" s="2"/>
      <c r="RRR47" s="52"/>
      <c r="RRS47" s="2"/>
      <c r="RRV47" s="52"/>
      <c r="RRW47" s="2"/>
      <c r="RRZ47" s="52"/>
      <c r="RSA47" s="2"/>
      <c r="RSD47" s="52"/>
      <c r="RSE47" s="2"/>
      <c r="RSH47" s="52"/>
      <c r="RSI47" s="2"/>
      <c r="RSL47" s="52"/>
      <c r="RSM47" s="2"/>
      <c r="RSP47" s="52"/>
      <c r="RSQ47" s="2"/>
      <c r="RST47" s="52"/>
      <c r="RSU47" s="2"/>
      <c r="RSX47" s="52"/>
      <c r="RSY47" s="2"/>
      <c r="RTB47" s="52"/>
      <c r="RTC47" s="2"/>
      <c r="RTF47" s="52"/>
      <c r="RTG47" s="2"/>
      <c r="RTJ47" s="52"/>
      <c r="RTK47" s="2"/>
      <c r="RTN47" s="52"/>
      <c r="RTO47" s="2"/>
      <c r="RTR47" s="52"/>
      <c r="RTS47" s="2"/>
      <c r="RTV47" s="52"/>
      <c r="RTW47" s="2"/>
      <c r="RTZ47" s="52"/>
      <c r="RUA47" s="2"/>
      <c r="RUD47" s="52"/>
      <c r="RUE47" s="2"/>
      <c r="RUH47" s="52"/>
      <c r="RUI47" s="2"/>
      <c r="RUL47" s="52"/>
      <c r="RUM47" s="2"/>
      <c r="RUP47" s="52"/>
      <c r="RUQ47" s="2"/>
      <c r="RUT47" s="52"/>
      <c r="RUU47" s="2"/>
      <c r="RUX47" s="52"/>
      <c r="RUY47" s="2"/>
      <c r="RVB47" s="52"/>
      <c r="RVC47" s="2"/>
      <c r="RVF47" s="52"/>
      <c r="RVG47" s="2"/>
      <c r="RVJ47" s="52"/>
      <c r="RVK47" s="2"/>
      <c r="RVN47" s="52"/>
      <c r="RVO47" s="2"/>
      <c r="RVR47" s="52"/>
      <c r="RVS47" s="2"/>
      <c r="RVV47" s="52"/>
      <c r="RVW47" s="2"/>
      <c r="RVZ47" s="52"/>
      <c r="RWA47" s="2"/>
      <c r="RWD47" s="52"/>
      <c r="RWE47" s="2"/>
      <c r="RWH47" s="52"/>
      <c r="RWI47" s="2"/>
      <c r="RWL47" s="52"/>
      <c r="RWM47" s="2"/>
      <c r="RWP47" s="52"/>
      <c r="RWQ47" s="2"/>
      <c r="RWT47" s="52"/>
      <c r="RWU47" s="2"/>
      <c r="RWX47" s="52"/>
      <c r="RWY47" s="2"/>
      <c r="RXB47" s="52"/>
      <c r="RXC47" s="2"/>
      <c r="RXF47" s="52"/>
      <c r="RXG47" s="2"/>
      <c r="RXJ47" s="52"/>
      <c r="RXK47" s="2"/>
      <c r="RXN47" s="52"/>
      <c r="RXO47" s="2"/>
      <c r="RXR47" s="52"/>
      <c r="RXS47" s="2"/>
      <c r="RXV47" s="52"/>
      <c r="RXW47" s="2"/>
      <c r="RXZ47" s="52"/>
      <c r="RYA47" s="2"/>
      <c r="RYD47" s="52"/>
      <c r="RYE47" s="2"/>
      <c r="RYH47" s="52"/>
      <c r="RYI47" s="2"/>
      <c r="RYL47" s="52"/>
      <c r="RYM47" s="2"/>
      <c r="RYP47" s="52"/>
      <c r="RYQ47" s="2"/>
      <c r="RYT47" s="52"/>
      <c r="RYU47" s="2"/>
      <c r="RYX47" s="52"/>
      <c r="RYY47" s="2"/>
      <c r="RZB47" s="52"/>
      <c r="RZC47" s="2"/>
      <c r="RZF47" s="52"/>
      <c r="RZG47" s="2"/>
      <c r="RZJ47" s="52"/>
      <c r="RZK47" s="2"/>
      <c r="RZN47" s="52"/>
      <c r="RZO47" s="2"/>
      <c r="RZR47" s="52"/>
      <c r="RZS47" s="2"/>
      <c r="RZV47" s="52"/>
      <c r="RZW47" s="2"/>
      <c r="RZZ47" s="52"/>
      <c r="SAA47" s="2"/>
      <c r="SAD47" s="52"/>
      <c r="SAE47" s="2"/>
      <c r="SAH47" s="52"/>
      <c r="SAI47" s="2"/>
      <c r="SAL47" s="52"/>
      <c r="SAM47" s="2"/>
      <c r="SAP47" s="52"/>
      <c r="SAQ47" s="2"/>
      <c r="SAT47" s="52"/>
      <c r="SAU47" s="2"/>
      <c r="SAX47" s="52"/>
      <c r="SAY47" s="2"/>
      <c r="SBB47" s="52"/>
      <c r="SBC47" s="2"/>
      <c r="SBF47" s="52"/>
      <c r="SBG47" s="2"/>
      <c r="SBJ47" s="52"/>
      <c r="SBK47" s="2"/>
      <c r="SBN47" s="52"/>
      <c r="SBO47" s="2"/>
      <c r="SBR47" s="52"/>
      <c r="SBS47" s="2"/>
      <c r="SBV47" s="52"/>
      <c r="SBW47" s="2"/>
      <c r="SBZ47" s="52"/>
      <c r="SCA47" s="2"/>
      <c r="SCD47" s="52"/>
      <c r="SCE47" s="2"/>
      <c r="SCH47" s="52"/>
      <c r="SCI47" s="2"/>
      <c r="SCL47" s="52"/>
      <c r="SCM47" s="2"/>
      <c r="SCP47" s="52"/>
      <c r="SCQ47" s="2"/>
      <c r="SCT47" s="52"/>
      <c r="SCU47" s="2"/>
      <c r="SCX47" s="52"/>
      <c r="SCY47" s="2"/>
      <c r="SDB47" s="52"/>
      <c r="SDC47" s="2"/>
      <c r="SDF47" s="52"/>
      <c r="SDG47" s="2"/>
      <c r="SDJ47" s="52"/>
      <c r="SDK47" s="2"/>
      <c r="SDN47" s="52"/>
      <c r="SDO47" s="2"/>
      <c r="SDR47" s="52"/>
      <c r="SDS47" s="2"/>
      <c r="SDV47" s="52"/>
      <c r="SDW47" s="2"/>
      <c r="SDZ47" s="52"/>
      <c r="SEA47" s="2"/>
      <c r="SED47" s="52"/>
      <c r="SEE47" s="2"/>
      <c r="SEH47" s="52"/>
      <c r="SEI47" s="2"/>
      <c r="SEL47" s="52"/>
      <c r="SEM47" s="2"/>
      <c r="SEP47" s="52"/>
      <c r="SEQ47" s="2"/>
      <c r="SET47" s="52"/>
      <c r="SEU47" s="2"/>
      <c r="SEX47" s="52"/>
      <c r="SEY47" s="2"/>
      <c r="SFB47" s="52"/>
      <c r="SFC47" s="2"/>
      <c r="SFF47" s="52"/>
      <c r="SFG47" s="2"/>
      <c r="SFJ47" s="52"/>
      <c r="SFK47" s="2"/>
      <c r="SFN47" s="52"/>
      <c r="SFO47" s="2"/>
      <c r="SFR47" s="52"/>
      <c r="SFS47" s="2"/>
      <c r="SFV47" s="52"/>
      <c r="SFW47" s="2"/>
      <c r="SFZ47" s="52"/>
      <c r="SGA47" s="2"/>
      <c r="SGD47" s="52"/>
      <c r="SGE47" s="2"/>
      <c r="SGH47" s="52"/>
      <c r="SGI47" s="2"/>
      <c r="SGL47" s="52"/>
      <c r="SGM47" s="2"/>
      <c r="SGP47" s="52"/>
      <c r="SGQ47" s="2"/>
      <c r="SGT47" s="52"/>
      <c r="SGU47" s="2"/>
      <c r="SGX47" s="52"/>
      <c r="SGY47" s="2"/>
      <c r="SHB47" s="52"/>
      <c r="SHC47" s="2"/>
      <c r="SHF47" s="52"/>
      <c r="SHG47" s="2"/>
      <c r="SHJ47" s="52"/>
      <c r="SHK47" s="2"/>
      <c r="SHN47" s="52"/>
      <c r="SHO47" s="2"/>
      <c r="SHR47" s="52"/>
      <c r="SHS47" s="2"/>
      <c r="SHV47" s="52"/>
      <c r="SHW47" s="2"/>
      <c r="SHZ47" s="52"/>
      <c r="SIA47" s="2"/>
      <c r="SID47" s="52"/>
      <c r="SIE47" s="2"/>
      <c r="SIH47" s="52"/>
      <c r="SII47" s="2"/>
      <c r="SIL47" s="52"/>
      <c r="SIM47" s="2"/>
      <c r="SIP47" s="52"/>
      <c r="SIQ47" s="2"/>
      <c r="SIT47" s="52"/>
      <c r="SIU47" s="2"/>
      <c r="SIX47" s="52"/>
      <c r="SIY47" s="2"/>
      <c r="SJB47" s="52"/>
      <c r="SJC47" s="2"/>
      <c r="SJF47" s="52"/>
      <c r="SJG47" s="2"/>
      <c r="SJJ47" s="52"/>
      <c r="SJK47" s="2"/>
      <c r="SJN47" s="52"/>
      <c r="SJO47" s="2"/>
      <c r="SJR47" s="52"/>
      <c r="SJS47" s="2"/>
      <c r="SJV47" s="52"/>
      <c r="SJW47" s="2"/>
      <c r="SJZ47" s="52"/>
      <c r="SKA47" s="2"/>
      <c r="SKD47" s="52"/>
      <c r="SKE47" s="2"/>
      <c r="SKH47" s="52"/>
      <c r="SKI47" s="2"/>
      <c r="SKL47" s="52"/>
      <c r="SKM47" s="2"/>
      <c r="SKP47" s="52"/>
      <c r="SKQ47" s="2"/>
      <c r="SKT47" s="52"/>
      <c r="SKU47" s="2"/>
      <c r="SKX47" s="52"/>
      <c r="SKY47" s="2"/>
      <c r="SLB47" s="52"/>
      <c r="SLC47" s="2"/>
      <c r="SLF47" s="52"/>
      <c r="SLG47" s="2"/>
      <c r="SLJ47" s="52"/>
      <c r="SLK47" s="2"/>
      <c r="SLN47" s="52"/>
      <c r="SLO47" s="2"/>
      <c r="SLR47" s="52"/>
      <c r="SLS47" s="2"/>
      <c r="SLV47" s="52"/>
      <c r="SLW47" s="2"/>
      <c r="SLZ47" s="52"/>
      <c r="SMA47" s="2"/>
      <c r="SMD47" s="52"/>
      <c r="SME47" s="2"/>
      <c r="SMH47" s="52"/>
      <c r="SMI47" s="2"/>
      <c r="SML47" s="52"/>
      <c r="SMM47" s="2"/>
      <c r="SMP47" s="52"/>
      <c r="SMQ47" s="2"/>
      <c r="SMT47" s="52"/>
      <c r="SMU47" s="2"/>
      <c r="SMX47" s="52"/>
      <c r="SMY47" s="2"/>
      <c r="SNB47" s="52"/>
      <c r="SNC47" s="2"/>
      <c r="SNF47" s="52"/>
      <c r="SNG47" s="2"/>
      <c r="SNJ47" s="52"/>
      <c r="SNK47" s="2"/>
      <c r="SNN47" s="52"/>
      <c r="SNO47" s="2"/>
      <c r="SNR47" s="52"/>
      <c r="SNS47" s="2"/>
      <c r="SNV47" s="52"/>
      <c r="SNW47" s="2"/>
      <c r="SNZ47" s="52"/>
      <c r="SOA47" s="2"/>
      <c r="SOD47" s="52"/>
      <c r="SOE47" s="2"/>
      <c r="SOH47" s="52"/>
      <c r="SOI47" s="2"/>
      <c r="SOL47" s="52"/>
      <c r="SOM47" s="2"/>
      <c r="SOP47" s="52"/>
      <c r="SOQ47" s="2"/>
      <c r="SOT47" s="52"/>
      <c r="SOU47" s="2"/>
      <c r="SOX47" s="52"/>
      <c r="SOY47" s="2"/>
      <c r="SPB47" s="52"/>
      <c r="SPC47" s="2"/>
      <c r="SPF47" s="52"/>
      <c r="SPG47" s="2"/>
      <c r="SPJ47" s="52"/>
      <c r="SPK47" s="2"/>
      <c r="SPN47" s="52"/>
      <c r="SPO47" s="2"/>
      <c r="SPR47" s="52"/>
      <c r="SPS47" s="2"/>
      <c r="SPV47" s="52"/>
      <c r="SPW47" s="2"/>
      <c r="SPZ47" s="52"/>
      <c r="SQA47" s="2"/>
      <c r="SQD47" s="52"/>
      <c r="SQE47" s="2"/>
      <c r="SQH47" s="52"/>
      <c r="SQI47" s="2"/>
      <c r="SQL47" s="52"/>
      <c r="SQM47" s="2"/>
      <c r="SQP47" s="52"/>
      <c r="SQQ47" s="2"/>
      <c r="SQT47" s="52"/>
      <c r="SQU47" s="2"/>
      <c r="SQX47" s="52"/>
      <c r="SQY47" s="2"/>
      <c r="SRB47" s="52"/>
      <c r="SRC47" s="2"/>
      <c r="SRF47" s="52"/>
      <c r="SRG47" s="2"/>
      <c r="SRJ47" s="52"/>
      <c r="SRK47" s="2"/>
      <c r="SRN47" s="52"/>
      <c r="SRO47" s="2"/>
      <c r="SRR47" s="52"/>
      <c r="SRS47" s="2"/>
      <c r="SRV47" s="52"/>
      <c r="SRW47" s="2"/>
      <c r="SRZ47" s="52"/>
      <c r="SSA47" s="2"/>
      <c r="SSD47" s="52"/>
      <c r="SSE47" s="2"/>
      <c r="SSH47" s="52"/>
      <c r="SSI47" s="2"/>
      <c r="SSL47" s="52"/>
      <c r="SSM47" s="2"/>
      <c r="SSP47" s="52"/>
      <c r="SSQ47" s="2"/>
      <c r="SST47" s="52"/>
      <c r="SSU47" s="2"/>
      <c r="SSX47" s="52"/>
      <c r="SSY47" s="2"/>
      <c r="STB47" s="52"/>
      <c r="STC47" s="2"/>
      <c r="STF47" s="52"/>
      <c r="STG47" s="2"/>
      <c r="STJ47" s="52"/>
      <c r="STK47" s="2"/>
      <c r="STN47" s="52"/>
      <c r="STO47" s="2"/>
      <c r="STR47" s="52"/>
      <c r="STS47" s="2"/>
      <c r="STV47" s="52"/>
      <c r="STW47" s="2"/>
      <c r="STZ47" s="52"/>
      <c r="SUA47" s="2"/>
      <c r="SUD47" s="52"/>
      <c r="SUE47" s="2"/>
      <c r="SUH47" s="52"/>
      <c r="SUI47" s="2"/>
      <c r="SUL47" s="52"/>
      <c r="SUM47" s="2"/>
      <c r="SUP47" s="52"/>
      <c r="SUQ47" s="2"/>
      <c r="SUT47" s="52"/>
      <c r="SUU47" s="2"/>
      <c r="SUX47" s="52"/>
      <c r="SUY47" s="2"/>
      <c r="SVB47" s="52"/>
      <c r="SVC47" s="2"/>
      <c r="SVF47" s="52"/>
      <c r="SVG47" s="2"/>
      <c r="SVJ47" s="52"/>
      <c r="SVK47" s="2"/>
      <c r="SVN47" s="52"/>
      <c r="SVO47" s="2"/>
      <c r="SVR47" s="52"/>
      <c r="SVS47" s="2"/>
      <c r="SVV47" s="52"/>
      <c r="SVW47" s="2"/>
      <c r="SVZ47" s="52"/>
      <c r="SWA47" s="2"/>
      <c r="SWD47" s="52"/>
      <c r="SWE47" s="2"/>
      <c r="SWH47" s="52"/>
      <c r="SWI47" s="2"/>
      <c r="SWL47" s="52"/>
      <c r="SWM47" s="2"/>
      <c r="SWP47" s="52"/>
      <c r="SWQ47" s="2"/>
      <c r="SWT47" s="52"/>
      <c r="SWU47" s="2"/>
      <c r="SWX47" s="52"/>
      <c r="SWY47" s="2"/>
      <c r="SXB47" s="52"/>
      <c r="SXC47" s="2"/>
      <c r="SXF47" s="52"/>
      <c r="SXG47" s="2"/>
      <c r="SXJ47" s="52"/>
      <c r="SXK47" s="2"/>
      <c r="SXN47" s="52"/>
      <c r="SXO47" s="2"/>
      <c r="SXR47" s="52"/>
      <c r="SXS47" s="2"/>
      <c r="SXV47" s="52"/>
      <c r="SXW47" s="2"/>
      <c r="SXZ47" s="52"/>
      <c r="SYA47" s="2"/>
      <c r="SYD47" s="52"/>
      <c r="SYE47" s="2"/>
      <c r="SYH47" s="52"/>
      <c r="SYI47" s="2"/>
      <c r="SYL47" s="52"/>
      <c r="SYM47" s="2"/>
      <c r="SYP47" s="52"/>
      <c r="SYQ47" s="2"/>
      <c r="SYT47" s="52"/>
      <c r="SYU47" s="2"/>
      <c r="SYX47" s="52"/>
      <c r="SYY47" s="2"/>
      <c r="SZB47" s="52"/>
      <c r="SZC47" s="2"/>
      <c r="SZF47" s="52"/>
      <c r="SZG47" s="2"/>
      <c r="SZJ47" s="52"/>
      <c r="SZK47" s="2"/>
      <c r="SZN47" s="52"/>
      <c r="SZO47" s="2"/>
      <c r="SZR47" s="52"/>
      <c r="SZS47" s="2"/>
      <c r="SZV47" s="52"/>
      <c r="SZW47" s="2"/>
      <c r="SZZ47" s="52"/>
      <c r="TAA47" s="2"/>
      <c r="TAD47" s="52"/>
      <c r="TAE47" s="2"/>
      <c r="TAH47" s="52"/>
      <c r="TAI47" s="2"/>
      <c r="TAL47" s="52"/>
      <c r="TAM47" s="2"/>
      <c r="TAP47" s="52"/>
      <c r="TAQ47" s="2"/>
      <c r="TAT47" s="52"/>
      <c r="TAU47" s="2"/>
      <c r="TAX47" s="52"/>
      <c r="TAY47" s="2"/>
      <c r="TBB47" s="52"/>
      <c r="TBC47" s="2"/>
      <c r="TBF47" s="52"/>
      <c r="TBG47" s="2"/>
      <c r="TBJ47" s="52"/>
      <c r="TBK47" s="2"/>
      <c r="TBN47" s="52"/>
      <c r="TBO47" s="2"/>
      <c r="TBR47" s="52"/>
      <c r="TBS47" s="2"/>
      <c r="TBV47" s="52"/>
      <c r="TBW47" s="2"/>
      <c r="TBZ47" s="52"/>
      <c r="TCA47" s="2"/>
      <c r="TCD47" s="52"/>
      <c r="TCE47" s="2"/>
      <c r="TCH47" s="52"/>
      <c r="TCI47" s="2"/>
      <c r="TCL47" s="52"/>
      <c r="TCM47" s="2"/>
      <c r="TCP47" s="52"/>
      <c r="TCQ47" s="2"/>
      <c r="TCT47" s="52"/>
      <c r="TCU47" s="2"/>
      <c r="TCX47" s="52"/>
      <c r="TCY47" s="2"/>
      <c r="TDB47" s="52"/>
      <c r="TDC47" s="2"/>
      <c r="TDF47" s="52"/>
      <c r="TDG47" s="2"/>
      <c r="TDJ47" s="52"/>
      <c r="TDK47" s="2"/>
      <c r="TDN47" s="52"/>
      <c r="TDO47" s="2"/>
      <c r="TDR47" s="52"/>
      <c r="TDS47" s="2"/>
      <c r="TDV47" s="52"/>
      <c r="TDW47" s="2"/>
      <c r="TDZ47" s="52"/>
      <c r="TEA47" s="2"/>
      <c r="TED47" s="52"/>
      <c r="TEE47" s="2"/>
      <c r="TEH47" s="52"/>
      <c r="TEI47" s="2"/>
      <c r="TEL47" s="52"/>
      <c r="TEM47" s="2"/>
      <c r="TEP47" s="52"/>
      <c r="TEQ47" s="2"/>
      <c r="TET47" s="52"/>
      <c r="TEU47" s="2"/>
      <c r="TEX47" s="52"/>
      <c r="TEY47" s="2"/>
      <c r="TFB47" s="52"/>
      <c r="TFC47" s="2"/>
      <c r="TFF47" s="52"/>
      <c r="TFG47" s="2"/>
      <c r="TFJ47" s="52"/>
      <c r="TFK47" s="2"/>
      <c r="TFN47" s="52"/>
      <c r="TFO47" s="2"/>
      <c r="TFR47" s="52"/>
      <c r="TFS47" s="2"/>
      <c r="TFV47" s="52"/>
      <c r="TFW47" s="2"/>
      <c r="TFZ47" s="52"/>
      <c r="TGA47" s="2"/>
      <c r="TGD47" s="52"/>
      <c r="TGE47" s="2"/>
      <c r="TGH47" s="52"/>
      <c r="TGI47" s="2"/>
      <c r="TGL47" s="52"/>
      <c r="TGM47" s="2"/>
      <c r="TGP47" s="52"/>
      <c r="TGQ47" s="2"/>
      <c r="TGT47" s="52"/>
      <c r="TGU47" s="2"/>
      <c r="TGX47" s="52"/>
      <c r="TGY47" s="2"/>
      <c r="THB47" s="52"/>
      <c r="THC47" s="2"/>
      <c r="THF47" s="52"/>
      <c r="THG47" s="2"/>
      <c r="THJ47" s="52"/>
      <c r="THK47" s="2"/>
      <c r="THN47" s="52"/>
      <c r="THO47" s="2"/>
      <c r="THR47" s="52"/>
      <c r="THS47" s="2"/>
      <c r="THV47" s="52"/>
      <c r="THW47" s="2"/>
      <c r="THZ47" s="52"/>
      <c r="TIA47" s="2"/>
      <c r="TID47" s="52"/>
      <c r="TIE47" s="2"/>
      <c r="TIH47" s="52"/>
      <c r="TII47" s="2"/>
      <c r="TIL47" s="52"/>
      <c r="TIM47" s="2"/>
      <c r="TIP47" s="52"/>
      <c r="TIQ47" s="2"/>
      <c r="TIT47" s="52"/>
      <c r="TIU47" s="2"/>
      <c r="TIX47" s="52"/>
      <c r="TIY47" s="2"/>
      <c r="TJB47" s="52"/>
      <c r="TJC47" s="2"/>
      <c r="TJF47" s="52"/>
      <c r="TJG47" s="2"/>
      <c r="TJJ47" s="52"/>
      <c r="TJK47" s="2"/>
      <c r="TJN47" s="52"/>
      <c r="TJO47" s="2"/>
      <c r="TJR47" s="52"/>
      <c r="TJS47" s="2"/>
      <c r="TJV47" s="52"/>
      <c r="TJW47" s="2"/>
      <c r="TJZ47" s="52"/>
      <c r="TKA47" s="2"/>
      <c r="TKD47" s="52"/>
      <c r="TKE47" s="2"/>
      <c r="TKH47" s="52"/>
      <c r="TKI47" s="2"/>
      <c r="TKL47" s="52"/>
      <c r="TKM47" s="2"/>
      <c r="TKP47" s="52"/>
      <c r="TKQ47" s="2"/>
      <c r="TKT47" s="52"/>
      <c r="TKU47" s="2"/>
      <c r="TKX47" s="52"/>
      <c r="TKY47" s="2"/>
      <c r="TLB47" s="52"/>
      <c r="TLC47" s="2"/>
      <c r="TLF47" s="52"/>
      <c r="TLG47" s="2"/>
      <c r="TLJ47" s="52"/>
      <c r="TLK47" s="2"/>
      <c r="TLN47" s="52"/>
      <c r="TLO47" s="2"/>
      <c r="TLR47" s="52"/>
      <c r="TLS47" s="2"/>
      <c r="TLV47" s="52"/>
      <c r="TLW47" s="2"/>
      <c r="TLZ47" s="52"/>
      <c r="TMA47" s="2"/>
      <c r="TMD47" s="52"/>
      <c r="TME47" s="2"/>
      <c r="TMH47" s="52"/>
      <c r="TMI47" s="2"/>
      <c r="TML47" s="52"/>
      <c r="TMM47" s="2"/>
      <c r="TMP47" s="52"/>
      <c r="TMQ47" s="2"/>
      <c r="TMT47" s="52"/>
      <c r="TMU47" s="2"/>
      <c r="TMX47" s="52"/>
      <c r="TMY47" s="2"/>
      <c r="TNB47" s="52"/>
      <c r="TNC47" s="2"/>
      <c r="TNF47" s="52"/>
      <c r="TNG47" s="2"/>
      <c r="TNJ47" s="52"/>
      <c r="TNK47" s="2"/>
      <c r="TNN47" s="52"/>
      <c r="TNO47" s="2"/>
      <c r="TNR47" s="52"/>
      <c r="TNS47" s="2"/>
      <c r="TNV47" s="52"/>
      <c r="TNW47" s="2"/>
      <c r="TNZ47" s="52"/>
      <c r="TOA47" s="2"/>
      <c r="TOD47" s="52"/>
      <c r="TOE47" s="2"/>
      <c r="TOH47" s="52"/>
      <c r="TOI47" s="2"/>
      <c r="TOL47" s="52"/>
      <c r="TOM47" s="2"/>
      <c r="TOP47" s="52"/>
      <c r="TOQ47" s="2"/>
      <c r="TOT47" s="52"/>
      <c r="TOU47" s="2"/>
      <c r="TOX47" s="52"/>
      <c r="TOY47" s="2"/>
      <c r="TPB47" s="52"/>
      <c r="TPC47" s="2"/>
      <c r="TPF47" s="52"/>
      <c r="TPG47" s="2"/>
      <c r="TPJ47" s="52"/>
      <c r="TPK47" s="2"/>
      <c r="TPN47" s="52"/>
      <c r="TPO47" s="2"/>
      <c r="TPR47" s="52"/>
      <c r="TPS47" s="2"/>
      <c r="TPV47" s="52"/>
      <c r="TPW47" s="2"/>
      <c r="TPZ47" s="52"/>
      <c r="TQA47" s="2"/>
      <c r="TQD47" s="52"/>
      <c r="TQE47" s="2"/>
      <c r="TQH47" s="52"/>
      <c r="TQI47" s="2"/>
      <c r="TQL47" s="52"/>
      <c r="TQM47" s="2"/>
      <c r="TQP47" s="52"/>
      <c r="TQQ47" s="2"/>
      <c r="TQT47" s="52"/>
      <c r="TQU47" s="2"/>
      <c r="TQX47" s="52"/>
      <c r="TQY47" s="2"/>
      <c r="TRB47" s="52"/>
      <c r="TRC47" s="2"/>
      <c r="TRF47" s="52"/>
      <c r="TRG47" s="2"/>
      <c r="TRJ47" s="52"/>
      <c r="TRK47" s="2"/>
      <c r="TRN47" s="52"/>
      <c r="TRO47" s="2"/>
      <c r="TRR47" s="52"/>
      <c r="TRS47" s="2"/>
      <c r="TRV47" s="52"/>
      <c r="TRW47" s="2"/>
      <c r="TRZ47" s="52"/>
      <c r="TSA47" s="2"/>
      <c r="TSD47" s="52"/>
      <c r="TSE47" s="2"/>
      <c r="TSH47" s="52"/>
      <c r="TSI47" s="2"/>
      <c r="TSL47" s="52"/>
      <c r="TSM47" s="2"/>
      <c r="TSP47" s="52"/>
      <c r="TSQ47" s="2"/>
      <c r="TST47" s="52"/>
      <c r="TSU47" s="2"/>
      <c r="TSX47" s="52"/>
      <c r="TSY47" s="2"/>
      <c r="TTB47" s="52"/>
      <c r="TTC47" s="2"/>
      <c r="TTF47" s="52"/>
      <c r="TTG47" s="2"/>
      <c r="TTJ47" s="52"/>
      <c r="TTK47" s="2"/>
      <c r="TTN47" s="52"/>
      <c r="TTO47" s="2"/>
      <c r="TTR47" s="52"/>
      <c r="TTS47" s="2"/>
      <c r="TTV47" s="52"/>
      <c r="TTW47" s="2"/>
      <c r="TTZ47" s="52"/>
      <c r="TUA47" s="2"/>
      <c r="TUD47" s="52"/>
      <c r="TUE47" s="2"/>
      <c r="TUH47" s="52"/>
      <c r="TUI47" s="2"/>
      <c r="TUL47" s="52"/>
      <c r="TUM47" s="2"/>
      <c r="TUP47" s="52"/>
      <c r="TUQ47" s="2"/>
      <c r="TUT47" s="52"/>
      <c r="TUU47" s="2"/>
      <c r="TUX47" s="52"/>
      <c r="TUY47" s="2"/>
      <c r="TVB47" s="52"/>
      <c r="TVC47" s="2"/>
      <c r="TVF47" s="52"/>
      <c r="TVG47" s="2"/>
      <c r="TVJ47" s="52"/>
      <c r="TVK47" s="2"/>
      <c r="TVN47" s="52"/>
      <c r="TVO47" s="2"/>
      <c r="TVR47" s="52"/>
      <c r="TVS47" s="2"/>
      <c r="TVV47" s="52"/>
      <c r="TVW47" s="2"/>
      <c r="TVZ47" s="52"/>
      <c r="TWA47" s="2"/>
      <c r="TWD47" s="52"/>
      <c r="TWE47" s="2"/>
      <c r="TWH47" s="52"/>
      <c r="TWI47" s="2"/>
      <c r="TWL47" s="52"/>
      <c r="TWM47" s="2"/>
      <c r="TWP47" s="52"/>
      <c r="TWQ47" s="2"/>
      <c r="TWT47" s="52"/>
      <c r="TWU47" s="2"/>
      <c r="TWX47" s="52"/>
      <c r="TWY47" s="2"/>
      <c r="TXB47" s="52"/>
      <c r="TXC47" s="2"/>
      <c r="TXF47" s="52"/>
      <c r="TXG47" s="2"/>
      <c r="TXJ47" s="52"/>
      <c r="TXK47" s="2"/>
      <c r="TXN47" s="52"/>
      <c r="TXO47" s="2"/>
      <c r="TXR47" s="52"/>
      <c r="TXS47" s="2"/>
      <c r="TXV47" s="52"/>
      <c r="TXW47" s="2"/>
      <c r="TXZ47" s="52"/>
      <c r="TYA47" s="2"/>
      <c r="TYD47" s="52"/>
      <c r="TYE47" s="2"/>
      <c r="TYH47" s="52"/>
      <c r="TYI47" s="2"/>
      <c r="TYL47" s="52"/>
      <c r="TYM47" s="2"/>
      <c r="TYP47" s="52"/>
      <c r="TYQ47" s="2"/>
      <c r="TYT47" s="52"/>
      <c r="TYU47" s="2"/>
      <c r="TYX47" s="52"/>
      <c r="TYY47" s="2"/>
      <c r="TZB47" s="52"/>
      <c r="TZC47" s="2"/>
      <c r="TZF47" s="52"/>
      <c r="TZG47" s="2"/>
      <c r="TZJ47" s="52"/>
      <c r="TZK47" s="2"/>
      <c r="TZN47" s="52"/>
      <c r="TZO47" s="2"/>
      <c r="TZR47" s="52"/>
      <c r="TZS47" s="2"/>
      <c r="TZV47" s="52"/>
      <c r="TZW47" s="2"/>
      <c r="TZZ47" s="52"/>
      <c r="UAA47" s="2"/>
      <c r="UAD47" s="52"/>
      <c r="UAE47" s="2"/>
      <c r="UAH47" s="52"/>
      <c r="UAI47" s="2"/>
      <c r="UAL47" s="52"/>
      <c r="UAM47" s="2"/>
      <c r="UAP47" s="52"/>
      <c r="UAQ47" s="2"/>
      <c r="UAT47" s="52"/>
      <c r="UAU47" s="2"/>
      <c r="UAX47" s="52"/>
      <c r="UAY47" s="2"/>
      <c r="UBB47" s="52"/>
      <c r="UBC47" s="2"/>
      <c r="UBF47" s="52"/>
      <c r="UBG47" s="2"/>
      <c r="UBJ47" s="52"/>
      <c r="UBK47" s="2"/>
      <c r="UBN47" s="52"/>
      <c r="UBO47" s="2"/>
      <c r="UBR47" s="52"/>
      <c r="UBS47" s="2"/>
      <c r="UBV47" s="52"/>
      <c r="UBW47" s="2"/>
      <c r="UBZ47" s="52"/>
      <c r="UCA47" s="2"/>
      <c r="UCD47" s="52"/>
      <c r="UCE47" s="2"/>
      <c r="UCH47" s="52"/>
      <c r="UCI47" s="2"/>
      <c r="UCL47" s="52"/>
      <c r="UCM47" s="2"/>
      <c r="UCP47" s="52"/>
      <c r="UCQ47" s="2"/>
      <c r="UCT47" s="52"/>
      <c r="UCU47" s="2"/>
      <c r="UCX47" s="52"/>
      <c r="UCY47" s="2"/>
      <c r="UDB47" s="52"/>
      <c r="UDC47" s="2"/>
      <c r="UDF47" s="52"/>
      <c r="UDG47" s="2"/>
      <c r="UDJ47" s="52"/>
      <c r="UDK47" s="2"/>
      <c r="UDN47" s="52"/>
      <c r="UDO47" s="2"/>
      <c r="UDR47" s="52"/>
      <c r="UDS47" s="2"/>
      <c r="UDV47" s="52"/>
      <c r="UDW47" s="2"/>
      <c r="UDZ47" s="52"/>
      <c r="UEA47" s="2"/>
      <c r="UED47" s="52"/>
      <c r="UEE47" s="2"/>
      <c r="UEH47" s="52"/>
      <c r="UEI47" s="2"/>
      <c r="UEL47" s="52"/>
      <c r="UEM47" s="2"/>
      <c r="UEP47" s="52"/>
      <c r="UEQ47" s="2"/>
      <c r="UET47" s="52"/>
      <c r="UEU47" s="2"/>
      <c r="UEX47" s="52"/>
      <c r="UEY47" s="2"/>
      <c r="UFB47" s="52"/>
      <c r="UFC47" s="2"/>
      <c r="UFF47" s="52"/>
      <c r="UFG47" s="2"/>
      <c r="UFJ47" s="52"/>
      <c r="UFK47" s="2"/>
      <c r="UFN47" s="52"/>
      <c r="UFO47" s="2"/>
      <c r="UFR47" s="52"/>
      <c r="UFS47" s="2"/>
      <c r="UFV47" s="52"/>
      <c r="UFW47" s="2"/>
      <c r="UFZ47" s="52"/>
      <c r="UGA47" s="2"/>
      <c r="UGD47" s="52"/>
      <c r="UGE47" s="2"/>
      <c r="UGH47" s="52"/>
      <c r="UGI47" s="2"/>
      <c r="UGL47" s="52"/>
      <c r="UGM47" s="2"/>
      <c r="UGP47" s="52"/>
      <c r="UGQ47" s="2"/>
      <c r="UGT47" s="52"/>
      <c r="UGU47" s="2"/>
      <c r="UGX47" s="52"/>
      <c r="UGY47" s="2"/>
      <c r="UHB47" s="52"/>
      <c r="UHC47" s="2"/>
      <c r="UHF47" s="52"/>
      <c r="UHG47" s="2"/>
      <c r="UHJ47" s="52"/>
      <c r="UHK47" s="2"/>
      <c r="UHN47" s="52"/>
      <c r="UHO47" s="2"/>
      <c r="UHR47" s="52"/>
      <c r="UHS47" s="2"/>
      <c r="UHV47" s="52"/>
      <c r="UHW47" s="2"/>
      <c r="UHZ47" s="52"/>
      <c r="UIA47" s="2"/>
      <c r="UID47" s="52"/>
      <c r="UIE47" s="2"/>
      <c r="UIH47" s="52"/>
      <c r="UII47" s="2"/>
      <c r="UIL47" s="52"/>
      <c r="UIM47" s="2"/>
      <c r="UIP47" s="52"/>
      <c r="UIQ47" s="2"/>
      <c r="UIT47" s="52"/>
      <c r="UIU47" s="2"/>
      <c r="UIX47" s="52"/>
      <c r="UIY47" s="2"/>
      <c r="UJB47" s="52"/>
      <c r="UJC47" s="2"/>
      <c r="UJF47" s="52"/>
      <c r="UJG47" s="2"/>
      <c r="UJJ47" s="52"/>
      <c r="UJK47" s="2"/>
      <c r="UJN47" s="52"/>
      <c r="UJO47" s="2"/>
      <c r="UJR47" s="52"/>
      <c r="UJS47" s="2"/>
      <c r="UJV47" s="52"/>
      <c r="UJW47" s="2"/>
      <c r="UJZ47" s="52"/>
      <c r="UKA47" s="2"/>
      <c r="UKD47" s="52"/>
      <c r="UKE47" s="2"/>
      <c r="UKH47" s="52"/>
      <c r="UKI47" s="2"/>
      <c r="UKL47" s="52"/>
      <c r="UKM47" s="2"/>
      <c r="UKP47" s="52"/>
      <c r="UKQ47" s="2"/>
      <c r="UKT47" s="52"/>
      <c r="UKU47" s="2"/>
      <c r="UKX47" s="52"/>
      <c r="UKY47" s="2"/>
      <c r="ULB47" s="52"/>
      <c r="ULC47" s="2"/>
      <c r="ULF47" s="52"/>
      <c r="ULG47" s="2"/>
      <c r="ULJ47" s="52"/>
      <c r="ULK47" s="2"/>
      <c r="ULN47" s="52"/>
      <c r="ULO47" s="2"/>
      <c r="ULR47" s="52"/>
      <c r="ULS47" s="2"/>
      <c r="ULV47" s="52"/>
      <c r="ULW47" s="2"/>
      <c r="ULZ47" s="52"/>
      <c r="UMA47" s="2"/>
      <c r="UMD47" s="52"/>
      <c r="UME47" s="2"/>
      <c r="UMH47" s="52"/>
      <c r="UMI47" s="2"/>
      <c r="UML47" s="52"/>
      <c r="UMM47" s="2"/>
      <c r="UMP47" s="52"/>
      <c r="UMQ47" s="2"/>
      <c r="UMT47" s="52"/>
      <c r="UMU47" s="2"/>
      <c r="UMX47" s="52"/>
      <c r="UMY47" s="2"/>
      <c r="UNB47" s="52"/>
      <c r="UNC47" s="2"/>
      <c r="UNF47" s="52"/>
      <c r="UNG47" s="2"/>
      <c r="UNJ47" s="52"/>
      <c r="UNK47" s="2"/>
      <c r="UNN47" s="52"/>
      <c r="UNO47" s="2"/>
      <c r="UNR47" s="52"/>
      <c r="UNS47" s="2"/>
      <c r="UNV47" s="52"/>
      <c r="UNW47" s="2"/>
      <c r="UNZ47" s="52"/>
      <c r="UOA47" s="2"/>
      <c r="UOD47" s="52"/>
      <c r="UOE47" s="2"/>
      <c r="UOH47" s="52"/>
      <c r="UOI47" s="2"/>
      <c r="UOL47" s="52"/>
      <c r="UOM47" s="2"/>
      <c r="UOP47" s="52"/>
      <c r="UOQ47" s="2"/>
      <c r="UOT47" s="52"/>
      <c r="UOU47" s="2"/>
      <c r="UOX47" s="52"/>
      <c r="UOY47" s="2"/>
      <c r="UPB47" s="52"/>
      <c r="UPC47" s="2"/>
      <c r="UPF47" s="52"/>
      <c r="UPG47" s="2"/>
      <c r="UPJ47" s="52"/>
      <c r="UPK47" s="2"/>
      <c r="UPN47" s="52"/>
      <c r="UPO47" s="2"/>
      <c r="UPR47" s="52"/>
      <c r="UPS47" s="2"/>
      <c r="UPV47" s="52"/>
      <c r="UPW47" s="2"/>
      <c r="UPZ47" s="52"/>
      <c r="UQA47" s="2"/>
      <c r="UQD47" s="52"/>
      <c r="UQE47" s="2"/>
      <c r="UQH47" s="52"/>
      <c r="UQI47" s="2"/>
      <c r="UQL47" s="52"/>
      <c r="UQM47" s="2"/>
      <c r="UQP47" s="52"/>
      <c r="UQQ47" s="2"/>
      <c r="UQT47" s="52"/>
      <c r="UQU47" s="2"/>
      <c r="UQX47" s="52"/>
      <c r="UQY47" s="2"/>
      <c r="URB47" s="52"/>
      <c r="URC47" s="2"/>
      <c r="URF47" s="52"/>
      <c r="URG47" s="2"/>
      <c r="URJ47" s="52"/>
      <c r="URK47" s="2"/>
      <c r="URN47" s="52"/>
      <c r="URO47" s="2"/>
      <c r="URR47" s="52"/>
      <c r="URS47" s="2"/>
      <c r="URV47" s="52"/>
      <c r="URW47" s="2"/>
      <c r="URZ47" s="52"/>
      <c r="USA47" s="2"/>
      <c r="USD47" s="52"/>
      <c r="USE47" s="2"/>
      <c r="USH47" s="52"/>
      <c r="USI47" s="2"/>
      <c r="USL47" s="52"/>
      <c r="USM47" s="2"/>
      <c r="USP47" s="52"/>
      <c r="USQ47" s="2"/>
      <c r="UST47" s="52"/>
      <c r="USU47" s="2"/>
      <c r="USX47" s="52"/>
      <c r="USY47" s="2"/>
      <c r="UTB47" s="52"/>
      <c r="UTC47" s="2"/>
      <c r="UTF47" s="52"/>
      <c r="UTG47" s="2"/>
      <c r="UTJ47" s="52"/>
      <c r="UTK47" s="2"/>
      <c r="UTN47" s="52"/>
      <c r="UTO47" s="2"/>
      <c r="UTR47" s="52"/>
      <c r="UTS47" s="2"/>
      <c r="UTV47" s="52"/>
      <c r="UTW47" s="2"/>
      <c r="UTZ47" s="52"/>
      <c r="UUA47" s="2"/>
      <c r="UUD47" s="52"/>
      <c r="UUE47" s="2"/>
      <c r="UUH47" s="52"/>
      <c r="UUI47" s="2"/>
      <c r="UUL47" s="52"/>
      <c r="UUM47" s="2"/>
      <c r="UUP47" s="52"/>
      <c r="UUQ47" s="2"/>
      <c r="UUT47" s="52"/>
      <c r="UUU47" s="2"/>
      <c r="UUX47" s="52"/>
      <c r="UUY47" s="2"/>
      <c r="UVB47" s="52"/>
      <c r="UVC47" s="2"/>
      <c r="UVF47" s="52"/>
      <c r="UVG47" s="2"/>
      <c r="UVJ47" s="52"/>
      <c r="UVK47" s="2"/>
      <c r="UVN47" s="52"/>
      <c r="UVO47" s="2"/>
      <c r="UVR47" s="52"/>
      <c r="UVS47" s="2"/>
      <c r="UVV47" s="52"/>
      <c r="UVW47" s="2"/>
      <c r="UVZ47" s="52"/>
      <c r="UWA47" s="2"/>
      <c r="UWD47" s="52"/>
      <c r="UWE47" s="2"/>
      <c r="UWH47" s="52"/>
      <c r="UWI47" s="2"/>
      <c r="UWL47" s="52"/>
      <c r="UWM47" s="2"/>
      <c r="UWP47" s="52"/>
      <c r="UWQ47" s="2"/>
      <c r="UWT47" s="52"/>
      <c r="UWU47" s="2"/>
      <c r="UWX47" s="52"/>
      <c r="UWY47" s="2"/>
      <c r="UXB47" s="52"/>
      <c r="UXC47" s="2"/>
      <c r="UXF47" s="52"/>
      <c r="UXG47" s="2"/>
      <c r="UXJ47" s="52"/>
      <c r="UXK47" s="2"/>
      <c r="UXN47" s="52"/>
      <c r="UXO47" s="2"/>
      <c r="UXR47" s="52"/>
      <c r="UXS47" s="2"/>
      <c r="UXV47" s="52"/>
      <c r="UXW47" s="2"/>
      <c r="UXZ47" s="52"/>
      <c r="UYA47" s="2"/>
      <c r="UYD47" s="52"/>
      <c r="UYE47" s="2"/>
      <c r="UYH47" s="52"/>
      <c r="UYI47" s="2"/>
      <c r="UYL47" s="52"/>
      <c r="UYM47" s="2"/>
      <c r="UYP47" s="52"/>
      <c r="UYQ47" s="2"/>
      <c r="UYT47" s="52"/>
      <c r="UYU47" s="2"/>
      <c r="UYX47" s="52"/>
      <c r="UYY47" s="2"/>
      <c r="UZB47" s="52"/>
      <c r="UZC47" s="2"/>
      <c r="UZF47" s="52"/>
      <c r="UZG47" s="2"/>
      <c r="UZJ47" s="52"/>
      <c r="UZK47" s="2"/>
      <c r="UZN47" s="52"/>
      <c r="UZO47" s="2"/>
      <c r="UZR47" s="52"/>
      <c r="UZS47" s="2"/>
      <c r="UZV47" s="52"/>
      <c r="UZW47" s="2"/>
      <c r="UZZ47" s="52"/>
      <c r="VAA47" s="2"/>
      <c r="VAD47" s="52"/>
      <c r="VAE47" s="2"/>
      <c r="VAH47" s="52"/>
      <c r="VAI47" s="2"/>
      <c r="VAL47" s="52"/>
      <c r="VAM47" s="2"/>
      <c r="VAP47" s="52"/>
      <c r="VAQ47" s="2"/>
      <c r="VAT47" s="52"/>
      <c r="VAU47" s="2"/>
      <c r="VAX47" s="52"/>
      <c r="VAY47" s="2"/>
      <c r="VBB47" s="52"/>
      <c r="VBC47" s="2"/>
      <c r="VBF47" s="52"/>
      <c r="VBG47" s="2"/>
      <c r="VBJ47" s="52"/>
      <c r="VBK47" s="2"/>
      <c r="VBN47" s="52"/>
      <c r="VBO47" s="2"/>
      <c r="VBR47" s="52"/>
      <c r="VBS47" s="2"/>
      <c r="VBV47" s="52"/>
      <c r="VBW47" s="2"/>
      <c r="VBZ47" s="52"/>
      <c r="VCA47" s="2"/>
      <c r="VCD47" s="52"/>
      <c r="VCE47" s="2"/>
      <c r="VCH47" s="52"/>
      <c r="VCI47" s="2"/>
      <c r="VCL47" s="52"/>
      <c r="VCM47" s="2"/>
      <c r="VCP47" s="52"/>
      <c r="VCQ47" s="2"/>
      <c r="VCT47" s="52"/>
      <c r="VCU47" s="2"/>
      <c r="VCX47" s="52"/>
      <c r="VCY47" s="2"/>
      <c r="VDB47" s="52"/>
      <c r="VDC47" s="2"/>
      <c r="VDF47" s="52"/>
      <c r="VDG47" s="2"/>
      <c r="VDJ47" s="52"/>
      <c r="VDK47" s="2"/>
      <c r="VDN47" s="52"/>
      <c r="VDO47" s="2"/>
      <c r="VDR47" s="52"/>
      <c r="VDS47" s="2"/>
      <c r="VDV47" s="52"/>
      <c r="VDW47" s="2"/>
      <c r="VDZ47" s="52"/>
      <c r="VEA47" s="2"/>
      <c r="VED47" s="52"/>
      <c r="VEE47" s="2"/>
      <c r="VEH47" s="52"/>
      <c r="VEI47" s="2"/>
      <c r="VEL47" s="52"/>
      <c r="VEM47" s="2"/>
      <c r="VEP47" s="52"/>
      <c r="VEQ47" s="2"/>
      <c r="VET47" s="52"/>
      <c r="VEU47" s="2"/>
      <c r="VEX47" s="52"/>
      <c r="VEY47" s="2"/>
      <c r="VFB47" s="52"/>
      <c r="VFC47" s="2"/>
      <c r="VFF47" s="52"/>
      <c r="VFG47" s="2"/>
      <c r="VFJ47" s="52"/>
      <c r="VFK47" s="2"/>
      <c r="VFN47" s="52"/>
      <c r="VFO47" s="2"/>
      <c r="VFR47" s="52"/>
      <c r="VFS47" s="2"/>
      <c r="VFV47" s="52"/>
      <c r="VFW47" s="2"/>
      <c r="VFZ47" s="52"/>
      <c r="VGA47" s="2"/>
      <c r="VGD47" s="52"/>
      <c r="VGE47" s="2"/>
      <c r="VGH47" s="52"/>
      <c r="VGI47" s="2"/>
      <c r="VGL47" s="52"/>
      <c r="VGM47" s="2"/>
      <c r="VGP47" s="52"/>
      <c r="VGQ47" s="2"/>
      <c r="VGT47" s="52"/>
      <c r="VGU47" s="2"/>
      <c r="VGX47" s="52"/>
      <c r="VGY47" s="2"/>
      <c r="VHB47" s="52"/>
      <c r="VHC47" s="2"/>
      <c r="VHF47" s="52"/>
      <c r="VHG47" s="2"/>
      <c r="VHJ47" s="52"/>
      <c r="VHK47" s="2"/>
      <c r="VHN47" s="52"/>
      <c r="VHO47" s="2"/>
      <c r="VHR47" s="52"/>
      <c r="VHS47" s="2"/>
      <c r="VHV47" s="52"/>
      <c r="VHW47" s="2"/>
      <c r="VHZ47" s="52"/>
      <c r="VIA47" s="2"/>
      <c r="VID47" s="52"/>
      <c r="VIE47" s="2"/>
      <c r="VIH47" s="52"/>
      <c r="VII47" s="2"/>
      <c r="VIL47" s="52"/>
      <c r="VIM47" s="2"/>
      <c r="VIP47" s="52"/>
      <c r="VIQ47" s="2"/>
      <c r="VIT47" s="52"/>
      <c r="VIU47" s="2"/>
      <c r="VIX47" s="52"/>
      <c r="VIY47" s="2"/>
      <c r="VJB47" s="52"/>
      <c r="VJC47" s="2"/>
      <c r="VJF47" s="52"/>
      <c r="VJG47" s="2"/>
      <c r="VJJ47" s="52"/>
      <c r="VJK47" s="2"/>
      <c r="VJN47" s="52"/>
      <c r="VJO47" s="2"/>
      <c r="VJR47" s="52"/>
      <c r="VJS47" s="2"/>
      <c r="VJV47" s="52"/>
      <c r="VJW47" s="2"/>
      <c r="VJZ47" s="52"/>
      <c r="VKA47" s="2"/>
      <c r="VKD47" s="52"/>
      <c r="VKE47" s="2"/>
      <c r="VKH47" s="52"/>
      <c r="VKI47" s="2"/>
      <c r="VKL47" s="52"/>
      <c r="VKM47" s="2"/>
      <c r="VKP47" s="52"/>
      <c r="VKQ47" s="2"/>
      <c r="VKT47" s="52"/>
      <c r="VKU47" s="2"/>
      <c r="VKX47" s="52"/>
      <c r="VKY47" s="2"/>
      <c r="VLB47" s="52"/>
      <c r="VLC47" s="2"/>
      <c r="VLF47" s="52"/>
      <c r="VLG47" s="2"/>
      <c r="VLJ47" s="52"/>
      <c r="VLK47" s="2"/>
      <c r="VLN47" s="52"/>
      <c r="VLO47" s="2"/>
      <c r="VLR47" s="52"/>
      <c r="VLS47" s="2"/>
      <c r="VLV47" s="52"/>
      <c r="VLW47" s="2"/>
      <c r="VLZ47" s="52"/>
      <c r="VMA47" s="2"/>
      <c r="VMD47" s="52"/>
      <c r="VME47" s="2"/>
      <c r="VMH47" s="52"/>
      <c r="VMI47" s="2"/>
      <c r="VML47" s="52"/>
      <c r="VMM47" s="2"/>
      <c r="VMP47" s="52"/>
      <c r="VMQ47" s="2"/>
      <c r="VMT47" s="52"/>
      <c r="VMU47" s="2"/>
      <c r="VMX47" s="52"/>
      <c r="VMY47" s="2"/>
      <c r="VNB47" s="52"/>
      <c r="VNC47" s="2"/>
      <c r="VNF47" s="52"/>
      <c r="VNG47" s="2"/>
      <c r="VNJ47" s="52"/>
      <c r="VNK47" s="2"/>
      <c r="VNN47" s="52"/>
      <c r="VNO47" s="2"/>
      <c r="VNR47" s="52"/>
      <c r="VNS47" s="2"/>
      <c r="VNV47" s="52"/>
      <c r="VNW47" s="2"/>
      <c r="VNZ47" s="52"/>
      <c r="VOA47" s="2"/>
      <c r="VOD47" s="52"/>
      <c r="VOE47" s="2"/>
      <c r="VOH47" s="52"/>
      <c r="VOI47" s="2"/>
      <c r="VOL47" s="52"/>
      <c r="VOM47" s="2"/>
      <c r="VOP47" s="52"/>
      <c r="VOQ47" s="2"/>
      <c r="VOT47" s="52"/>
      <c r="VOU47" s="2"/>
      <c r="VOX47" s="52"/>
      <c r="VOY47" s="2"/>
      <c r="VPB47" s="52"/>
      <c r="VPC47" s="2"/>
      <c r="VPF47" s="52"/>
      <c r="VPG47" s="2"/>
      <c r="VPJ47" s="52"/>
      <c r="VPK47" s="2"/>
      <c r="VPN47" s="52"/>
      <c r="VPO47" s="2"/>
      <c r="VPR47" s="52"/>
      <c r="VPS47" s="2"/>
      <c r="VPV47" s="52"/>
      <c r="VPW47" s="2"/>
      <c r="VPZ47" s="52"/>
      <c r="VQA47" s="2"/>
      <c r="VQD47" s="52"/>
      <c r="VQE47" s="2"/>
      <c r="VQH47" s="52"/>
      <c r="VQI47" s="2"/>
      <c r="VQL47" s="52"/>
      <c r="VQM47" s="2"/>
      <c r="VQP47" s="52"/>
      <c r="VQQ47" s="2"/>
      <c r="VQT47" s="52"/>
      <c r="VQU47" s="2"/>
      <c r="VQX47" s="52"/>
      <c r="VQY47" s="2"/>
      <c r="VRB47" s="52"/>
      <c r="VRC47" s="2"/>
      <c r="VRF47" s="52"/>
      <c r="VRG47" s="2"/>
      <c r="VRJ47" s="52"/>
      <c r="VRK47" s="2"/>
      <c r="VRN47" s="52"/>
      <c r="VRO47" s="2"/>
      <c r="VRR47" s="52"/>
      <c r="VRS47" s="2"/>
      <c r="VRV47" s="52"/>
      <c r="VRW47" s="2"/>
      <c r="VRZ47" s="52"/>
      <c r="VSA47" s="2"/>
      <c r="VSD47" s="52"/>
      <c r="VSE47" s="2"/>
      <c r="VSH47" s="52"/>
      <c r="VSI47" s="2"/>
      <c r="VSL47" s="52"/>
      <c r="VSM47" s="2"/>
      <c r="VSP47" s="52"/>
      <c r="VSQ47" s="2"/>
      <c r="VST47" s="52"/>
      <c r="VSU47" s="2"/>
      <c r="VSX47" s="52"/>
      <c r="VSY47" s="2"/>
      <c r="VTB47" s="52"/>
      <c r="VTC47" s="2"/>
      <c r="VTF47" s="52"/>
      <c r="VTG47" s="2"/>
      <c r="VTJ47" s="52"/>
      <c r="VTK47" s="2"/>
      <c r="VTN47" s="52"/>
      <c r="VTO47" s="2"/>
      <c r="VTR47" s="52"/>
      <c r="VTS47" s="2"/>
      <c r="VTV47" s="52"/>
      <c r="VTW47" s="2"/>
      <c r="VTZ47" s="52"/>
      <c r="VUA47" s="2"/>
      <c r="VUD47" s="52"/>
      <c r="VUE47" s="2"/>
      <c r="VUH47" s="52"/>
      <c r="VUI47" s="2"/>
      <c r="VUL47" s="52"/>
      <c r="VUM47" s="2"/>
      <c r="VUP47" s="52"/>
      <c r="VUQ47" s="2"/>
      <c r="VUT47" s="52"/>
      <c r="VUU47" s="2"/>
      <c r="VUX47" s="52"/>
      <c r="VUY47" s="2"/>
      <c r="VVB47" s="52"/>
      <c r="VVC47" s="2"/>
      <c r="VVF47" s="52"/>
      <c r="VVG47" s="2"/>
      <c r="VVJ47" s="52"/>
      <c r="VVK47" s="2"/>
      <c r="VVN47" s="52"/>
      <c r="VVO47" s="2"/>
      <c r="VVR47" s="52"/>
      <c r="VVS47" s="2"/>
      <c r="VVV47" s="52"/>
      <c r="VVW47" s="2"/>
      <c r="VVZ47" s="52"/>
      <c r="VWA47" s="2"/>
      <c r="VWD47" s="52"/>
      <c r="VWE47" s="2"/>
      <c r="VWH47" s="52"/>
      <c r="VWI47" s="2"/>
      <c r="VWL47" s="52"/>
      <c r="VWM47" s="2"/>
      <c r="VWP47" s="52"/>
      <c r="VWQ47" s="2"/>
      <c r="VWT47" s="52"/>
      <c r="VWU47" s="2"/>
      <c r="VWX47" s="52"/>
      <c r="VWY47" s="2"/>
      <c r="VXB47" s="52"/>
      <c r="VXC47" s="2"/>
      <c r="VXF47" s="52"/>
      <c r="VXG47" s="2"/>
      <c r="VXJ47" s="52"/>
      <c r="VXK47" s="2"/>
      <c r="VXN47" s="52"/>
      <c r="VXO47" s="2"/>
      <c r="VXR47" s="52"/>
      <c r="VXS47" s="2"/>
      <c r="VXV47" s="52"/>
      <c r="VXW47" s="2"/>
      <c r="VXZ47" s="52"/>
      <c r="VYA47" s="2"/>
      <c r="VYD47" s="52"/>
      <c r="VYE47" s="2"/>
      <c r="VYH47" s="52"/>
      <c r="VYI47" s="2"/>
      <c r="VYL47" s="52"/>
      <c r="VYM47" s="2"/>
      <c r="VYP47" s="52"/>
      <c r="VYQ47" s="2"/>
      <c r="VYT47" s="52"/>
      <c r="VYU47" s="2"/>
      <c r="VYX47" s="52"/>
      <c r="VYY47" s="2"/>
      <c r="VZB47" s="52"/>
      <c r="VZC47" s="2"/>
      <c r="VZF47" s="52"/>
      <c r="VZG47" s="2"/>
      <c r="VZJ47" s="52"/>
      <c r="VZK47" s="2"/>
      <c r="VZN47" s="52"/>
      <c r="VZO47" s="2"/>
      <c r="VZR47" s="52"/>
      <c r="VZS47" s="2"/>
      <c r="VZV47" s="52"/>
      <c r="VZW47" s="2"/>
      <c r="VZZ47" s="52"/>
      <c r="WAA47" s="2"/>
      <c r="WAD47" s="52"/>
      <c r="WAE47" s="2"/>
      <c r="WAH47" s="52"/>
      <c r="WAI47" s="2"/>
      <c r="WAL47" s="52"/>
      <c r="WAM47" s="2"/>
      <c r="WAP47" s="52"/>
      <c r="WAQ47" s="2"/>
      <c r="WAT47" s="52"/>
      <c r="WAU47" s="2"/>
      <c r="WAX47" s="52"/>
      <c r="WAY47" s="2"/>
      <c r="WBB47" s="52"/>
      <c r="WBC47" s="2"/>
      <c r="WBF47" s="52"/>
      <c r="WBG47" s="2"/>
      <c r="WBJ47" s="52"/>
      <c r="WBK47" s="2"/>
      <c r="WBN47" s="52"/>
      <c r="WBO47" s="2"/>
      <c r="WBR47" s="52"/>
      <c r="WBS47" s="2"/>
      <c r="WBV47" s="52"/>
      <c r="WBW47" s="2"/>
      <c r="WBZ47" s="52"/>
      <c r="WCA47" s="2"/>
      <c r="WCD47" s="52"/>
      <c r="WCE47" s="2"/>
      <c r="WCH47" s="52"/>
      <c r="WCI47" s="2"/>
      <c r="WCL47" s="52"/>
      <c r="WCM47" s="2"/>
      <c r="WCP47" s="52"/>
      <c r="WCQ47" s="2"/>
      <c r="WCT47" s="52"/>
      <c r="WCU47" s="2"/>
      <c r="WCX47" s="52"/>
      <c r="WCY47" s="2"/>
      <c r="WDB47" s="52"/>
      <c r="WDC47" s="2"/>
      <c r="WDF47" s="52"/>
      <c r="WDG47" s="2"/>
      <c r="WDJ47" s="52"/>
      <c r="WDK47" s="2"/>
      <c r="WDN47" s="52"/>
      <c r="WDO47" s="2"/>
      <c r="WDR47" s="52"/>
      <c r="WDS47" s="2"/>
      <c r="WDV47" s="52"/>
      <c r="WDW47" s="2"/>
      <c r="WDZ47" s="52"/>
      <c r="WEA47" s="2"/>
      <c r="WED47" s="52"/>
      <c r="WEE47" s="2"/>
      <c r="WEH47" s="52"/>
      <c r="WEI47" s="2"/>
      <c r="WEL47" s="52"/>
      <c r="WEM47" s="2"/>
      <c r="WEP47" s="52"/>
      <c r="WEQ47" s="2"/>
      <c r="WET47" s="52"/>
      <c r="WEU47" s="2"/>
      <c r="WEX47" s="52"/>
      <c r="WEY47" s="2"/>
      <c r="WFB47" s="52"/>
      <c r="WFC47" s="2"/>
      <c r="WFF47" s="52"/>
      <c r="WFG47" s="2"/>
      <c r="WFJ47" s="52"/>
      <c r="WFK47" s="2"/>
      <c r="WFN47" s="52"/>
      <c r="WFO47" s="2"/>
      <c r="WFR47" s="52"/>
      <c r="WFS47" s="2"/>
      <c r="WFV47" s="52"/>
      <c r="WFW47" s="2"/>
      <c r="WFZ47" s="52"/>
      <c r="WGA47" s="2"/>
      <c r="WGD47" s="52"/>
      <c r="WGE47" s="2"/>
      <c r="WGH47" s="52"/>
      <c r="WGI47" s="2"/>
      <c r="WGL47" s="52"/>
      <c r="WGM47" s="2"/>
      <c r="WGP47" s="52"/>
      <c r="WGQ47" s="2"/>
      <c r="WGT47" s="52"/>
      <c r="WGU47" s="2"/>
      <c r="WGX47" s="52"/>
      <c r="WGY47" s="2"/>
      <c r="WHB47" s="52"/>
      <c r="WHC47" s="2"/>
      <c r="WHF47" s="52"/>
      <c r="WHG47" s="2"/>
      <c r="WHJ47" s="52"/>
      <c r="WHK47" s="2"/>
      <c r="WHN47" s="52"/>
      <c r="WHO47" s="2"/>
      <c r="WHR47" s="52"/>
      <c r="WHS47" s="2"/>
      <c r="WHV47" s="52"/>
      <c r="WHW47" s="2"/>
      <c r="WHZ47" s="52"/>
      <c r="WIA47" s="2"/>
      <c r="WID47" s="52"/>
      <c r="WIE47" s="2"/>
      <c r="WIH47" s="52"/>
      <c r="WII47" s="2"/>
      <c r="WIL47" s="52"/>
      <c r="WIM47" s="2"/>
      <c r="WIP47" s="52"/>
      <c r="WIQ47" s="2"/>
      <c r="WIT47" s="52"/>
      <c r="WIU47" s="2"/>
      <c r="WIX47" s="52"/>
      <c r="WIY47" s="2"/>
      <c r="WJB47" s="52"/>
      <c r="WJC47" s="2"/>
      <c r="WJF47" s="52"/>
      <c r="WJG47" s="2"/>
      <c r="WJJ47" s="52"/>
      <c r="WJK47" s="2"/>
      <c r="WJN47" s="52"/>
      <c r="WJO47" s="2"/>
      <c r="WJR47" s="52"/>
      <c r="WJS47" s="2"/>
      <c r="WJV47" s="52"/>
      <c r="WJW47" s="2"/>
      <c r="WJZ47" s="52"/>
      <c r="WKA47" s="2"/>
      <c r="WKD47" s="52"/>
      <c r="WKE47" s="2"/>
      <c r="WKH47" s="52"/>
      <c r="WKI47" s="2"/>
      <c r="WKL47" s="52"/>
      <c r="WKM47" s="2"/>
      <c r="WKP47" s="52"/>
      <c r="WKQ47" s="2"/>
      <c r="WKT47" s="52"/>
      <c r="WKU47" s="2"/>
      <c r="WKX47" s="52"/>
      <c r="WKY47" s="2"/>
      <c r="WLB47" s="52"/>
      <c r="WLC47" s="2"/>
      <c r="WLF47" s="52"/>
      <c r="WLG47" s="2"/>
      <c r="WLJ47" s="52"/>
      <c r="WLK47" s="2"/>
      <c r="WLN47" s="52"/>
      <c r="WLO47" s="2"/>
      <c r="WLR47" s="52"/>
      <c r="WLS47" s="2"/>
      <c r="WLV47" s="52"/>
      <c r="WLW47" s="2"/>
      <c r="WLZ47" s="52"/>
      <c r="WMA47" s="2"/>
      <c r="WMD47" s="52"/>
      <c r="WME47" s="2"/>
      <c r="WMH47" s="52"/>
      <c r="WMI47" s="2"/>
      <c r="WML47" s="52"/>
      <c r="WMM47" s="2"/>
      <c r="WMP47" s="52"/>
      <c r="WMQ47" s="2"/>
      <c r="WMT47" s="52"/>
      <c r="WMU47" s="2"/>
      <c r="WMX47" s="52"/>
      <c r="WMY47" s="2"/>
      <c r="WNB47" s="52"/>
      <c r="WNC47" s="2"/>
      <c r="WNF47" s="52"/>
      <c r="WNG47" s="2"/>
      <c r="WNJ47" s="52"/>
      <c r="WNK47" s="2"/>
      <c r="WNN47" s="52"/>
      <c r="WNO47" s="2"/>
      <c r="WNR47" s="52"/>
      <c r="WNS47" s="2"/>
      <c r="WNV47" s="52"/>
      <c r="WNW47" s="2"/>
      <c r="WNZ47" s="52"/>
      <c r="WOA47" s="2"/>
      <c r="WOD47" s="52"/>
      <c r="WOE47" s="2"/>
      <c r="WOH47" s="52"/>
      <c r="WOI47" s="2"/>
      <c r="WOL47" s="52"/>
      <c r="WOM47" s="2"/>
      <c r="WOP47" s="52"/>
      <c r="WOQ47" s="2"/>
      <c r="WOT47" s="52"/>
      <c r="WOU47" s="2"/>
      <c r="WOX47" s="52"/>
      <c r="WOY47" s="2"/>
      <c r="WPB47" s="52"/>
      <c r="WPC47" s="2"/>
      <c r="WPF47" s="52"/>
      <c r="WPG47" s="2"/>
      <c r="WPJ47" s="52"/>
      <c r="WPK47" s="2"/>
      <c r="WPN47" s="52"/>
      <c r="WPO47" s="2"/>
      <c r="WPR47" s="52"/>
      <c r="WPS47" s="2"/>
      <c r="WPV47" s="52"/>
      <c r="WPW47" s="2"/>
      <c r="WPZ47" s="52"/>
      <c r="WQA47" s="2"/>
      <c r="WQD47" s="52"/>
      <c r="WQE47" s="2"/>
      <c r="WQH47" s="52"/>
      <c r="WQI47" s="2"/>
      <c r="WQL47" s="52"/>
      <c r="WQM47" s="2"/>
      <c r="WQP47" s="52"/>
      <c r="WQQ47" s="2"/>
      <c r="WQT47" s="52"/>
      <c r="WQU47" s="2"/>
      <c r="WQX47" s="52"/>
      <c r="WQY47" s="2"/>
      <c r="WRB47" s="52"/>
      <c r="WRC47" s="2"/>
      <c r="WRF47" s="52"/>
      <c r="WRG47" s="2"/>
      <c r="WRJ47" s="52"/>
      <c r="WRK47" s="2"/>
      <c r="WRN47" s="52"/>
      <c r="WRO47" s="2"/>
      <c r="WRR47" s="52"/>
      <c r="WRS47" s="2"/>
      <c r="WRV47" s="52"/>
      <c r="WRW47" s="2"/>
      <c r="WRZ47" s="52"/>
      <c r="WSA47" s="2"/>
      <c r="WSD47" s="52"/>
      <c r="WSE47" s="2"/>
      <c r="WSH47" s="52"/>
      <c r="WSI47" s="2"/>
      <c r="WSL47" s="52"/>
      <c r="WSM47" s="2"/>
      <c r="WSP47" s="52"/>
      <c r="WSQ47" s="2"/>
      <c r="WST47" s="52"/>
      <c r="WSU47" s="2"/>
      <c r="WSX47" s="52"/>
      <c r="WSY47" s="2"/>
      <c r="WTB47" s="52"/>
      <c r="WTC47" s="2"/>
      <c r="WTF47" s="52"/>
      <c r="WTG47" s="2"/>
      <c r="WTJ47" s="52"/>
      <c r="WTK47" s="2"/>
      <c r="WTN47" s="52"/>
      <c r="WTO47" s="2"/>
      <c r="WTR47" s="52"/>
      <c r="WTS47" s="2"/>
      <c r="WTV47" s="52"/>
      <c r="WTW47" s="2"/>
      <c r="WTZ47" s="52"/>
      <c r="WUA47" s="2"/>
      <c r="WUD47" s="52"/>
      <c r="WUE47" s="2"/>
      <c r="WUH47" s="52"/>
      <c r="WUI47" s="2"/>
      <c r="WUL47" s="52"/>
      <c r="WUM47" s="2"/>
      <c r="WUP47" s="52"/>
      <c r="WUQ47" s="2"/>
      <c r="WUT47" s="52"/>
      <c r="WUU47" s="2"/>
      <c r="WUX47" s="52"/>
      <c r="WUY47" s="2"/>
      <c r="WVB47" s="52"/>
      <c r="WVC47" s="2"/>
      <c r="WVF47" s="52"/>
      <c r="WVG47" s="2"/>
      <c r="WVJ47" s="52"/>
      <c r="WVK47" s="2"/>
      <c r="WVN47" s="52"/>
      <c r="WVO47" s="2"/>
      <c r="WVR47" s="52"/>
      <c r="WVS47" s="2"/>
      <c r="WVV47" s="52"/>
      <c r="WVW47" s="2"/>
      <c r="WVZ47" s="52"/>
      <c r="WWA47" s="2"/>
      <c r="WWD47" s="52"/>
      <c r="WWE47" s="2"/>
      <c r="WWH47" s="52"/>
      <c r="WWI47" s="2"/>
      <c r="WWL47" s="52"/>
      <c r="WWM47" s="2"/>
      <c r="WWP47" s="52"/>
      <c r="WWQ47" s="2"/>
      <c r="WWT47" s="52"/>
      <c r="WWU47" s="2"/>
      <c r="WWX47" s="52"/>
      <c r="WWY47" s="2"/>
      <c r="WXB47" s="52"/>
      <c r="WXC47" s="2"/>
      <c r="WXF47" s="52"/>
      <c r="WXG47" s="2"/>
      <c r="WXJ47" s="52"/>
      <c r="WXK47" s="2"/>
      <c r="WXN47" s="52"/>
      <c r="WXO47" s="2"/>
      <c r="WXR47" s="52"/>
      <c r="WXS47" s="2"/>
      <c r="WXV47" s="52"/>
      <c r="WXW47" s="2"/>
      <c r="WXZ47" s="52"/>
      <c r="WYA47" s="2"/>
      <c r="WYD47" s="52"/>
      <c r="WYE47" s="2"/>
      <c r="WYH47" s="52"/>
      <c r="WYI47" s="2"/>
      <c r="WYL47" s="52"/>
      <c r="WYM47" s="2"/>
      <c r="WYP47" s="52"/>
      <c r="WYQ47" s="2"/>
      <c r="WYT47" s="52"/>
      <c r="WYU47" s="2"/>
      <c r="WYX47" s="52"/>
      <c r="WYY47" s="2"/>
      <c r="WZB47" s="52"/>
      <c r="WZC47" s="2"/>
      <c r="WZF47" s="52"/>
      <c r="WZG47" s="2"/>
      <c r="WZJ47" s="52"/>
      <c r="WZK47" s="2"/>
      <c r="WZN47" s="52"/>
      <c r="WZO47" s="2"/>
      <c r="WZR47" s="52"/>
      <c r="WZS47" s="2"/>
      <c r="WZV47" s="52"/>
      <c r="WZW47" s="2"/>
      <c r="WZZ47" s="52"/>
      <c r="XAA47" s="2"/>
      <c r="XAD47" s="52"/>
      <c r="XAE47" s="2"/>
      <c r="XAH47" s="52"/>
      <c r="XAI47" s="2"/>
      <c r="XAL47" s="52"/>
      <c r="XAM47" s="2"/>
      <c r="XAP47" s="52"/>
      <c r="XAQ47" s="2"/>
      <c r="XAT47" s="52"/>
      <c r="XAU47" s="2"/>
      <c r="XAX47" s="52"/>
      <c r="XAY47" s="2"/>
      <c r="XBB47" s="52"/>
      <c r="XBC47" s="2"/>
      <c r="XBF47" s="52"/>
      <c r="XBG47" s="2"/>
      <c r="XBJ47" s="52"/>
      <c r="XBK47" s="2"/>
      <c r="XBN47" s="52"/>
      <c r="XBO47" s="2"/>
      <c r="XBR47" s="52"/>
      <c r="XBS47" s="2"/>
      <c r="XBV47" s="52"/>
      <c r="XBW47" s="2"/>
      <c r="XBZ47" s="52"/>
      <c r="XCA47" s="2"/>
      <c r="XCD47" s="52"/>
      <c r="XCE47" s="2"/>
      <c r="XCH47" s="52"/>
      <c r="XCI47" s="2"/>
      <c r="XCL47" s="52"/>
      <c r="XCM47" s="2"/>
      <c r="XCP47" s="52"/>
      <c r="XCQ47" s="2"/>
      <c r="XCT47" s="52"/>
      <c r="XCU47" s="2"/>
      <c r="XCX47" s="52"/>
      <c r="XCY47" s="2"/>
      <c r="XDB47" s="52"/>
      <c r="XDC47" s="2"/>
      <c r="XDF47" s="52"/>
      <c r="XDG47" s="2"/>
      <c r="XDJ47" s="52"/>
      <c r="XDK47" s="2"/>
      <c r="XDN47" s="52"/>
      <c r="XDO47" s="2"/>
      <c r="XDR47" s="52"/>
      <c r="XDS47" s="2"/>
      <c r="XDV47" s="52"/>
      <c r="XDW47" s="2"/>
      <c r="XDZ47" s="52"/>
      <c r="XEA47" s="2"/>
      <c r="XED47" s="52"/>
      <c r="XEE47" s="2"/>
      <c r="XEH47" s="52"/>
      <c r="XEI47" s="2"/>
      <c r="XEL47" s="52"/>
      <c r="XEM47" s="2"/>
      <c r="XEP47" s="52"/>
      <c r="XEQ47" s="2"/>
      <c r="XET47" s="52"/>
      <c r="XEU47" s="2"/>
      <c r="XEX47" s="52"/>
      <c r="XEY47" s="2"/>
      <c r="XFB47" s="52"/>
      <c r="XFC47" s="2"/>
    </row>
    <row r="48" spans="1:1023 1026:2047 2050:3071 3074:4095 4098:5119 5122:6143 6146:7167 7170:8191 8194:9215 9218:10239 10242:11263 11266:12287 12290:13311 13314:14335 14338:15359 15362:16383" ht="25.05" customHeight="1" x14ac:dyDescent="0.3">
      <c r="B48" s="1" t="s">
        <v>141</v>
      </c>
      <c r="C48" s="1" t="s">
        <v>139</v>
      </c>
      <c r="F48" s="8" t="e">
        <f>(('COMMON AREA'!#REF!+'UNIT AREA'!U6+'UNIT AREA'!U7++'UNIT AREA'!U8+'UNIT AREA'!U9+'UNIT AREA'!U10+'UNIT AREA'!U11)-1416.1)*11</f>
        <v>#REF!</v>
      </c>
      <c r="H48" s="8">
        <v>75.915261290000899</v>
      </c>
    </row>
    <row r="49" spans="2:7" ht="25.05" customHeight="1" x14ac:dyDescent="0.3">
      <c r="B49" s="1" t="s">
        <v>142</v>
      </c>
      <c r="C49" s="1" t="s">
        <v>139</v>
      </c>
      <c r="F49" s="8" t="e">
        <f>(('UNIT AREA'!U78+'UNIT AREA'!U79+'UNIT AREA'!U103+'UNIT AREA'!U112+'UNIT AREA'!U113+'UNIT AREA'!#REF!+'COMMON AREA'!#REF!)-1424.07)*2</f>
        <v>#REF!</v>
      </c>
    </row>
    <row r="50" spans="2:7" ht="25.05" customHeight="1" x14ac:dyDescent="0.3">
      <c r="B50" s="1" t="s">
        <v>143</v>
      </c>
      <c r="C50" s="1" t="s">
        <v>140</v>
      </c>
      <c r="F50" s="8">
        <f>('UNIT AREA'!U116+'UNIT AREA'!U117+'UNIT AREA'!U118+'UNIT AREA'!U119+'UNIT AREA'!U120+'UNIT AREA'!U121+'UNIT AREA'!U122+'UNIT AREA'!U123+'UNIT AREA'!U124+'UNIT AREA'!U125+'UNIT AREA'!U126+'COMMON AREA'!G26)-1530.06</f>
        <v>-319.62889777600003</v>
      </c>
    </row>
    <row r="51" spans="2:7" ht="25.05" customHeight="1" x14ac:dyDescent="0.3">
      <c r="B51" s="1" t="s">
        <v>144</v>
      </c>
      <c r="C51" s="1" t="s">
        <v>140</v>
      </c>
      <c r="F51" s="8">
        <f>(('UNIT AREA'!U127+'UNIT AREA'!U128+'UNIT AREA'!U129+'UNIT AREA'!U130+'UNIT AREA'!U131+'UNIT AREA'!U132+'UNIT AREA'!U133+'UNIT AREA'!U134+'UNIT AREA'!U135+'UNIT AREA'!U136+'UNIT AREA'!U137+'COMMON AREA'!J25)-1530.36)*10</f>
        <v>-4308.2966562207685</v>
      </c>
    </row>
    <row r="52" spans="2:7" ht="25.05" customHeight="1" x14ac:dyDescent="0.3">
      <c r="B52" s="1" t="s">
        <v>145</v>
      </c>
      <c r="C52" s="1" t="s">
        <v>140</v>
      </c>
      <c r="F52" s="8" t="e">
        <f>(('UNIT AREA'!#REF!+'UNIT AREA'!#REF!+'UNIT AREA'!#REF!+'UNIT AREA'!#REF!+'UNIT AREA'!#REF!+'UNIT AREA'!#REF!+'UNIT AREA'!#REF!+'UNIT AREA'!#REF!+'UNIT AREA'!#REF!+'UNIT AREA'!#REF!+'UNIT AREA'!#REF!+'COMMON AREA'!J25)-1539.26)*3</f>
        <v>#REF!</v>
      </c>
    </row>
    <row r="53" spans="2:7" ht="25.05" customHeight="1" x14ac:dyDescent="0.3">
      <c r="F53" s="54" t="e">
        <f>SUM(F48:F52)</f>
        <v>#REF!</v>
      </c>
    </row>
    <row r="54" spans="2:7" ht="25.05" customHeight="1" x14ac:dyDescent="0.3">
      <c r="F54" s="8"/>
    </row>
    <row r="55" spans="2:7" ht="25.05" customHeight="1" x14ac:dyDescent="0.3">
      <c r="F55" s="55" t="e">
        <f>(F39+F45+F46+F53)*10.764</f>
        <v>#REF!</v>
      </c>
      <c r="G55" s="8" t="e">
        <f>Sheet1!E13-Sheet3!F55</f>
        <v>#REF!</v>
      </c>
    </row>
    <row r="56" spans="2:7" x14ac:dyDescent="0.3">
      <c r="C56" s="1" t="s">
        <v>146</v>
      </c>
      <c r="F56" s="8" t="e">
        <f>#REF!/10.764</f>
        <v>#REF!</v>
      </c>
    </row>
    <row r="57" spans="2:7" x14ac:dyDescent="0.3">
      <c r="C57" s="1" t="s">
        <v>147</v>
      </c>
      <c r="F57" s="8" t="e">
        <f>#REF!+#REF!+#REF!+#REF!</f>
        <v>#REF!</v>
      </c>
    </row>
    <row r="58" spans="2:7" x14ac:dyDescent="0.3">
      <c r="F58" s="8" t="e">
        <f>#REF!+#REF!+#REF!+#REF!</f>
        <v>#REF!</v>
      </c>
    </row>
    <row r="59" spans="2:7" x14ac:dyDescent="0.3">
      <c r="F59" s="8"/>
    </row>
    <row r="60" spans="2:7" x14ac:dyDescent="0.3">
      <c r="F60" s="56" t="e">
        <f>SUM(F56:F58)*10.764</f>
        <v>#REF!</v>
      </c>
    </row>
  </sheetData>
  <mergeCells count="5">
    <mergeCell ref="A1:F1"/>
    <mergeCell ref="F28:F29"/>
    <mergeCell ref="F34:F35"/>
    <mergeCell ref="A40:F40"/>
    <mergeCell ref="D28:D29"/>
  </mergeCells>
  <pageMargins left="0.7" right="0.7" top="0.75" bottom="0.75" header="0.3" footer="0.3"/>
  <pageSetup paperSize="9" scale="4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ABS</vt:lpstr>
      <vt:lpstr>UNIT AREA</vt:lpstr>
      <vt:lpstr>COMMON AREA</vt:lpstr>
      <vt:lpstr>AMENITIES</vt:lpstr>
      <vt:lpstr>AREA ABS</vt:lpstr>
      <vt:lpstr>RERA AREA</vt:lpstr>
      <vt:lpstr>UDS</vt:lpstr>
      <vt:lpstr>Sheet1</vt:lpstr>
      <vt:lpstr>Sheet3</vt:lpstr>
      <vt:lpstr>Sheet2</vt:lpstr>
      <vt:lpstr>'RERA AREA'!Print_Area</vt:lpstr>
      <vt:lpstr>'RERA AREA'!Print_Titles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Sangeeth kumar</dc:creator>
  <cp:lastModifiedBy>Sangeeth kumar</cp:lastModifiedBy>
  <cp:lastPrinted>2026-04-28T06:27:18Z</cp:lastPrinted>
  <dcterms:created xsi:type="dcterms:W3CDTF">2025-12-29T04:35:25Z</dcterms:created>
  <dcterms:modified xsi:type="dcterms:W3CDTF">2026-04-28T06:30:35Z</dcterms:modified>
</cp:coreProperties>
</file>