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Sheet1 " sheetId="4" r:id="rId1"/>
    <sheet name="Sheet2" sheetId="2" r:id="rId2"/>
    <sheet name="Sheet3" sheetId="3" r:id="rId3"/>
  </sheets>
  <definedNames>
    <definedName name="_xlnm.Print_Area" localSheetId="0">'Sheet1 '!$A$1:$O$49</definedName>
    <definedName name="_xlnm.Print_Titles" localSheetId="0">'Sheet1 '!$3:$3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 i="4" l="1"/>
  <c r="R45" i="4"/>
  <c r="M39" i="4" l="1"/>
  <c r="M40" i="4"/>
  <c r="M41" i="4" l="1"/>
  <c r="L41" i="4"/>
  <c r="K41" i="4"/>
  <c r="J7" i="4" l="1"/>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9" i="4"/>
  <c r="J41" i="4" s="1"/>
  <c r="J40" i="4"/>
  <c r="J6" i="4"/>
  <c r="K6" i="4" s="1"/>
  <c r="O42" i="4"/>
  <c r="N42" i="4"/>
  <c r="L34" i="4" l="1"/>
  <c r="M34" i="4" s="1"/>
  <c r="K34" i="4"/>
  <c r="L26" i="4"/>
  <c r="M26" i="4" s="1"/>
  <c r="K26" i="4"/>
  <c r="L22" i="4"/>
  <c r="M22" i="4" s="1"/>
  <c r="K22" i="4"/>
  <c r="L18" i="4"/>
  <c r="M18" i="4" s="1"/>
  <c r="K18" i="4"/>
  <c r="L14" i="4"/>
  <c r="M14" i="4" s="1"/>
  <c r="K14" i="4"/>
  <c r="L37" i="4"/>
  <c r="M37" i="4" s="1"/>
  <c r="K37" i="4"/>
  <c r="L33" i="4"/>
  <c r="M33" i="4" s="1"/>
  <c r="K33" i="4"/>
  <c r="L29" i="4"/>
  <c r="M29" i="4" s="1"/>
  <c r="K29" i="4"/>
  <c r="L25" i="4"/>
  <c r="M25" i="4" s="1"/>
  <c r="K25" i="4"/>
  <c r="L21" i="4"/>
  <c r="M21" i="4" s="1"/>
  <c r="K21" i="4"/>
  <c r="L17" i="4"/>
  <c r="M17" i="4" s="1"/>
  <c r="K17" i="4"/>
  <c r="L13" i="4"/>
  <c r="M13" i="4" s="1"/>
  <c r="K13" i="4"/>
  <c r="L9" i="4"/>
  <c r="M9" i="4" s="1"/>
  <c r="K9" i="4"/>
  <c r="L36" i="4"/>
  <c r="M36" i="4" s="1"/>
  <c r="K36" i="4"/>
  <c r="L28" i="4"/>
  <c r="M28" i="4" s="1"/>
  <c r="K28" i="4"/>
  <c r="L16" i="4"/>
  <c r="M16" i="4" s="1"/>
  <c r="K16" i="4"/>
  <c r="L8" i="4"/>
  <c r="M8" i="4" s="1"/>
  <c r="K8" i="4"/>
  <c r="L32" i="4"/>
  <c r="M32" i="4" s="1"/>
  <c r="K32" i="4"/>
  <c r="L24" i="4"/>
  <c r="M24" i="4" s="1"/>
  <c r="K24" i="4"/>
  <c r="L20" i="4"/>
  <c r="M20" i="4" s="1"/>
  <c r="K20" i="4"/>
  <c r="L12" i="4"/>
  <c r="M12" i="4" s="1"/>
  <c r="K12" i="4"/>
  <c r="L35" i="4"/>
  <c r="M35" i="4" s="1"/>
  <c r="K35" i="4"/>
  <c r="L31" i="4"/>
  <c r="M31" i="4" s="1"/>
  <c r="K31" i="4"/>
  <c r="L27" i="4"/>
  <c r="M27" i="4" s="1"/>
  <c r="K27" i="4"/>
  <c r="L23" i="4"/>
  <c r="M23" i="4" s="1"/>
  <c r="K23" i="4"/>
  <c r="L19" i="4"/>
  <c r="M19" i="4" s="1"/>
  <c r="K19" i="4"/>
  <c r="L15" i="4"/>
  <c r="M15" i="4" s="1"/>
  <c r="K15" i="4"/>
  <c r="L11" i="4"/>
  <c r="M11" i="4" s="1"/>
  <c r="K11" i="4"/>
  <c r="L7" i="4"/>
  <c r="M7" i="4" s="1"/>
  <c r="K7" i="4"/>
  <c r="L30" i="4"/>
  <c r="M30" i="4" s="1"/>
  <c r="K30" i="4"/>
  <c r="L10" i="4"/>
  <c r="M10" i="4" s="1"/>
  <c r="K10" i="4"/>
  <c r="L6" i="4"/>
  <c r="J38" i="4"/>
  <c r="N43" i="4"/>
  <c r="L38" i="4" l="1"/>
  <c r="M6" i="4"/>
  <c r="K38" i="4"/>
  <c r="L42" i="4" l="1"/>
  <c r="M38" i="4"/>
  <c r="M42" i="4" s="1"/>
</calcChain>
</file>

<file path=xl/sharedStrings.xml><?xml version="1.0" encoding="utf-8"?>
<sst xmlns="http://schemas.openxmlformats.org/spreadsheetml/2006/main" count="163" uniqueCount="68">
  <si>
    <t>SI.No</t>
  </si>
  <si>
    <t>Block</t>
  </si>
  <si>
    <t>Floor</t>
  </si>
  <si>
    <t>Type</t>
  </si>
  <si>
    <t>Exclusive Balcony (sq.m)</t>
  </si>
  <si>
    <t>Exclusive Verandah / Utility / Service / Open Terrace 
(sq.m)</t>
  </si>
  <si>
    <t>Proportionate Common Area
(sq.m)</t>
  </si>
  <si>
    <t>UDS land Area
(sq.m)</t>
  </si>
  <si>
    <t>Car Parking
(Nos.)</t>
  </si>
  <si>
    <t>ROYAL WINDGATES PHASE III</t>
  </si>
  <si>
    <t xml:space="preserve">Block </t>
  </si>
  <si>
    <t>First Floor</t>
  </si>
  <si>
    <t>1A</t>
  </si>
  <si>
    <t>Residential</t>
  </si>
  <si>
    <t>-</t>
  </si>
  <si>
    <t>1B</t>
  </si>
  <si>
    <t>1C</t>
  </si>
  <si>
    <t>1E</t>
  </si>
  <si>
    <t>1F</t>
  </si>
  <si>
    <t>1G</t>
  </si>
  <si>
    <t>Second floor</t>
  </si>
  <si>
    <t>2A</t>
  </si>
  <si>
    <t>2B</t>
  </si>
  <si>
    <t>2C</t>
  </si>
  <si>
    <t>2D</t>
  </si>
  <si>
    <t>2E</t>
  </si>
  <si>
    <t>2F</t>
  </si>
  <si>
    <t>2G</t>
  </si>
  <si>
    <t>Third floor</t>
  </si>
  <si>
    <t>3A</t>
  </si>
  <si>
    <t>3B</t>
  </si>
  <si>
    <t>3C</t>
  </si>
  <si>
    <t>3D</t>
  </si>
  <si>
    <t>3E</t>
  </si>
  <si>
    <t>3F</t>
  </si>
  <si>
    <t>3G</t>
  </si>
  <si>
    <t>Fourth floor</t>
  </si>
  <si>
    <t>4A</t>
  </si>
  <si>
    <t>4B</t>
  </si>
  <si>
    <t>4C</t>
  </si>
  <si>
    <t>4D</t>
  </si>
  <si>
    <t>4E</t>
  </si>
  <si>
    <t>4F</t>
  </si>
  <si>
    <t>4G</t>
  </si>
  <si>
    <t>Fifth floor</t>
  </si>
  <si>
    <t>5A</t>
  </si>
  <si>
    <t>5B</t>
  </si>
  <si>
    <t>5C</t>
  </si>
  <si>
    <t>5E</t>
  </si>
  <si>
    <t>5F</t>
  </si>
  <si>
    <t>Ground Floor</t>
  </si>
  <si>
    <t>Commercial</t>
  </si>
  <si>
    <t>TOTAL</t>
  </si>
  <si>
    <t>Date:09.02.2026</t>
  </si>
  <si>
    <t>Covered Parking</t>
  </si>
  <si>
    <t>Total Car Parking Provided</t>
  </si>
  <si>
    <t>Additional TANDEM Parking</t>
  </si>
  <si>
    <t>Open Parking</t>
  </si>
  <si>
    <t>Carpet Area Statement</t>
  </si>
  <si>
    <t>Site Address : ROYAL WINDGATES PH-III ,a Residential Apartment Building at Plot Nos.5,6 &amp; 7 in T.S.No.1/1A Part,Block-5,Ward AB,K.Abhisekapuram Village,Cantonment,Tiruchirappalli Corporation.</t>
  </si>
  <si>
    <t>Apartment No.</t>
  </si>
  <si>
    <t xml:space="preserve">Carpet Area
as per Sec 2(k) of the RERA Act)  (sq.m)
</t>
  </si>
  <si>
    <t>Area of External Wall  (sq.m)</t>
  </si>
  <si>
    <t>Floor area of the apartment (sq.m)</t>
  </si>
  <si>
    <t>Gross Area of the apartment (sq.m)</t>
  </si>
  <si>
    <t xml:space="preserve"> Swimming pool</t>
  </si>
  <si>
    <t>Gym &amp; Indoor games</t>
  </si>
  <si>
    <t>UDS Area of 149.11 Sq.m corresponding to the above Swimmimg pool, Gym and Indoor games will be handed over to the fedaration consisting of all the three Phases viz., Royal Windgates Phase I, Royal Windgates Phase II and Royal Windgates Phase III.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</si>
</sst>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0" x14ac:knownFonts="1">
    <font>
      <sz val="11"/>
      <color theme="1"/>
      <name val="Calibri"/>
      <family val="2"/>
      <scheme val="minor"/>
    </font>
    <font>
      <sz val="11"/>
      <color theme="1"/>
      <name val="Calibri"/>
      <family val="2"/>
      <scheme val="minor"/>
    </font>
    <font>
      <b/>
      <sz val="14"/>
      <color theme="1"/>
      <name val="Times New Roman"/>
      <family val="1"/>
    </font>
    <font>
      <sz val="12"/>
      <color theme="1"/>
      <name val="Times New Roman"/>
      <family val="1"/>
    </font>
    <font>
      <sz val="14"/>
      <color theme="1"/>
      <name val="Times New Roman"/>
      <family val="1"/>
    </font>
    <font>
      <sz val="14"/>
      <name val="Times New Roman"/>
      <family val="1"/>
    </font>
    <font>
      <b/>
      <sz val="18"/>
      <color theme="1"/>
      <name val="Times New Roman"/>
      <family val="1"/>
    </font>
    <font>
      <b/>
      <sz val="15"/>
      <color theme="1"/>
      <name val="Times New Roman"/>
      <family val="1"/>
    </font>
    <font>
      <b/>
      <sz val="16"/>
      <color theme="1"/>
      <name val="Times New Roman"/>
      <family val="1"/>
    </font>
    <font>
      <b/>
      <sz val="14"/>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40">
    <xf numFmtId="0" fontId="0" fillId="0" borderId="0" xfId="0"/>
    <xf numFmtId="0" fontId="3" fillId="0" borderId="0" xfId="0" applyFont="1"/>
    <xf numFmtId="0" fontId="3" fillId="0" borderId="0" xfId="0" applyFont="1" applyAlignment="1">
      <alignment horizontal="center"/>
    </xf>
    <xf numFmtId="0" fontId="3" fillId="0" borderId="1" xfId="0" applyFont="1" applyBorder="1"/>
    <xf numFmtId="0" fontId="3" fillId="0" borderId="1" xfId="0" applyFont="1" applyBorder="1" applyAlignment="1">
      <alignment horizontal="center"/>
    </xf>
    <xf numFmtId="0" fontId="3" fillId="0" borderId="1" xfId="0" applyFont="1" applyBorder="1" applyAlignment="1">
      <alignment horizontal="center" wrapText="1"/>
    </xf>
    <xf numFmtId="0" fontId="2" fillId="0" borderId="1" xfId="0" applyFont="1" applyBorder="1" applyAlignment="1">
      <alignment horizontal="center"/>
    </xf>
    <xf numFmtId="0" fontId="4" fillId="0" borderId="1" xfId="0" applyFont="1" applyBorder="1"/>
    <xf numFmtId="0" fontId="4" fillId="0" borderId="1" xfId="0" applyFont="1" applyBorder="1" applyAlignment="1">
      <alignment horizontal="center"/>
    </xf>
    <xf numFmtId="2" fontId="4" fillId="0" borderId="1" xfId="0" applyNumberFormat="1" applyFont="1" applyBorder="1"/>
    <xf numFmtId="0" fontId="4" fillId="0" borderId="0" xfId="0" applyFont="1"/>
    <xf numFmtId="0" fontId="5" fillId="0" borderId="1" xfId="0" applyFont="1" applyBorder="1"/>
    <xf numFmtId="0" fontId="7" fillId="0" borderId="1" xfId="0" applyFont="1" applyBorder="1" applyAlignment="1">
      <alignment horizontal="center"/>
    </xf>
    <xf numFmtId="0" fontId="7" fillId="0" borderId="1" xfId="0" applyFont="1" applyBorder="1" applyAlignment="1">
      <alignment horizontal="center" wrapText="1"/>
    </xf>
    <xf numFmtId="0" fontId="4" fillId="0" borderId="1" xfId="0" applyFont="1" applyBorder="1" applyAlignment="1">
      <alignment horizontal="center" wrapText="1"/>
    </xf>
    <xf numFmtId="0" fontId="2" fillId="0" borderId="1" xfId="0" applyFont="1" applyBorder="1"/>
    <xf numFmtId="2" fontId="2" fillId="0" borderId="1" xfId="0" applyNumberFormat="1" applyFont="1" applyBorder="1"/>
    <xf numFmtId="1" fontId="2" fillId="0" borderId="1" xfId="0" applyNumberFormat="1" applyFont="1" applyBorder="1"/>
    <xf numFmtId="0" fontId="9" fillId="0" borderId="1" xfId="0" applyFont="1" applyBorder="1"/>
    <xf numFmtId="0" fontId="2" fillId="0" borderId="1" xfId="0" applyFont="1" applyBorder="1" applyAlignment="1">
      <alignment horizontal="center"/>
    </xf>
    <xf numFmtId="2" fontId="2" fillId="0" borderId="1" xfId="0" applyNumberFormat="1" applyFont="1" applyBorder="1" applyAlignment="1">
      <alignment horizontal="right"/>
    </xf>
    <xf numFmtId="2" fontId="3" fillId="0" borderId="0" xfId="0" applyNumberFormat="1" applyFont="1"/>
    <xf numFmtId="2" fontId="4" fillId="0" borderId="0" xfId="0" applyNumberFormat="1" applyFont="1"/>
    <xf numFmtId="0" fontId="8" fillId="0" borderId="5" xfId="0" applyFont="1" applyBorder="1" applyAlignment="1">
      <alignment horizontal="left" wrapText="1"/>
    </xf>
    <xf numFmtId="0" fontId="2" fillId="0" borderId="2"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2" fillId="0" borderId="2" xfId="0" applyFont="1" applyBorder="1" applyAlignment="1">
      <alignment horizontal="center"/>
    </xf>
    <xf numFmtId="0" fontId="2" fillId="0" borderId="4" xfId="0" applyFont="1" applyBorder="1" applyAlignment="1">
      <alignment horizontal="center"/>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3" xfId="0" applyFont="1" applyBorder="1" applyAlignment="1">
      <alignment horizontal="center"/>
    </xf>
    <xf numFmtId="0" fontId="6" fillId="0" borderId="4" xfId="0" applyFont="1" applyBorder="1" applyAlignment="1">
      <alignment horizontal="center"/>
    </xf>
    <xf numFmtId="0" fontId="6" fillId="0" borderId="2" xfId="0" applyFont="1" applyBorder="1" applyAlignment="1">
      <alignment horizontal="center"/>
    </xf>
    <xf numFmtId="0" fontId="7" fillId="0" borderId="2" xfId="0" applyFont="1" applyBorder="1" applyAlignment="1">
      <alignment horizontal="center" wrapText="1"/>
    </xf>
    <xf numFmtId="0" fontId="7" fillId="0" borderId="4" xfId="0" applyFont="1" applyBorder="1" applyAlignment="1">
      <alignment horizontal="center" wrapText="1"/>
    </xf>
    <xf numFmtId="0" fontId="2" fillId="0" borderId="1" xfId="0" applyFont="1" applyBorder="1" applyAlignment="1">
      <alignment horizontal="center"/>
    </xf>
    <xf numFmtId="0" fontId="2" fillId="0" borderId="3" xfId="0" applyFont="1" applyBorder="1" applyAlignment="1">
      <alignment horizontal="center"/>
    </xf>
    <xf numFmtId="1" fontId="2" fillId="0" borderId="2" xfId="0" applyNumberFormat="1" applyFont="1" applyBorder="1" applyAlignment="1">
      <alignment horizontal="center"/>
    </xf>
  </cellXfs>
  <cellStyles count="2">
    <cellStyle name="Comma 2" xfId="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
  <sheetViews>
    <sheetView tabSelected="1" view="pageBreakPreview" topLeftCell="A25" zoomScale="90" zoomScaleNormal="100" zoomScaleSheetLayoutView="90" workbookViewId="0">
      <selection activeCell="J46" sqref="J46"/>
    </sheetView>
  </sheetViews>
  <sheetFormatPr defaultColWidth="9.140625" defaultRowHeight="15.75" x14ac:dyDescent="0.25"/>
  <cols>
    <col min="1" max="1" width="8.5703125" style="2" customWidth="1"/>
    <col min="2" max="2" width="14.42578125" style="1" customWidth="1"/>
    <col min="3" max="4" width="18.140625" style="1" customWidth="1"/>
    <col min="5" max="5" width="18" style="1" customWidth="1"/>
    <col min="6" max="6" width="25.28515625" style="1" customWidth="1"/>
    <col min="7" max="7" width="16.42578125" style="1" customWidth="1"/>
    <col min="8" max="8" width="20.5703125" style="1" customWidth="1"/>
    <col min="9" max="9" width="12.42578125" style="1" customWidth="1"/>
    <col min="10" max="10" width="23" style="1" customWidth="1"/>
    <col min="11" max="11" width="16.5703125" style="1" customWidth="1"/>
    <col min="12" max="12" width="16.85546875" style="1" customWidth="1"/>
    <col min="13" max="13" width="13" style="1" customWidth="1"/>
    <col min="14" max="14" width="10.140625" style="1" customWidth="1"/>
    <col min="15" max="15" width="11.5703125" style="1" customWidth="1"/>
    <col min="16" max="16" width="10.28515625" style="1" customWidth="1"/>
    <col min="17" max="17" width="12" style="1" customWidth="1"/>
    <col min="18" max="16384" width="9.140625" style="1"/>
  </cols>
  <sheetData>
    <row r="1" spans="1:17" ht="22.5" x14ac:dyDescent="0.45">
      <c r="A1" s="34" t="s">
        <v>58</v>
      </c>
      <c r="B1" s="32"/>
      <c r="C1" s="32"/>
      <c r="D1" s="32"/>
      <c r="E1" s="32"/>
      <c r="F1" s="32"/>
      <c r="G1" s="32"/>
      <c r="H1" s="32"/>
      <c r="I1" s="32"/>
      <c r="J1" s="32"/>
      <c r="K1" s="32"/>
      <c r="L1" s="32"/>
      <c r="M1" s="32" t="s">
        <v>53</v>
      </c>
      <c r="N1" s="32"/>
      <c r="O1" s="33"/>
    </row>
    <row r="2" spans="1:17" ht="52.5" customHeight="1" x14ac:dyDescent="0.45">
      <c r="A2" s="29" t="s">
        <v>59</v>
      </c>
      <c r="B2" s="30"/>
      <c r="C2" s="30"/>
      <c r="D2" s="30"/>
      <c r="E2" s="30"/>
      <c r="F2" s="30"/>
      <c r="G2" s="30"/>
      <c r="H2" s="30"/>
      <c r="I2" s="30"/>
      <c r="J2" s="30"/>
      <c r="K2" s="30"/>
      <c r="L2" s="30"/>
      <c r="M2" s="30"/>
      <c r="N2" s="30"/>
      <c r="O2" s="31"/>
    </row>
    <row r="3" spans="1:17" ht="105.75" customHeight="1" x14ac:dyDescent="0.4">
      <c r="A3" s="12" t="s">
        <v>0</v>
      </c>
      <c r="B3" s="12" t="s">
        <v>1</v>
      </c>
      <c r="C3" s="12" t="s">
        <v>2</v>
      </c>
      <c r="D3" s="12" t="s">
        <v>3</v>
      </c>
      <c r="E3" s="12" t="s">
        <v>60</v>
      </c>
      <c r="F3" s="13" t="s">
        <v>61</v>
      </c>
      <c r="G3" s="13" t="s">
        <v>4</v>
      </c>
      <c r="H3" s="13" t="s">
        <v>5</v>
      </c>
      <c r="I3" s="13" t="s">
        <v>62</v>
      </c>
      <c r="J3" s="13" t="s">
        <v>63</v>
      </c>
      <c r="K3" s="13" t="s">
        <v>6</v>
      </c>
      <c r="L3" s="13" t="s">
        <v>64</v>
      </c>
      <c r="M3" s="13" t="s">
        <v>7</v>
      </c>
      <c r="N3" s="35" t="s">
        <v>8</v>
      </c>
      <c r="O3" s="36"/>
    </row>
    <row r="4" spans="1:17" ht="30.95" x14ac:dyDescent="0.35">
      <c r="A4" s="4"/>
      <c r="B4" s="3"/>
      <c r="C4" s="3"/>
      <c r="D4" s="3"/>
      <c r="E4" s="3"/>
      <c r="F4" s="3"/>
      <c r="G4" s="3"/>
      <c r="H4" s="3"/>
      <c r="I4" s="3"/>
      <c r="J4" s="3"/>
      <c r="K4" s="3"/>
      <c r="L4" s="3"/>
      <c r="M4" s="3"/>
      <c r="N4" s="5" t="s">
        <v>54</v>
      </c>
      <c r="O4" s="5" t="s">
        <v>57</v>
      </c>
    </row>
    <row r="5" spans="1:17" ht="23.25" customHeight="1" x14ac:dyDescent="0.35">
      <c r="A5" s="37" t="s">
        <v>9</v>
      </c>
      <c r="B5" s="37"/>
      <c r="C5" s="37"/>
      <c r="D5" s="37"/>
      <c r="E5" s="37"/>
      <c r="F5" s="37"/>
      <c r="G5" s="37"/>
      <c r="H5" s="37"/>
      <c r="I5" s="37"/>
      <c r="J5" s="37"/>
      <c r="K5" s="37"/>
      <c r="L5" s="37"/>
      <c r="M5" s="37"/>
      <c r="N5" s="37"/>
      <c r="O5" s="37"/>
    </row>
    <row r="6" spans="1:17" s="10" customFormat="1" ht="23.25" customHeight="1" x14ac:dyDescent="0.4">
      <c r="A6" s="8">
        <v>1</v>
      </c>
      <c r="B6" s="8" t="s">
        <v>10</v>
      </c>
      <c r="C6" s="8" t="s">
        <v>11</v>
      </c>
      <c r="D6" s="8" t="s">
        <v>13</v>
      </c>
      <c r="E6" s="8" t="s">
        <v>12</v>
      </c>
      <c r="F6" s="7">
        <v>112.15</v>
      </c>
      <c r="G6" s="7">
        <v>5.34</v>
      </c>
      <c r="H6" s="7">
        <v>0</v>
      </c>
      <c r="I6" s="7">
        <v>11.019999999999985</v>
      </c>
      <c r="J6" s="8">
        <f>F6+G6+I6</f>
        <v>128.51</v>
      </c>
      <c r="K6" s="9">
        <f>(553.06/4479.91)*J6</f>
        <v>15.864992957447804</v>
      </c>
      <c r="L6" s="9">
        <f>J6+K6</f>
        <v>144.3749929574478</v>
      </c>
      <c r="M6" s="9">
        <f>(2084.76/5420.69)*L6</f>
        <v>55.525626870005283</v>
      </c>
      <c r="N6" s="7">
        <v>1</v>
      </c>
      <c r="O6" s="7"/>
      <c r="P6" s="22"/>
      <c r="Q6" s="10">
        <f>(128.51/4867.63)*553.06</f>
        <v>14.60130301604682</v>
      </c>
    </row>
    <row r="7" spans="1:17" s="10" customFormat="1" ht="23.25" customHeight="1" x14ac:dyDescent="0.4">
      <c r="A7" s="8">
        <v>2</v>
      </c>
      <c r="B7" s="8" t="s">
        <v>10</v>
      </c>
      <c r="C7" s="8" t="s">
        <v>11</v>
      </c>
      <c r="D7" s="8" t="s">
        <v>13</v>
      </c>
      <c r="E7" s="8" t="s">
        <v>15</v>
      </c>
      <c r="F7" s="7">
        <v>124.23</v>
      </c>
      <c r="G7" s="7">
        <v>9.39</v>
      </c>
      <c r="H7" s="7">
        <v>0</v>
      </c>
      <c r="I7" s="7">
        <v>11.150000000000006</v>
      </c>
      <c r="J7" s="8">
        <f t="shared" ref="J7:J40" si="0">F7+G7+I7</f>
        <v>144.77000000000001</v>
      </c>
      <c r="K7" s="9">
        <f>(553.06/4479.91)*J7</f>
        <v>17.872344801569675</v>
      </c>
      <c r="L7" s="9">
        <f t="shared" ref="L7:L37" si="1">J7+K7</f>
        <v>162.64234480156969</v>
      </c>
      <c r="M7" s="9">
        <f t="shared" ref="M7:M40" si="2">(2084.76/5420.69)*L7</f>
        <v>62.551124441449424</v>
      </c>
      <c r="N7" s="7">
        <v>1</v>
      </c>
      <c r="O7" s="7"/>
      <c r="P7" s="22"/>
    </row>
    <row r="8" spans="1:17" s="10" customFormat="1" ht="23.25" customHeight="1" x14ac:dyDescent="0.4">
      <c r="A8" s="8">
        <v>3</v>
      </c>
      <c r="B8" s="8" t="s">
        <v>10</v>
      </c>
      <c r="C8" s="8" t="s">
        <v>11</v>
      </c>
      <c r="D8" s="8" t="s">
        <v>13</v>
      </c>
      <c r="E8" s="8" t="s">
        <v>16</v>
      </c>
      <c r="F8" s="7">
        <v>97.97</v>
      </c>
      <c r="G8" s="7">
        <v>4.41</v>
      </c>
      <c r="H8" s="7">
        <v>0</v>
      </c>
      <c r="I8" s="7">
        <v>11.100000000000005</v>
      </c>
      <c r="J8" s="8">
        <f t="shared" si="0"/>
        <v>113.48</v>
      </c>
      <c r="K8" s="9">
        <f t="shared" ref="K8:K37" si="3">(553.06/4479.91)*J8</f>
        <v>14.009488762051022</v>
      </c>
      <c r="L8" s="9">
        <f t="shared" si="1"/>
        <v>127.48948876205102</v>
      </c>
      <c r="M8" s="9">
        <f t="shared" si="2"/>
        <v>49.031578376843825</v>
      </c>
      <c r="N8" s="11">
        <v>1</v>
      </c>
      <c r="O8" s="11"/>
      <c r="P8" s="22"/>
    </row>
    <row r="9" spans="1:17" s="10" customFormat="1" ht="23.25" customHeight="1" x14ac:dyDescent="0.4">
      <c r="A9" s="8">
        <v>4</v>
      </c>
      <c r="B9" s="8" t="s">
        <v>10</v>
      </c>
      <c r="C9" s="8" t="s">
        <v>11</v>
      </c>
      <c r="D9" s="8" t="s">
        <v>13</v>
      </c>
      <c r="E9" s="8" t="s">
        <v>17</v>
      </c>
      <c r="F9" s="7">
        <v>126.42</v>
      </c>
      <c r="G9" s="7">
        <v>5.3</v>
      </c>
      <c r="H9" s="7">
        <v>0</v>
      </c>
      <c r="I9" s="7">
        <v>11.930000000000003</v>
      </c>
      <c r="J9" s="8">
        <f t="shared" si="0"/>
        <v>143.65</v>
      </c>
      <c r="K9" s="9">
        <f t="shared" si="3"/>
        <v>17.734077023868782</v>
      </c>
      <c r="L9" s="9">
        <f t="shared" si="1"/>
        <v>161.3840770238688</v>
      </c>
      <c r="M9" s="9">
        <f t="shared" si="2"/>
        <v>62.067203329517234</v>
      </c>
      <c r="N9" s="11">
        <v>1</v>
      </c>
      <c r="O9" s="11"/>
      <c r="P9" s="22"/>
    </row>
    <row r="10" spans="1:17" s="10" customFormat="1" ht="23.25" customHeight="1" x14ac:dyDescent="0.4">
      <c r="A10" s="8">
        <v>5</v>
      </c>
      <c r="B10" s="8" t="s">
        <v>10</v>
      </c>
      <c r="C10" s="8" t="s">
        <v>11</v>
      </c>
      <c r="D10" s="8" t="s">
        <v>13</v>
      </c>
      <c r="E10" s="8" t="s">
        <v>18</v>
      </c>
      <c r="F10" s="7">
        <v>125.7</v>
      </c>
      <c r="G10" s="7">
        <v>4.63</v>
      </c>
      <c r="H10" s="7">
        <v>0</v>
      </c>
      <c r="I10" s="7">
        <v>11.000000000000011</v>
      </c>
      <c r="J10" s="8">
        <f t="shared" si="0"/>
        <v>141.33000000000001</v>
      </c>
      <c r="K10" s="9">
        <f t="shared" si="3"/>
        <v>17.447665198631221</v>
      </c>
      <c r="L10" s="9">
        <f t="shared" si="1"/>
        <v>158.77766519863124</v>
      </c>
      <c r="M10" s="9">
        <f t="shared" si="2"/>
        <v>61.064795311943406</v>
      </c>
      <c r="N10" s="11">
        <v>1</v>
      </c>
      <c r="O10" s="11"/>
      <c r="P10" s="22"/>
    </row>
    <row r="11" spans="1:17" s="10" customFormat="1" ht="23.25" customHeight="1" x14ac:dyDescent="0.4">
      <c r="A11" s="8">
        <v>6</v>
      </c>
      <c r="B11" s="8" t="s">
        <v>10</v>
      </c>
      <c r="C11" s="8" t="s">
        <v>11</v>
      </c>
      <c r="D11" s="8" t="s">
        <v>13</v>
      </c>
      <c r="E11" s="8" t="s">
        <v>19</v>
      </c>
      <c r="F11" s="7">
        <v>128</v>
      </c>
      <c r="G11" s="7">
        <v>8.69</v>
      </c>
      <c r="H11" s="7">
        <v>0</v>
      </c>
      <c r="I11" s="7">
        <v>12.890000000000013</v>
      </c>
      <c r="J11" s="8">
        <f t="shared" si="0"/>
        <v>149.58000000000001</v>
      </c>
      <c r="K11" s="9">
        <f t="shared" si="3"/>
        <v>18.466155525445824</v>
      </c>
      <c r="L11" s="9">
        <f t="shared" si="1"/>
        <v>168.04615552544584</v>
      </c>
      <c r="M11" s="9">
        <f t="shared" si="2"/>
        <v>64.629392788229637</v>
      </c>
      <c r="N11" s="11">
        <v>1</v>
      </c>
      <c r="O11" s="11">
        <v>1</v>
      </c>
      <c r="P11" s="22"/>
    </row>
    <row r="12" spans="1:17" s="10" customFormat="1" ht="23.25" customHeight="1" x14ac:dyDescent="0.4">
      <c r="A12" s="8">
        <v>7</v>
      </c>
      <c r="B12" s="8" t="s">
        <v>10</v>
      </c>
      <c r="C12" s="8" t="s">
        <v>20</v>
      </c>
      <c r="D12" s="8" t="s">
        <v>13</v>
      </c>
      <c r="E12" s="8" t="s">
        <v>21</v>
      </c>
      <c r="F12" s="7">
        <v>112.15</v>
      </c>
      <c r="G12" s="7">
        <v>5.34</v>
      </c>
      <c r="H12" s="7">
        <v>0</v>
      </c>
      <c r="I12" s="7">
        <v>11.019999999999985</v>
      </c>
      <c r="J12" s="8">
        <f t="shared" si="0"/>
        <v>128.51</v>
      </c>
      <c r="K12" s="9">
        <f t="shared" si="3"/>
        <v>15.864992957447804</v>
      </c>
      <c r="L12" s="9">
        <f t="shared" si="1"/>
        <v>144.3749929574478</v>
      </c>
      <c r="M12" s="9">
        <f t="shared" si="2"/>
        <v>55.525626870005283</v>
      </c>
      <c r="N12" s="11">
        <v>1</v>
      </c>
      <c r="O12" s="11"/>
      <c r="P12" s="22"/>
    </row>
    <row r="13" spans="1:17" s="10" customFormat="1" ht="23.25" customHeight="1" x14ac:dyDescent="0.4">
      <c r="A13" s="8">
        <v>8</v>
      </c>
      <c r="B13" s="8" t="s">
        <v>10</v>
      </c>
      <c r="C13" s="8" t="s">
        <v>20</v>
      </c>
      <c r="D13" s="8" t="s">
        <v>13</v>
      </c>
      <c r="E13" s="8" t="s">
        <v>22</v>
      </c>
      <c r="F13" s="7">
        <v>124.22</v>
      </c>
      <c r="G13" s="7">
        <v>9.39</v>
      </c>
      <c r="H13" s="7">
        <v>0</v>
      </c>
      <c r="I13" s="7">
        <v>11.64</v>
      </c>
      <c r="J13" s="8">
        <f t="shared" si="0"/>
        <v>145.25</v>
      </c>
      <c r="K13" s="9">
        <f t="shared" si="3"/>
        <v>17.931602420584341</v>
      </c>
      <c r="L13" s="9">
        <f t="shared" si="1"/>
        <v>163.18160242058434</v>
      </c>
      <c r="M13" s="9">
        <f t="shared" si="2"/>
        <v>62.758519203706072</v>
      </c>
      <c r="N13" s="11">
        <v>1</v>
      </c>
      <c r="O13" s="11"/>
      <c r="P13" s="22"/>
    </row>
    <row r="14" spans="1:17" s="10" customFormat="1" ht="23.25" customHeight="1" x14ac:dyDescent="0.4">
      <c r="A14" s="8">
        <v>9</v>
      </c>
      <c r="B14" s="8" t="s">
        <v>10</v>
      </c>
      <c r="C14" s="8" t="s">
        <v>20</v>
      </c>
      <c r="D14" s="8" t="s">
        <v>13</v>
      </c>
      <c r="E14" s="8" t="s">
        <v>23</v>
      </c>
      <c r="F14" s="7">
        <v>90.69</v>
      </c>
      <c r="G14" s="7">
        <v>4.41</v>
      </c>
      <c r="H14" s="7">
        <v>0</v>
      </c>
      <c r="I14" s="7">
        <v>9.2600000000000016</v>
      </c>
      <c r="J14" s="8">
        <f t="shared" si="0"/>
        <v>104.36</v>
      </c>
      <c r="K14" s="9">
        <f t="shared" si="3"/>
        <v>12.883594000772336</v>
      </c>
      <c r="L14" s="9">
        <f t="shared" si="1"/>
        <v>117.24359400077233</v>
      </c>
      <c r="M14" s="9">
        <f t="shared" si="2"/>
        <v>45.091077893967402</v>
      </c>
      <c r="N14" s="11">
        <v>1</v>
      </c>
      <c r="O14" s="11"/>
      <c r="P14" s="22"/>
    </row>
    <row r="15" spans="1:17" s="10" customFormat="1" ht="23.25" customHeight="1" x14ac:dyDescent="0.3">
      <c r="A15" s="8">
        <v>10</v>
      </c>
      <c r="B15" s="8" t="s">
        <v>10</v>
      </c>
      <c r="C15" s="8" t="s">
        <v>20</v>
      </c>
      <c r="D15" s="8" t="s">
        <v>13</v>
      </c>
      <c r="E15" s="8" t="s">
        <v>24</v>
      </c>
      <c r="F15" s="7">
        <v>135.27000000000001</v>
      </c>
      <c r="G15" s="7">
        <v>8.43</v>
      </c>
      <c r="H15" s="7">
        <v>0</v>
      </c>
      <c r="I15" s="7">
        <v>13.059999999999981</v>
      </c>
      <c r="J15" s="8">
        <f t="shared" si="0"/>
        <v>156.76</v>
      </c>
      <c r="K15" s="9">
        <f t="shared" si="3"/>
        <v>19.352550743206891</v>
      </c>
      <c r="L15" s="9">
        <f t="shared" si="1"/>
        <v>176.1125507432069</v>
      </c>
      <c r="M15" s="9">
        <f t="shared" si="2"/>
        <v>67.731672773652079</v>
      </c>
      <c r="N15" s="11">
        <v>2</v>
      </c>
      <c r="O15" s="11"/>
      <c r="P15" s="22"/>
    </row>
    <row r="16" spans="1:17" s="10" customFormat="1" ht="23.25" customHeight="1" x14ac:dyDescent="0.3">
      <c r="A16" s="8">
        <v>11</v>
      </c>
      <c r="B16" s="8" t="s">
        <v>10</v>
      </c>
      <c r="C16" s="8" t="s">
        <v>20</v>
      </c>
      <c r="D16" s="8" t="s">
        <v>13</v>
      </c>
      <c r="E16" s="8" t="s">
        <v>25</v>
      </c>
      <c r="F16" s="7">
        <v>126.42</v>
      </c>
      <c r="G16" s="7">
        <v>5.3</v>
      </c>
      <c r="H16" s="7">
        <v>0</v>
      </c>
      <c r="I16" s="7">
        <v>11.930000000000003</v>
      </c>
      <c r="J16" s="8">
        <f t="shared" si="0"/>
        <v>143.65</v>
      </c>
      <c r="K16" s="9">
        <f t="shared" si="3"/>
        <v>17.734077023868782</v>
      </c>
      <c r="L16" s="9">
        <f t="shared" si="1"/>
        <v>161.3840770238688</v>
      </c>
      <c r="M16" s="9">
        <f t="shared" si="2"/>
        <v>62.067203329517234</v>
      </c>
      <c r="N16" s="11">
        <v>1</v>
      </c>
      <c r="O16" s="11"/>
      <c r="P16" s="22"/>
    </row>
    <row r="17" spans="1:16" s="10" customFormat="1" ht="23.25" customHeight="1" x14ac:dyDescent="0.3">
      <c r="A17" s="8">
        <v>12</v>
      </c>
      <c r="B17" s="8" t="s">
        <v>10</v>
      </c>
      <c r="C17" s="8" t="s">
        <v>20</v>
      </c>
      <c r="D17" s="8" t="s">
        <v>13</v>
      </c>
      <c r="E17" s="8" t="s">
        <v>26</v>
      </c>
      <c r="F17" s="7">
        <v>125.7</v>
      </c>
      <c r="G17" s="7">
        <v>4.63</v>
      </c>
      <c r="H17" s="7">
        <v>0</v>
      </c>
      <c r="I17" s="7">
        <v>11.000000000000011</v>
      </c>
      <c r="J17" s="8">
        <f t="shared" si="0"/>
        <v>141.33000000000001</v>
      </c>
      <c r="K17" s="9">
        <f t="shared" si="3"/>
        <v>17.447665198631221</v>
      </c>
      <c r="L17" s="9">
        <f t="shared" si="1"/>
        <v>158.77766519863124</v>
      </c>
      <c r="M17" s="9">
        <f t="shared" si="2"/>
        <v>61.064795311943406</v>
      </c>
      <c r="N17" s="11">
        <v>1</v>
      </c>
      <c r="O17" s="11"/>
      <c r="P17" s="22"/>
    </row>
    <row r="18" spans="1:16" s="10" customFormat="1" ht="23.25" customHeight="1" x14ac:dyDescent="0.3">
      <c r="A18" s="8">
        <v>13</v>
      </c>
      <c r="B18" s="8" t="s">
        <v>10</v>
      </c>
      <c r="C18" s="8" t="s">
        <v>20</v>
      </c>
      <c r="D18" s="8" t="s">
        <v>13</v>
      </c>
      <c r="E18" s="8" t="s">
        <v>27</v>
      </c>
      <c r="F18" s="7">
        <v>128</v>
      </c>
      <c r="G18" s="7">
        <v>8.69</v>
      </c>
      <c r="H18" s="7">
        <v>0</v>
      </c>
      <c r="I18" s="7">
        <v>12.890000000000013</v>
      </c>
      <c r="J18" s="8">
        <f t="shared" si="0"/>
        <v>149.58000000000001</v>
      </c>
      <c r="K18" s="9">
        <f t="shared" si="3"/>
        <v>18.466155525445824</v>
      </c>
      <c r="L18" s="9">
        <f t="shared" si="1"/>
        <v>168.04615552544584</v>
      </c>
      <c r="M18" s="9">
        <f t="shared" si="2"/>
        <v>64.629392788229637</v>
      </c>
      <c r="N18" s="11">
        <v>1</v>
      </c>
      <c r="O18" s="11">
        <v>1</v>
      </c>
      <c r="P18" s="22"/>
    </row>
    <row r="19" spans="1:16" s="10" customFormat="1" ht="23.25" customHeight="1" x14ac:dyDescent="0.3">
      <c r="A19" s="8">
        <v>14</v>
      </c>
      <c r="B19" s="8" t="s">
        <v>10</v>
      </c>
      <c r="C19" s="8" t="s">
        <v>28</v>
      </c>
      <c r="D19" s="8" t="s">
        <v>13</v>
      </c>
      <c r="E19" s="8" t="s">
        <v>29</v>
      </c>
      <c r="F19" s="7">
        <v>112.15</v>
      </c>
      <c r="G19" s="7">
        <v>5.34</v>
      </c>
      <c r="H19" s="7">
        <v>0</v>
      </c>
      <c r="I19" s="7">
        <v>11.019999999999985</v>
      </c>
      <c r="J19" s="8">
        <f t="shared" si="0"/>
        <v>128.51</v>
      </c>
      <c r="K19" s="9">
        <f t="shared" si="3"/>
        <v>15.864992957447804</v>
      </c>
      <c r="L19" s="9">
        <f t="shared" si="1"/>
        <v>144.3749929574478</v>
      </c>
      <c r="M19" s="9">
        <f t="shared" si="2"/>
        <v>55.525626870005283</v>
      </c>
      <c r="N19" s="11">
        <v>1</v>
      </c>
      <c r="O19" s="11"/>
      <c r="P19" s="22"/>
    </row>
    <row r="20" spans="1:16" s="10" customFormat="1" ht="23.25" customHeight="1" x14ac:dyDescent="0.3">
      <c r="A20" s="8">
        <v>15</v>
      </c>
      <c r="B20" s="8" t="s">
        <v>10</v>
      </c>
      <c r="C20" s="8" t="s">
        <v>28</v>
      </c>
      <c r="D20" s="8" t="s">
        <v>13</v>
      </c>
      <c r="E20" s="8" t="s">
        <v>30</v>
      </c>
      <c r="F20" s="7">
        <v>124.22</v>
      </c>
      <c r="G20" s="7">
        <v>9.39</v>
      </c>
      <c r="H20" s="7">
        <v>0</v>
      </c>
      <c r="I20" s="7">
        <v>11.64</v>
      </c>
      <c r="J20" s="8">
        <f t="shared" si="0"/>
        <v>145.25</v>
      </c>
      <c r="K20" s="9">
        <f t="shared" si="3"/>
        <v>17.931602420584341</v>
      </c>
      <c r="L20" s="9">
        <f t="shared" si="1"/>
        <v>163.18160242058434</v>
      </c>
      <c r="M20" s="9">
        <f t="shared" si="2"/>
        <v>62.758519203706072</v>
      </c>
      <c r="N20" s="11">
        <v>1</v>
      </c>
      <c r="O20" s="11"/>
      <c r="P20" s="22"/>
    </row>
    <row r="21" spans="1:16" s="10" customFormat="1" ht="23.25" customHeight="1" x14ac:dyDescent="0.3">
      <c r="A21" s="8">
        <v>16</v>
      </c>
      <c r="B21" s="8" t="s">
        <v>10</v>
      </c>
      <c r="C21" s="8" t="s">
        <v>28</v>
      </c>
      <c r="D21" s="8" t="s">
        <v>13</v>
      </c>
      <c r="E21" s="8" t="s">
        <v>31</v>
      </c>
      <c r="F21" s="7">
        <v>90.69</v>
      </c>
      <c r="G21" s="7">
        <v>4.41</v>
      </c>
      <c r="H21" s="7">
        <v>0</v>
      </c>
      <c r="I21" s="7">
        <v>9.2600000000000016</v>
      </c>
      <c r="J21" s="8">
        <f t="shared" si="0"/>
        <v>104.36</v>
      </c>
      <c r="K21" s="9">
        <f t="shared" si="3"/>
        <v>12.883594000772336</v>
      </c>
      <c r="L21" s="9">
        <f t="shared" si="1"/>
        <v>117.24359400077233</v>
      </c>
      <c r="M21" s="9">
        <f t="shared" si="2"/>
        <v>45.091077893967402</v>
      </c>
      <c r="N21" s="11">
        <v>1</v>
      </c>
      <c r="O21" s="11"/>
      <c r="P21" s="22"/>
    </row>
    <row r="22" spans="1:16" s="10" customFormat="1" ht="23.25" customHeight="1" x14ac:dyDescent="0.3">
      <c r="A22" s="8">
        <v>17</v>
      </c>
      <c r="B22" s="8" t="s">
        <v>10</v>
      </c>
      <c r="C22" s="8" t="s">
        <v>28</v>
      </c>
      <c r="D22" s="8" t="s">
        <v>13</v>
      </c>
      <c r="E22" s="8" t="s">
        <v>32</v>
      </c>
      <c r="F22" s="7">
        <v>135.27000000000001</v>
      </c>
      <c r="G22" s="7">
        <v>8.43</v>
      </c>
      <c r="H22" s="7">
        <v>0</v>
      </c>
      <c r="I22" s="7">
        <v>13.059999999999981</v>
      </c>
      <c r="J22" s="8">
        <f t="shared" si="0"/>
        <v>156.76</v>
      </c>
      <c r="K22" s="9">
        <f t="shared" si="3"/>
        <v>19.352550743206891</v>
      </c>
      <c r="L22" s="9">
        <f t="shared" si="1"/>
        <v>176.1125507432069</v>
      </c>
      <c r="M22" s="9">
        <f t="shared" si="2"/>
        <v>67.731672773652079</v>
      </c>
      <c r="N22" s="11">
        <v>1</v>
      </c>
      <c r="O22" s="11">
        <v>1</v>
      </c>
      <c r="P22" s="22"/>
    </row>
    <row r="23" spans="1:16" s="10" customFormat="1" ht="23.25" customHeight="1" x14ac:dyDescent="0.3">
      <c r="A23" s="8">
        <v>18</v>
      </c>
      <c r="B23" s="8" t="s">
        <v>10</v>
      </c>
      <c r="C23" s="8" t="s">
        <v>28</v>
      </c>
      <c r="D23" s="8" t="s">
        <v>13</v>
      </c>
      <c r="E23" s="8" t="s">
        <v>33</v>
      </c>
      <c r="F23" s="7">
        <v>126.42</v>
      </c>
      <c r="G23" s="7">
        <v>5.3</v>
      </c>
      <c r="H23" s="7">
        <v>0</v>
      </c>
      <c r="I23" s="7">
        <v>11.930000000000003</v>
      </c>
      <c r="J23" s="8">
        <f t="shared" si="0"/>
        <v>143.65</v>
      </c>
      <c r="K23" s="9">
        <f t="shared" si="3"/>
        <v>17.734077023868782</v>
      </c>
      <c r="L23" s="9">
        <f t="shared" si="1"/>
        <v>161.3840770238688</v>
      </c>
      <c r="M23" s="9">
        <f t="shared" si="2"/>
        <v>62.067203329517234</v>
      </c>
      <c r="N23" s="11">
        <v>1</v>
      </c>
      <c r="O23" s="11"/>
      <c r="P23" s="22"/>
    </row>
    <row r="24" spans="1:16" s="10" customFormat="1" ht="23.25" customHeight="1" x14ac:dyDescent="0.3">
      <c r="A24" s="8">
        <v>19</v>
      </c>
      <c r="B24" s="8" t="s">
        <v>10</v>
      </c>
      <c r="C24" s="8" t="s">
        <v>28</v>
      </c>
      <c r="D24" s="8" t="s">
        <v>13</v>
      </c>
      <c r="E24" s="8" t="s">
        <v>34</v>
      </c>
      <c r="F24" s="7">
        <v>125.7</v>
      </c>
      <c r="G24" s="7">
        <v>4.63</v>
      </c>
      <c r="H24" s="7">
        <v>0</v>
      </c>
      <c r="I24" s="7">
        <v>11.000000000000011</v>
      </c>
      <c r="J24" s="8">
        <f t="shared" si="0"/>
        <v>141.33000000000001</v>
      </c>
      <c r="K24" s="9">
        <f t="shared" si="3"/>
        <v>17.447665198631221</v>
      </c>
      <c r="L24" s="9">
        <f t="shared" si="1"/>
        <v>158.77766519863124</v>
      </c>
      <c r="M24" s="9">
        <f t="shared" si="2"/>
        <v>61.064795311943406</v>
      </c>
      <c r="N24" s="11">
        <v>1</v>
      </c>
      <c r="O24" s="11"/>
      <c r="P24" s="22"/>
    </row>
    <row r="25" spans="1:16" s="10" customFormat="1" ht="23.25" customHeight="1" x14ac:dyDescent="0.3">
      <c r="A25" s="8">
        <v>20</v>
      </c>
      <c r="B25" s="8" t="s">
        <v>10</v>
      </c>
      <c r="C25" s="8" t="s">
        <v>28</v>
      </c>
      <c r="D25" s="8" t="s">
        <v>13</v>
      </c>
      <c r="E25" s="8" t="s">
        <v>35</v>
      </c>
      <c r="F25" s="7">
        <v>128</v>
      </c>
      <c r="G25" s="7">
        <v>8.69</v>
      </c>
      <c r="H25" s="7">
        <v>0</v>
      </c>
      <c r="I25" s="7">
        <v>12.890000000000013</v>
      </c>
      <c r="J25" s="8">
        <f t="shared" si="0"/>
        <v>149.58000000000001</v>
      </c>
      <c r="K25" s="9">
        <f t="shared" si="3"/>
        <v>18.466155525445824</v>
      </c>
      <c r="L25" s="9">
        <f t="shared" si="1"/>
        <v>168.04615552544584</v>
      </c>
      <c r="M25" s="9">
        <f t="shared" si="2"/>
        <v>64.629392788229637</v>
      </c>
      <c r="N25" s="11">
        <v>1</v>
      </c>
      <c r="O25" s="11">
        <v>1</v>
      </c>
      <c r="P25" s="22"/>
    </row>
    <row r="26" spans="1:16" s="10" customFormat="1" ht="23.25" customHeight="1" x14ac:dyDescent="0.3">
      <c r="A26" s="8">
        <v>21</v>
      </c>
      <c r="B26" s="8" t="s">
        <v>10</v>
      </c>
      <c r="C26" s="8" t="s">
        <v>36</v>
      </c>
      <c r="D26" s="8" t="s">
        <v>13</v>
      </c>
      <c r="E26" s="8" t="s">
        <v>37</v>
      </c>
      <c r="F26" s="7">
        <v>112.15</v>
      </c>
      <c r="G26" s="7">
        <v>5.34</v>
      </c>
      <c r="H26" s="7">
        <v>0</v>
      </c>
      <c r="I26" s="7">
        <v>11.019999999999985</v>
      </c>
      <c r="J26" s="8">
        <f t="shared" si="0"/>
        <v>128.51</v>
      </c>
      <c r="K26" s="9">
        <f t="shared" si="3"/>
        <v>15.864992957447804</v>
      </c>
      <c r="L26" s="9">
        <f t="shared" si="1"/>
        <v>144.3749929574478</v>
      </c>
      <c r="M26" s="9">
        <f t="shared" si="2"/>
        <v>55.525626870005283</v>
      </c>
      <c r="N26" s="11">
        <v>1</v>
      </c>
      <c r="O26" s="11"/>
      <c r="P26" s="22"/>
    </row>
    <row r="27" spans="1:16" s="10" customFormat="1" ht="23.25" customHeight="1" x14ac:dyDescent="0.3">
      <c r="A27" s="8">
        <v>22</v>
      </c>
      <c r="B27" s="8" t="s">
        <v>10</v>
      </c>
      <c r="C27" s="8" t="s">
        <v>36</v>
      </c>
      <c r="D27" s="8" t="s">
        <v>13</v>
      </c>
      <c r="E27" s="8" t="s">
        <v>38</v>
      </c>
      <c r="F27" s="7">
        <v>124.22</v>
      </c>
      <c r="G27" s="7">
        <v>9.39</v>
      </c>
      <c r="H27" s="7">
        <v>0</v>
      </c>
      <c r="I27" s="7">
        <v>11.64</v>
      </c>
      <c r="J27" s="8">
        <f t="shared" si="0"/>
        <v>145.25</v>
      </c>
      <c r="K27" s="9">
        <f t="shared" si="3"/>
        <v>17.931602420584341</v>
      </c>
      <c r="L27" s="9">
        <f t="shared" si="1"/>
        <v>163.18160242058434</v>
      </c>
      <c r="M27" s="9">
        <f t="shared" si="2"/>
        <v>62.758519203706072</v>
      </c>
      <c r="N27" s="11">
        <v>1</v>
      </c>
      <c r="O27" s="11"/>
      <c r="P27" s="22"/>
    </row>
    <row r="28" spans="1:16" s="10" customFormat="1" ht="23.25" customHeight="1" x14ac:dyDescent="0.3">
      <c r="A28" s="8">
        <v>23</v>
      </c>
      <c r="B28" s="8" t="s">
        <v>10</v>
      </c>
      <c r="C28" s="8" t="s">
        <v>36</v>
      </c>
      <c r="D28" s="8" t="s">
        <v>13</v>
      </c>
      <c r="E28" s="8" t="s">
        <v>39</v>
      </c>
      <c r="F28" s="7">
        <v>90.69</v>
      </c>
      <c r="G28" s="7">
        <v>4.41</v>
      </c>
      <c r="H28" s="7">
        <v>0</v>
      </c>
      <c r="I28" s="7">
        <v>9.2600000000000016</v>
      </c>
      <c r="J28" s="8">
        <f t="shared" si="0"/>
        <v>104.36</v>
      </c>
      <c r="K28" s="9">
        <f t="shared" si="3"/>
        <v>12.883594000772336</v>
      </c>
      <c r="L28" s="9">
        <f t="shared" si="1"/>
        <v>117.24359400077233</v>
      </c>
      <c r="M28" s="9">
        <f t="shared" si="2"/>
        <v>45.091077893967402</v>
      </c>
      <c r="N28" s="11">
        <v>1</v>
      </c>
      <c r="O28" s="11"/>
      <c r="P28" s="22"/>
    </row>
    <row r="29" spans="1:16" s="10" customFormat="1" ht="23.25" customHeight="1" x14ac:dyDescent="0.3">
      <c r="A29" s="8">
        <v>24</v>
      </c>
      <c r="B29" s="8" t="s">
        <v>10</v>
      </c>
      <c r="C29" s="8" t="s">
        <v>36</v>
      </c>
      <c r="D29" s="8" t="s">
        <v>13</v>
      </c>
      <c r="E29" s="8" t="s">
        <v>40</v>
      </c>
      <c r="F29" s="7">
        <v>135.27000000000001</v>
      </c>
      <c r="G29" s="7">
        <v>8.43</v>
      </c>
      <c r="H29" s="7">
        <v>0</v>
      </c>
      <c r="I29" s="7">
        <v>13.059999999999981</v>
      </c>
      <c r="J29" s="8">
        <f t="shared" si="0"/>
        <v>156.76</v>
      </c>
      <c r="K29" s="9">
        <f t="shared" si="3"/>
        <v>19.352550743206891</v>
      </c>
      <c r="L29" s="9">
        <f t="shared" si="1"/>
        <v>176.1125507432069</v>
      </c>
      <c r="M29" s="9">
        <f t="shared" si="2"/>
        <v>67.731672773652079</v>
      </c>
      <c r="N29" s="11">
        <v>1</v>
      </c>
      <c r="O29" s="11">
        <v>1</v>
      </c>
      <c r="P29" s="22"/>
    </row>
    <row r="30" spans="1:16" s="10" customFormat="1" ht="23.25" customHeight="1" x14ac:dyDescent="0.3">
      <c r="A30" s="8">
        <v>25</v>
      </c>
      <c r="B30" s="8" t="s">
        <v>10</v>
      </c>
      <c r="C30" s="8" t="s">
        <v>36</v>
      </c>
      <c r="D30" s="8" t="s">
        <v>13</v>
      </c>
      <c r="E30" s="8" t="s">
        <v>41</v>
      </c>
      <c r="F30" s="7">
        <v>126.42</v>
      </c>
      <c r="G30" s="7">
        <v>5.3</v>
      </c>
      <c r="H30" s="7">
        <v>0</v>
      </c>
      <c r="I30" s="7">
        <v>11.930000000000003</v>
      </c>
      <c r="J30" s="8">
        <f t="shared" si="0"/>
        <v>143.65</v>
      </c>
      <c r="K30" s="9">
        <f t="shared" si="3"/>
        <v>17.734077023868782</v>
      </c>
      <c r="L30" s="9">
        <f t="shared" si="1"/>
        <v>161.3840770238688</v>
      </c>
      <c r="M30" s="9">
        <f t="shared" si="2"/>
        <v>62.067203329517234</v>
      </c>
      <c r="N30" s="11">
        <v>1</v>
      </c>
      <c r="O30" s="11"/>
      <c r="P30" s="22"/>
    </row>
    <row r="31" spans="1:16" s="10" customFormat="1" ht="23.25" customHeight="1" x14ac:dyDescent="0.3">
      <c r="A31" s="8">
        <v>26</v>
      </c>
      <c r="B31" s="8" t="s">
        <v>10</v>
      </c>
      <c r="C31" s="8" t="s">
        <v>36</v>
      </c>
      <c r="D31" s="8" t="s">
        <v>13</v>
      </c>
      <c r="E31" s="8" t="s">
        <v>42</v>
      </c>
      <c r="F31" s="7">
        <v>125.7</v>
      </c>
      <c r="G31" s="7">
        <v>4.63</v>
      </c>
      <c r="H31" s="7">
        <v>0</v>
      </c>
      <c r="I31" s="7">
        <v>11.000000000000011</v>
      </c>
      <c r="J31" s="8">
        <f t="shared" si="0"/>
        <v>141.33000000000001</v>
      </c>
      <c r="K31" s="9">
        <f t="shared" si="3"/>
        <v>17.447665198631221</v>
      </c>
      <c r="L31" s="9">
        <f t="shared" si="1"/>
        <v>158.77766519863124</v>
      </c>
      <c r="M31" s="9">
        <f t="shared" si="2"/>
        <v>61.064795311943406</v>
      </c>
      <c r="N31" s="11">
        <v>1</v>
      </c>
      <c r="O31" s="11"/>
      <c r="P31" s="22"/>
    </row>
    <row r="32" spans="1:16" s="10" customFormat="1" ht="23.25" customHeight="1" x14ac:dyDescent="0.3">
      <c r="A32" s="8">
        <v>27</v>
      </c>
      <c r="B32" s="8" t="s">
        <v>10</v>
      </c>
      <c r="C32" s="8" t="s">
        <v>36</v>
      </c>
      <c r="D32" s="8" t="s">
        <v>13</v>
      </c>
      <c r="E32" s="8" t="s">
        <v>43</v>
      </c>
      <c r="F32" s="7">
        <v>128</v>
      </c>
      <c r="G32" s="7">
        <v>8.69</v>
      </c>
      <c r="H32" s="7">
        <v>0</v>
      </c>
      <c r="I32" s="7">
        <v>12.890000000000013</v>
      </c>
      <c r="J32" s="8">
        <f t="shared" si="0"/>
        <v>149.58000000000001</v>
      </c>
      <c r="K32" s="9">
        <f t="shared" si="3"/>
        <v>18.466155525445824</v>
      </c>
      <c r="L32" s="9">
        <f t="shared" si="1"/>
        <v>168.04615552544584</v>
      </c>
      <c r="M32" s="9">
        <f t="shared" si="2"/>
        <v>64.629392788229637</v>
      </c>
      <c r="N32" s="11">
        <v>1</v>
      </c>
      <c r="O32" s="11">
        <v>1</v>
      </c>
      <c r="P32" s="22"/>
    </row>
    <row r="33" spans="1:18" s="10" customFormat="1" ht="23.25" customHeight="1" x14ac:dyDescent="0.3">
      <c r="A33" s="8">
        <v>28</v>
      </c>
      <c r="B33" s="8" t="s">
        <v>10</v>
      </c>
      <c r="C33" s="8" t="s">
        <v>44</v>
      </c>
      <c r="D33" s="8" t="s">
        <v>13</v>
      </c>
      <c r="E33" s="8" t="s">
        <v>45</v>
      </c>
      <c r="F33" s="7">
        <v>112.15</v>
      </c>
      <c r="G33" s="7">
        <v>5.34</v>
      </c>
      <c r="H33" s="7">
        <v>0</v>
      </c>
      <c r="I33" s="7">
        <v>11.019999999999985</v>
      </c>
      <c r="J33" s="8">
        <f t="shared" si="0"/>
        <v>128.51</v>
      </c>
      <c r="K33" s="9">
        <f t="shared" si="3"/>
        <v>15.864992957447804</v>
      </c>
      <c r="L33" s="9">
        <f t="shared" si="1"/>
        <v>144.3749929574478</v>
      </c>
      <c r="M33" s="9">
        <f t="shared" si="2"/>
        <v>55.525626870005283</v>
      </c>
      <c r="N33" s="11">
        <v>1</v>
      </c>
      <c r="O33" s="11"/>
      <c r="P33" s="22"/>
    </row>
    <row r="34" spans="1:18" s="10" customFormat="1" ht="23.25" customHeight="1" x14ac:dyDescent="0.3">
      <c r="A34" s="8">
        <v>29</v>
      </c>
      <c r="B34" s="8" t="s">
        <v>10</v>
      </c>
      <c r="C34" s="8" t="s">
        <v>44</v>
      </c>
      <c r="D34" s="8" t="s">
        <v>13</v>
      </c>
      <c r="E34" s="8" t="s">
        <v>46</v>
      </c>
      <c r="F34" s="7">
        <v>124.22</v>
      </c>
      <c r="G34" s="7">
        <v>9.39</v>
      </c>
      <c r="H34" s="7">
        <v>0</v>
      </c>
      <c r="I34" s="7">
        <v>12.14</v>
      </c>
      <c r="J34" s="8">
        <f t="shared" si="0"/>
        <v>145.75</v>
      </c>
      <c r="K34" s="9">
        <f t="shared" si="3"/>
        <v>17.993329107057953</v>
      </c>
      <c r="L34" s="9">
        <f t="shared" si="1"/>
        <v>163.74332910705795</v>
      </c>
      <c r="M34" s="9">
        <f t="shared" si="2"/>
        <v>62.974555414390082</v>
      </c>
      <c r="N34" s="11">
        <v>1</v>
      </c>
      <c r="O34" s="11"/>
      <c r="P34" s="22"/>
    </row>
    <row r="35" spans="1:18" s="10" customFormat="1" ht="23.25" customHeight="1" x14ac:dyDescent="0.3">
      <c r="A35" s="8">
        <v>30</v>
      </c>
      <c r="B35" s="8" t="s">
        <v>10</v>
      </c>
      <c r="C35" s="8" t="s">
        <v>44</v>
      </c>
      <c r="D35" s="8" t="s">
        <v>13</v>
      </c>
      <c r="E35" s="8" t="s">
        <v>47</v>
      </c>
      <c r="F35" s="7">
        <v>90.69</v>
      </c>
      <c r="G35" s="7">
        <v>4.41</v>
      </c>
      <c r="H35" s="7">
        <v>0</v>
      </c>
      <c r="I35" s="7">
        <v>9.7400000000000055</v>
      </c>
      <c r="J35" s="8">
        <f t="shared" si="0"/>
        <v>104.84</v>
      </c>
      <c r="K35" s="9">
        <f t="shared" si="3"/>
        <v>12.942851619787003</v>
      </c>
      <c r="L35" s="9">
        <f t="shared" si="1"/>
        <v>117.78285161978701</v>
      </c>
      <c r="M35" s="9">
        <f t="shared" si="2"/>
        <v>45.298472656224064</v>
      </c>
      <c r="N35" s="11">
        <v>1</v>
      </c>
      <c r="O35" s="11"/>
      <c r="P35" s="22"/>
    </row>
    <row r="36" spans="1:18" s="10" customFormat="1" ht="23.25" customHeight="1" x14ac:dyDescent="0.3">
      <c r="A36" s="8">
        <v>31</v>
      </c>
      <c r="B36" s="8" t="s">
        <v>10</v>
      </c>
      <c r="C36" s="8" t="s">
        <v>44</v>
      </c>
      <c r="D36" s="8" t="s">
        <v>13</v>
      </c>
      <c r="E36" s="8" t="s">
        <v>48</v>
      </c>
      <c r="F36" s="7">
        <v>126.42</v>
      </c>
      <c r="G36" s="7">
        <v>5.3</v>
      </c>
      <c r="H36" s="7">
        <v>0</v>
      </c>
      <c r="I36" s="7">
        <v>11.930000000000003</v>
      </c>
      <c r="J36" s="8">
        <f t="shared" si="0"/>
        <v>143.65</v>
      </c>
      <c r="K36" s="9">
        <f t="shared" si="3"/>
        <v>17.734077023868782</v>
      </c>
      <c r="L36" s="9">
        <f t="shared" si="1"/>
        <v>161.3840770238688</v>
      </c>
      <c r="M36" s="9">
        <f t="shared" si="2"/>
        <v>62.067203329517234</v>
      </c>
      <c r="N36" s="11">
        <v>1</v>
      </c>
      <c r="O36" s="11"/>
      <c r="P36" s="22"/>
    </row>
    <row r="37" spans="1:18" s="10" customFormat="1" ht="23.25" customHeight="1" x14ac:dyDescent="0.3">
      <c r="A37" s="8">
        <v>32</v>
      </c>
      <c r="B37" s="8" t="s">
        <v>10</v>
      </c>
      <c r="C37" s="8" t="s">
        <v>44</v>
      </c>
      <c r="D37" s="8" t="s">
        <v>13</v>
      </c>
      <c r="E37" s="8" t="s">
        <v>49</v>
      </c>
      <c r="F37" s="7">
        <v>196.12</v>
      </c>
      <c r="G37" s="7">
        <v>11.38</v>
      </c>
      <c r="H37" s="7">
        <v>0</v>
      </c>
      <c r="I37" s="7">
        <v>20.020000000000003</v>
      </c>
      <c r="J37" s="8">
        <f t="shared" si="0"/>
        <v>227.52</v>
      </c>
      <c r="K37" s="9">
        <f t="shared" si="3"/>
        <v>28.08811141295249</v>
      </c>
      <c r="L37" s="9">
        <f t="shared" si="1"/>
        <v>255.6081114129525</v>
      </c>
      <c r="M37" s="9">
        <f t="shared" si="2"/>
        <v>98.305117309653738</v>
      </c>
      <c r="N37" s="11">
        <v>3</v>
      </c>
      <c r="O37" s="11">
        <v>1</v>
      </c>
      <c r="P37" s="22"/>
    </row>
    <row r="38" spans="1:18" s="10" customFormat="1" ht="26.25" customHeight="1" x14ac:dyDescent="0.3">
      <c r="A38" s="27" t="s">
        <v>52</v>
      </c>
      <c r="B38" s="38"/>
      <c r="C38" s="38"/>
      <c r="D38" s="38"/>
      <c r="E38" s="38"/>
      <c r="F38" s="15"/>
      <c r="G38" s="15"/>
      <c r="H38" s="15"/>
      <c r="I38" s="15"/>
      <c r="J38" s="6">
        <f>SUM(J6:J37)</f>
        <v>4479.9099999999989</v>
      </c>
      <c r="K38" s="20">
        <f>SUM(K6:K37)</f>
        <v>553.05999999999995</v>
      </c>
      <c r="L38" s="16">
        <f>SUM(L6:L37)</f>
        <v>5032.9700000000021</v>
      </c>
      <c r="M38" s="16">
        <f t="shared" si="2"/>
        <v>1935.6455612108432</v>
      </c>
      <c r="N38" s="18"/>
      <c r="O38" s="18"/>
      <c r="P38" s="22"/>
    </row>
    <row r="39" spans="1:18" ht="43.5" customHeight="1" x14ac:dyDescent="0.3">
      <c r="A39" s="8">
        <v>33</v>
      </c>
      <c r="B39" s="8" t="s">
        <v>10</v>
      </c>
      <c r="C39" s="8" t="s">
        <v>50</v>
      </c>
      <c r="D39" s="8" t="s">
        <v>51</v>
      </c>
      <c r="E39" s="14" t="s">
        <v>65</v>
      </c>
      <c r="F39" s="7">
        <v>211.3</v>
      </c>
      <c r="G39" s="7">
        <v>0</v>
      </c>
      <c r="H39" s="7" t="s">
        <v>14</v>
      </c>
      <c r="I39" s="7">
        <v>13.869999999999976</v>
      </c>
      <c r="J39" s="8">
        <f t="shared" si="0"/>
        <v>225.17</v>
      </c>
      <c r="K39" s="9"/>
      <c r="L39" s="9">
        <v>225.17</v>
      </c>
      <c r="M39" s="9">
        <f t="shared" si="2"/>
        <v>86.598829521702967</v>
      </c>
      <c r="N39" s="11"/>
      <c r="O39" s="11"/>
    </row>
    <row r="40" spans="1:18" ht="43.5" customHeight="1" x14ac:dyDescent="0.3">
      <c r="A40" s="8">
        <v>34</v>
      </c>
      <c r="B40" s="8" t="s">
        <v>10</v>
      </c>
      <c r="C40" s="8" t="s">
        <v>11</v>
      </c>
      <c r="D40" s="8" t="s">
        <v>51</v>
      </c>
      <c r="E40" s="14" t="s">
        <v>66</v>
      </c>
      <c r="F40" s="7">
        <v>139.09</v>
      </c>
      <c r="G40" s="7">
        <v>0</v>
      </c>
      <c r="H40" s="7" t="s">
        <v>14</v>
      </c>
      <c r="I40" s="7">
        <v>23.460000000000008</v>
      </c>
      <c r="J40" s="8">
        <f t="shared" si="0"/>
        <v>162.55000000000001</v>
      </c>
      <c r="K40" s="9"/>
      <c r="L40" s="9">
        <v>162.55000000000001</v>
      </c>
      <c r="M40" s="9">
        <f t="shared" si="2"/>
        <v>62.515609267454899</v>
      </c>
      <c r="N40" s="7"/>
      <c r="O40" s="7"/>
    </row>
    <row r="41" spans="1:18" s="10" customFormat="1" ht="26.25" customHeight="1" x14ac:dyDescent="0.3">
      <c r="A41" s="27"/>
      <c r="B41" s="38"/>
      <c r="C41" s="38"/>
      <c r="D41" s="38"/>
      <c r="E41" s="38"/>
      <c r="F41" s="15"/>
      <c r="G41" s="15"/>
      <c r="H41" s="15"/>
      <c r="I41" s="15"/>
      <c r="J41" s="19">
        <f>SUM(J39:J40)</f>
        <v>387.72</v>
      </c>
      <c r="K41" s="20">
        <f>SUM(K39:K40)</f>
        <v>0</v>
      </c>
      <c r="L41" s="16">
        <f>SUM(L39:L40)</f>
        <v>387.72</v>
      </c>
      <c r="M41" s="16">
        <f>SUM(M39:M40)</f>
        <v>149.11443878915787</v>
      </c>
      <c r="N41" s="18"/>
      <c r="O41" s="18"/>
    </row>
    <row r="42" spans="1:18" ht="27" customHeight="1" x14ac:dyDescent="0.3">
      <c r="A42" s="27" t="s">
        <v>52</v>
      </c>
      <c r="B42" s="38"/>
      <c r="C42" s="38"/>
      <c r="D42" s="38"/>
      <c r="E42" s="38"/>
      <c r="F42" s="15"/>
      <c r="G42" s="15"/>
      <c r="H42" s="15"/>
      <c r="I42" s="15"/>
      <c r="J42" s="6"/>
      <c r="K42" s="15"/>
      <c r="L42" s="16">
        <f>L38+L41</f>
        <v>5420.6900000000023</v>
      </c>
      <c r="M42" s="15">
        <f>M38+M41</f>
        <v>2084.7600000000011</v>
      </c>
      <c r="N42" s="15">
        <f>SUM(N6:N40)</f>
        <v>35</v>
      </c>
      <c r="O42" s="17">
        <f>SUM(O6:O40)</f>
        <v>7</v>
      </c>
    </row>
    <row r="43" spans="1:18" ht="27" customHeight="1" x14ac:dyDescent="0.3">
      <c r="A43" s="24" t="s">
        <v>55</v>
      </c>
      <c r="B43" s="25"/>
      <c r="C43" s="25"/>
      <c r="D43" s="25"/>
      <c r="E43" s="25"/>
      <c r="F43" s="25"/>
      <c r="G43" s="25"/>
      <c r="H43" s="25"/>
      <c r="I43" s="25"/>
      <c r="J43" s="25"/>
      <c r="K43" s="25"/>
      <c r="L43" s="25"/>
      <c r="M43" s="26"/>
      <c r="N43" s="39">
        <f>N42+O42</f>
        <v>42</v>
      </c>
      <c r="O43" s="28"/>
    </row>
    <row r="44" spans="1:18" ht="27" customHeight="1" x14ac:dyDescent="0.3">
      <c r="A44" s="24" t="s">
        <v>56</v>
      </c>
      <c r="B44" s="25"/>
      <c r="C44" s="25"/>
      <c r="D44" s="25"/>
      <c r="E44" s="25"/>
      <c r="F44" s="25"/>
      <c r="G44" s="25"/>
      <c r="H44" s="25"/>
      <c r="I44" s="25"/>
      <c r="J44" s="25"/>
      <c r="K44" s="25"/>
      <c r="L44" s="25"/>
      <c r="M44" s="26"/>
      <c r="N44" s="27">
        <v>4</v>
      </c>
      <c r="O44" s="28"/>
    </row>
    <row r="45" spans="1:18" ht="78" customHeight="1" x14ac:dyDescent="0.3">
      <c r="A45" s="23" t="s">
        <v>67</v>
      </c>
      <c r="B45" s="23"/>
      <c r="C45" s="23"/>
      <c r="D45" s="23"/>
      <c r="E45" s="23"/>
      <c r="F45" s="23"/>
      <c r="G45" s="23"/>
      <c r="H45" s="23"/>
      <c r="I45" s="23"/>
      <c r="J45" s="23"/>
      <c r="K45" s="23"/>
      <c r="L45" s="23"/>
      <c r="M45" s="23"/>
      <c r="N45" s="23"/>
      <c r="O45" s="23"/>
      <c r="R45" s="1">
        <f>J38+J41</f>
        <v>4867.6299999999992</v>
      </c>
    </row>
    <row r="47" spans="1:18" x14ac:dyDescent="0.25">
      <c r="K47" s="21"/>
    </row>
  </sheetData>
  <mergeCells count="13">
    <mergeCell ref="A45:O45"/>
    <mergeCell ref="A44:M44"/>
    <mergeCell ref="N44:O44"/>
    <mergeCell ref="A2:O2"/>
    <mergeCell ref="M1:O1"/>
    <mergeCell ref="A1:L1"/>
    <mergeCell ref="N3:O3"/>
    <mergeCell ref="A5:O5"/>
    <mergeCell ref="A42:E42"/>
    <mergeCell ref="A43:M43"/>
    <mergeCell ref="N43:O43"/>
    <mergeCell ref="A38:E38"/>
    <mergeCell ref="A41:E41"/>
  </mergeCells>
  <pageMargins left="0.23" right="0.2" top="0.33" bottom="0.44" header="0.31496062992126" footer="0.31496062992126"/>
  <pageSetup paperSize="9" scale="59" fitToHeight="2" orientation="landscape" horizontalDpi="4294967293" r:id="rId1"/>
  <rowBreaks count="1" manualBreakCount="1">
    <brk id="29"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Sheet2</vt:lpstr>
      <vt:lpstr>Sheet3</vt:lpstr>
      <vt:lpstr>'Sheet1 '!Print_Area</vt:lpstr>
      <vt:lpstr>'Sheet1 '!Print_Titles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2026-03-24T10:08:17Z</dcterms:modified>
</cp:coreProperties>
</file>