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PONMENI\VIBHAVA\VIBHAVA J &amp; K BLOCK\ONLINE RERA\DRAFT\"/>
    </mc:Choice>
  </mc:AlternateContent>
  <xr:revisionPtr revIDLastSave="0" documentId="13_ncr:1_{2C046910-D186-40AD-8B0E-C796064B46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RE" sheetId="1" r:id="rId1"/>
  </sheets>
  <definedNames>
    <definedName name="_xlnm.Print_Titles" localSheetId="0">METRE!$3:$4</definedName>
  </definedNames>
  <calcPr calcId="191029"/>
</workbook>
</file>

<file path=xl/calcChain.xml><?xml version="1.0" encoding="utf-8"?>
<calcChain xmlns="http://schemas.openxmlformats.org/spreadsheetml/2006/main">
  <c r="P85" i="1" l="1"/>
  <c r="L6" i="1"/>
  <c r="L7" i="1"/>
  <c r="M7" i="1" s="1"/>
  <c r="L8" i="1"/>
  <c r="L9" i="1"/>
  <c r="L10" i="1"/>
  <c r="M10" i="1" s="1"/>
  <c r="L11" i="1"/>
  <c r="M11" i="1" s="1"/>
  <c r="L12" i="1"/>
  <c r="M12" i="1" s="1"/>
  <c r="L13" i="1"/>
  <c r="L14" i="1"/>
  <c r="L15" i="1"/>
  <c r="M15" i="1" s="1"/>
  <c r="L16" i="1"/>
  <c r="M16" i="1" s="1"/>
  <c r="L17" i="1"/>
  <c r="M17" i="1" s="1"/>
  <c r="L18" i="1"/>
  <c r="M18" i="1" s="1"/>
  <c r="L19" i="1"/>
  <c r="M19" i="1" s="1"/>
  <c r="L20" i="1"/>
  <c r="M20" i="1" s="1"/>
  <c r="L21" i="1"/>
  <c r="L22" i="1"/>
  <c r="L23" i="1"/>
  <c r="M23" i="1" s="1"/>
  <c r="L24" i="1"/>
  <c r="M24" i="1" s="1"/>
  <c r="L25" i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3" i="1"/>
  <c r="M33" i="1" s="1"/>
  <c r="L34" i="1"/>
  <c r="M34" i="1" s="1"/>
  <c r="L35" i="1"/>
  <c r="M35" i="1" s="1"/>
  <c r="L36" i="1"/>
  <c r="L37" i="1"/>
  <c r="M37" i="1" s="1"/>
  <c r="L38" i="1"/>
  <c r="M38" i="1" s="1"/>
  <c r="L39" i="1"/>
  <c r="M39" i="1" s="1"/>
  <c r="L40" i="1"/>
  <c r="M40" i="1" s="1"/>
  <c r="L41" i="1"/>
  <c r="M41" i="1" s="1"/>
  <c r="L42" i="1"/>
  <c r="M42" i="1" s="1"/>
  <c r="L43" i="1"/>
  <c r="M43" i="1" s="1"/>
  <c r="L44" i="1"/>
  <c r="M44" i="1" s="1"/>
  <c r="L45" i="1"/>
  <c r="M45" i="1" s="1"/>
  <c r="L46" i="1"/>
  <c r="M46" i="1" s="1"/>
  <c r="L47" i="1"/>
  <c r="M47" i="1" s="1"/>
  <c r="L48" i="1"/>
  <c r="M48" i="1" s="1"/>
  <c r="L49" i="1"/>
  <c r="M49" i="1" s="1"/>
  <c r="L50" i="1"/>
  <c r="M50" i="1" s="1"/>
  <c r="L51" i="1"/>
  <c r="M51" i="1" s="1"/>
  <c r="L52" i="1"/>
  <c r="M52" i="1" s="1"/>
  <c r="L53" i="1"/>
  <c r="M53" i="1" s="1"/>
  <c r="L54" i="1"/>
  <c r="M54" i="1" s="1"/>
  <c r="L55" i="1"/>
  <c r="M55" i="1" s="1"/>
  <c r="L56" i="1"/>
  <c r="M56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L64" i="1"/>
  <c r="M64" i="1" s="1"/>
  <c r="L65" i="1"/>
  <c r="L66" i="1"/>
  <c r="L67" i="1"/>
  <c r="M67" i="1" s="1"/>
  <c r="L68" i="1"/>
  <c r="L69" i="1"/>
  <c r="M69" i="1" s="1"/>
  <c r="L70" i="1"/>
  <c r="M70" i="1" s="1"/>
  <c r="L71" i="1"/>
  <c r="M71" i="1" s="1"/>
  <c r="L72" i="1"/>
  <c r="M72" i="1" s="1"/>
  <c r="L73" i="1"/>
  <c r="M73" i="1" s="1"/>
  <c r="L74" i="1"/>
  <c r="L75" i="1"/>
  <c r="L76" i="1"/>
  <c r="M76" i="1" s="1"/>
  <c r="L77" i="1"/>
  <c r="M77" i="1" s="1"/>
  <c r="L78" i="1"/>
  <c r="M78" i="1" s="1"/>
  <c r="L79" i="1"/>
  <c r="M79" i="1" s="1"/>
  <c r="L80" i="1"/>
  <c r="M80" i="1" s="1"/>
  <c r="L81" i="1"/>
  <c r="M81" i="1" s="1"/>
  <c r="L82" i="1"/>
  <c r="M82" i="1" s="1"/>
  <c r="L83" i="1"/>
  <c r="M83" i="1" s="1"/>
  <c r="L84" i="1"/>
  <c r="M84" i="1" s="1"/>
  <c r="L5" i="1"/>
  <c r="M21" i="1"/>
  <c r="M74" i="1"/>
  <c r="M75" i="1"/>
  <c r="M8" i="1"/>
  <c r="M6" i="1"/>
  <c r="M22" i="1"/>
  <c r="M5" i="1"/>
  <c r="M9" i="1"/>
  <c r="M13" i="1"/>
  <c r="M14" i="1"/>
  <c r="M66" i="1"/>
  <c r="M68" i="1"/>
  <c r="M63" i="1"/>
  <c r="M36" i="1"/>
  <c r="K85" i="1"/>
  <c r="O85" i="1"/>
  <c r="M6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1" i="1"/>
  <c r="J28" i="1"/>
  <c r="J33" i="1"/>
  <c r="J32" i="1"/>
  <c r="J30" i="1"/>
  <c r="J29" i="1"/>
  <c r="J27" i="1"/>
  <c r="J26" i="1"/>
  <c r="J25" i="1"/>
  <c r="J24" i="1"/>
  <c r="J23" i="1"/>
  <c r="I22" i="1"/>
  <c r="J22" i="1" s="1"/>
  <c r="I21" i="1"/>
  <c r="J21" i="1" s="1"/>
  <c r="J20" i="1"/>
  <c r="J19" i="1"/>
  <c r="I18" i="1"/>
  <c r="J18" i="1" s="1"/>
  <c r="I17" i="1"/>
  <c r="J17" i="1" s="1"/>
  <c r="J16" i="1"/>
  <c r="J15" i="1"/>
  <c r="I14" i="1"/>
  <c r="J14" i="1" s="1"/>
  <c r="I13" i="1"/>
  <c r="J13" i="1" s="1"/>
  <c r="J12" i="1"/>
  <c r="J11" i="1"/>
  <c r="I10" i="1"/>
  <c r="J10" i="1" s="1"/>
  <c r="I9" i="1"/>
  <c r="J9" i="1" s="1"/>
  <c r="J8" i="1"/>
  <c r="J7" i="1"/>
  <c r="I6" i="1"/>
  <c r="J6" i="1" s="1"/>
  <c r="I5" i="1"/>
  <c r="J5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M25" i="1" l="1"/>
  <c r="M85" i="1" s="1"/>
</calcChain>
</file>

<file path=xl/sharedStrings.xml><?xml version="1.0" encoding="utf-8"?>
<sst xmlns="http://schemas.openxmlformats.org/spreadsheetml/2006/main" count="440" uniqueCount="114">
  <si>
    <t>Car Parking Nos</t>
  </si>
  <si>
    <t>Covered</t>
  </si>
  <si>
    <t>Open</t>
  </si>
  <si>
    <t>I</t>
  </si>
  <si>
    <t>3BHK</t>
  </si>
  <si>
    <t>II</t>
  </si>
  <si>
    <t>III</t>
  </si>
  <si>
    <t>IV</t>
  </si>
  <si>
    <t>1BHK</t>
  </si>
  <si>
    <t>2BHK</t>
  </si>
  <si>
    <t>V</t>
  </si>
  <si>
    <t>J101</t>
  </si>
  <si>
    <t>J102</t>
  </si>
  <si>
    <t>J103</t>
  </si>
  <si>
    <t>J104</t>
  </si>
  <si>
    <t>J201</t>
  </si>
  <si>
    <t>J202</t>
  </si>
  <si>
    <t>J203</t>
  </si>
  <si>
    <t>J204</t>
  </si>
  <si>
    <t>J301</t>
  </si>
  <si>
    <t>J302</t>
  </si>
  <si>
    <t>J303</t>
  </si>
  <si>
    <t>J304</t>
  </si>
  <si>
    <t>J401</t>
  </si>
  <si>
    <t>J402</t>
  </si>
  <si>
    <t>J403</t>
  </si>
  <si>
    <t>J404</t>
  </si>
  <si>
    <t>J501</t>
  </si>
  <si>
    <t>J502</t>
  </si>
  <si>
    <t>J503</t>
  </si>
  <si>
    <t>J504</t>
  </si>
  <si>
    <t>K101</t>
  </si>
  <si>
    <t>K102</t>
  </si>
  <si>
    <t>K103</t>
  </si>
  <si>
    <t>K104</t>
  </si>
  <si>
    <t>K105</t>
  </si>
  <si>
    <t>K106</t>
  </si>
  <si>
    <t>K107</t>
  </si>
  <si>
    <t>K108</t>
  </si>
  <si>
    <t>K109</t>
  </si>
  <si>
    <t>K110</t>
  </si>
  <si>
    <t>K111</t>
  </si>
  <si>
    <t>K112</t>
  </si>
  <si>
    <t>K201</t>
  </si>
  <si>
    <t>K202</t>
  </si>
  <si>
    <t>K203</t>
  </si>
  <si>
    <t>K204</t>
  </si>
  <si>
    <t>K205</t>
  </si>
  <si>
    <t>K206</t>
  </si>
  <si>
    <t>K207</t>
  </si>
  <si>
    <t>K208</t>
  </si>
  <si>
    <t>K209</t>
  </si>
  <si>
    <t>K210</t>
  </si>
  <si>
    <t>K211</t>
  </si>
  <si>
    <t>K212</t>
  </si>
  <si>
    <t>K301</t>
  </si>
  <si>
    <t>K302</t>
  </si>
  <si>
    <t>K303</t>
  </si>
  <si>
    <t>K304</t>
  </si>
  <si>
    <t>K305</t>
  </si>
  <si>
    <t>K306</t>
  </si>
  <si>
    <t>K307</t>
  </si>
  <si>
    <t>K308</t>
  </si>
  <si>
    <t>K309</t>
  </si>
  <si>
    <t>K310</t>
  </si>
  <si>
    <t>K311</t>
  </si>
  <si>
    <t>K312</t>
  </si>
  <si>
    <t>K401</t>
  </si>
  <si>
    <t>K402</t>
  </si>
  <si>
    <t>K403</t>
  </si>
  <si>
    <t>K404</t>
  </si>
  <si>
    <t>K405</t>
  </si>
  <si>
    <t>K406</t>
  </si>
  <si>
    <t>K407</t>
  </si>
  <si>
    <t>K408</t>
  </si>
  <si>
    <t>K409</t>
  </si>
  <si>
    <t>K410</t>
  </si>
  <si>
    <t>K411</t>
  </si>
  <si>
    <t>K412</t>
  </si>
  <si>
    <t>K501</t>
  </si>
  <si>
    <t>K502</t>
  </si>
  <si>
    <t>K503</t>
  </si>
  <si>
    <t>K504</t>
  </si>
  <si>
    <t>K505</t>
  </si>
  <si>
    <t>K506</t>
  </si>
  <si>
    <t>K507</t>
  </si>
  <si>
    <t>K508</t>
  </si>
  <si>
    <t>K509</t>
  </si>
  <si>
    <t>K510</t>
  </si>
  <si>
    <t>K511</t>
  </si>
  <si>
    <t>K512</t>
  </si>
  <si>
    <t>Visitor Parking</t>
  </si>
  <si>
    <t>-</t>
  </si>
  <si>
    <t>Built-Up Area 
(in Sq.m) 
(e) = a+b+c+d</t>
  </si>
  <si>
    <t>Outer Walls &amp; Wardrobe (in Sq.m) 
(d)</t>
  </si>
  <si>
    <t>Flat Nos</t>
  </si>
  <si>
    <t>Approval Unit Nos</t>
  </si>
  <si>
    <t>Blocks</t>
  </si>
  <si>
    <t>Floors</t>
  </si>
  <si>
    <t>S No</t>
  </si>
  <si>
    <t>Type</t>
  </si>
  <si>
    <t>RERA Carpet Area 
(in Sq.m) 
(a)</t>
  </si>
  <si>
    <t>Exclusive Balcony 
(in Sq.m) 
(b)</t>
  </si>
  <si>
    <t>Exclusive Varendah / Utility 
(in Sq.m) 
(c)</t>
  </si>
  <si>
    <t>TOTAL</t>
  </si>
  <si>
    <t>Total Parking</t>
  </si>
  <si>
    <t>UDS Area 
(in Sq.m) 
(h)</t>
  </si>
  <si>
    <t>Proportionate Common Area 
(in Sq.m) 
(f)</t>
  </si>
  <si>
    <t>Total Area 
(in Sq.m) 
(g) = e+f</t>
  </si>
  <si>
    <t xml:space="preserve">DISTRICT : MADURAI                                                               
TALUK : MADURAI WEST                                                         
VILLAGE : PONMENI   
TOWN SURVEY WARD - XXIII &amp; BLOCK NO - 26  
T.S. NOS. 16/6A, 17/3A &amp; 17/3B                                                            
OLD R.S.NOS : 177 (Part) &amp; 179/6A (Part) and amalgamation of Plot Nos. A3 &amp; A4 in the existing  regularized layout LP/MDTCP/No.276(R)/2018                  
PROJECT NAME : VIBHAVA - J &amp; K BLOCKS                                                                                                                                                               </t>
  </si>
  <si>
    <t>CARPET AREA STATEMENT DETAILS</t>
  </si>
  <si>
    <t>1  (J)</t>
  </si>
  <si>
    <t>2  (K)</t>
  </si>
  <si>
    <t>Note: 
As per Approval Drawing Block 1 (J) - Covered Car Parking - 17 Nos &amp; Open Car Paking - 3 Nos
As per Approval Drawing Block 2 (K) - Covered Car Parking - 38 Nos &amp; Open Car Paking - 5 Nos
As per Approval Drawing (Covered &amp; Open) Visitor &amp; PH Car Parking - 7 Nos
Total Car Parking as per Approval Drawing 70 Nos.
Total Car Parking allocated in Statement 70 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</si>
</sst>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00000000000000000"/>
    <numFmt numFmtId="165" formatCode="0.0"/>
  </numFmts>
  <fonts count="18" x14ac:knownFonts="1">
    <font>
      <sz val="10"/>
      <color rgb="FF000000"/>
      <name val="Arial"/>
      <scheme val="minor"/>
    </font>
    <font>
      <b/>
      <sz val="15"/>
      <color theme="1"/>
      <name val="Calibri"/>
      <family val="2"/>
    </font>
    <font>
      <sz val="10"/>
      <name val="Arial"/>
      <family val="2"/>
    </font>
    <font>
      <sz val="18"/>
      <color theme="1"/>
      <name val="Calibri"/>
      <family val="2"/>
    </font>
    <font>
      <sz val="15"/>
      <color theme="1"/>
      <name val="Calibri"/>
      <family val="2"/>
    </font>
    <font>
      <b/>
      <sz val="18"/>
      <color theme="1"/>
      <name val="Calibri"/>
      <family val="2"/>
    </font>
    <font>
      <sz val="10"/>
      <color theme="1"/>
      <name val="Arial"/>
      <family val="2"/>
      <scheme val="minor"/>
    </font>
    <font>
      <sz val="18"/>
      <color theme="1"/>
      <name val="Calibri"/>
      <family val="2"/>
    </font>
    <font>
      <b/>
      <sz val="12"/>
      <color theme="1"/>
      <name val="Bookman Old Style"/>
      <family val="1"/>
    </font>
    <font>
      <sz val="12"/>
      <color theme="1"/>
      <name val="Bookman Old Style"/>
      <family val="1"/>
    </font>
    <font>
      <b/>
      <sz val="11.5"/>
      <color theme="1"/>
      <name val="Calibri"/>
      <family val="2"/>
    </font>
    <font>
      <sz val="11.5"/>
      <color rgb="FF000000"/>
      <name val="Arial"/>
      <family val="2"/>
      <scheme val="minor"/>
    </font>
    <font>
      <sz val="11.5"/>
      <name val="Arial"/>
      <family val="2"/>
    </font>
    <font>
      <b/>
      <sz val="11.5"/>
      <color theme="1"/>
      <name val="Bookman Old Style"/>
      <family val="1"/>
    </font>
    <font>
      <sz val="11.5"/>
      <name val="Bookman Old Style"/>
      <family val="1"/>
    </font>
    <font>
      <b/>
      <sz val="18"/>
      <color theme="1"/>
      <name val="Bookman Old Style"/>
      <family val="1"/>
    </font>
    <font>
      <sz val="8"/>
      <name val="Arial"/>
      <family val="2"/>
      <scheme val="minor"/>
    </font>
    <font>
      <b/>
      <sz val="18"/>
      <color rgb="FF000000"/>
      <name val="Bookman Old Style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9FC5E8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2" fontId="3" fillId="4" borderId="4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2" fontId="3" fillId="5" borderId="4" xfId="0" applyNumberFormat="1" applyFont="1" applyFill="1" applyBorder="1" applyAlignment="1">
      <alignment horizontal="center"/>
    </xf>
    <xf numFmtId="0" fontId="6" fillId="0" borderId="0" xfId="0" applyFont="1"/>
    <xf numFmtId="0" fontId="0" fillId="8" borderId="0" xfId="0" applyFill="1"/>
    <xf numFmtId="2" fontId="3" fillId="3" borderId="5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2" fontId="7" fillId="3" borderId="5" xfId="0" applyNumberFormat="1" applyFont="1" applyFill="1" applyBorder="1" applyAlignment="1">
      <alignment horizontal="center" vertical="center"/>
    </xf>
    <xf numFmtId="0" fontId="2" fillId="0" borderId="5" xfId="0" applyFont="1" applyBorder="1"/>
    <xf numFmtId="2" fontId="3" fillId="0" borderId="3" xfId="0" applyNumberFormat="1" applyFont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5" xfId="0" applyFont="1" applyFill="1" applyBorder="1"/>
    <xf numFmtId="0" fontId="4" fillId="7" borderId="5" xfId="0" applyFont="1" applyFill="1" applyBorder="1" applyAlignment="1">
      <alignment horizontal="center"/>
    </xf>
    <xf numFmtId="2" fontId="3" fillId="6" borderId="5" xfId="0" applyNumberFormat="1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2" fontId="5" fillId="8" borderId="5" xfId="0" applyNumberFormat="1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1" fontId="3" fillId="3" borderId="5" xfId="0" applyNumberFormat="1" applyFont="1" applyFill="1" applyBorder="1" applyAlignment="1">
      <alignment horizontal="center"/>
    </xf>
    <xf numFmtId="1" fontId="5" fillId="3" borderId="5" xfId="0" applyNumberFormat="1" applyFont="1" applyFill="1" applyBorder="1"/>
    <xf numFmtId="0" fontId="0" fillId="0" borderId="5" xfId="0" applyBorder="1"/>
    <xf numFmtId="2" fontId="3" fillId="6" borderId="1" xfId="0" applyNumberFormat="1" applyFont="1" applyFill="1" applyBorder="1" applyAlignment="1">
      <alignment horizontal="center"/>
    </xf>
    <xf numFmtId="2" fontId="3" fillId="6" borderId="7" xfId="0" applyNumberFormat="1" applyFont="1" applyFill="1" applyBorder="1" applyAlignment="1">
      <alignment horizontal="center"/>
    </xf>
    <xf numFmtId="2" fontId="3" fillId="6" borderId="6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3" fillId="8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 vertical="center"/>
    </xf>
    <xf numFmtId="1" fontId="4" fillId="7" borderId="5" xfId="0" applyNumberFormat="1" applyFont="1" applyFill="1" applyBorder="1" applyAlignment="1">
      <alignment horizontal="center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2" fontId="9" fillId="3" borderId="5" xfId="0" applyNumberFormat="1" applyFont="1" applyFill="1" applyBorder="1" applyAlignment="1">
      <alignment horizontal="center" vertical="center" wrapText="1"/>
    </xf>
    <xf numFmtId="165" fontId="9" fillId="3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1" fillId="0" borderId="0" xfId="0" applyFont="1"/>
    <xf numFmtId="2" fontId="8" fillId="8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/>
    <xf numFmtId="165" fontId="8" fillId="3" borderId="10" xfId="0" applyNumberFormat="1" applyFont="1" applyFill="1" applyBorder="1" applyAlignment="1">
      <alignment horizontal="right" vertical="center" wrapText="1"/>
    </xf>
    <xf numFmtId="165" fontId="8" fillId="3" borderId="11" xfId="0" applyNumberFormat="1" applyFont="1" applyFill="1" applyBorder="1" applyAlignment="1">
      <alignment horizontal="right" vertical="center" wrapText="1"/>
    </xf>
    <xf numFmtId="165" fontId="8" fillId="3" borderId="6" xfId="0" applyNumberFormat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215"/>
  <sheetViews>
    <sheetView tabSelected="1" zoomScale="70" zoomScaleNormal="70" workbookViewId="0">
      <pane ySplit="4" topLeftCell="A110" activePane="bottomLeft" state="frozen"/>
      <selection pane="bottomLeft" activeCell="U113" sqref="U113"/>
    </sheetView>
  </sheetViews>
  <sheetFormatPr defaultColWidth="12.44140625" defaultRowHeight="15.75" customHeight="1" x14ac:dyDescent="0.25"/>
  <cols>
    <col min="1" max="1" width="4.109375" customWidth="1"/>
    <col min="2" max="2" width="10.109375" customWidth="1"/>
    <col min="3" max="3" width="9.6640625" customWidth="1"/>
    <col min="4" max="4" width="12.44140625" customWidth="1"/>
    <col min="5" max="5" width="7.88671875" customWidth="1"/>
    <col min="6" max="6" width="8.44140625" customWidth="1"/>
    <col min="7" max="7" width="11.109375" customWidth="1"/>
    <col min="8" max="8" width="11.6640625" customWidth="1"/>
    <col min="9" max="9" width="12.5546875" customWidth="1"/>
    <col min="10" max="10" width="12.6640625" customWidth="1"/>
    <col min="11" max="11" width="14.6640625" customWidth="1"/>
    <col min="12" max="12" width="17.33203125" customWidth="1"/>
    <col min="13" max="13" width="13.6640625" customWidth="1"/>
    <col min="14" max="14" width="13.88671875" bestFit="1" customWidth="1"/>
    <col min="15" max="15" width="11.88671875" customWidth="1"/>
    <col min="16" max="16" width="10.109375" customWidth="1"/>
    <col min="17" max="17" width="15.88671875" bestFit="1" customWidth="1"/>
    <col min="18" max="18" width="17.44140625" customWidth="1"/>
    <col min="19" max="19" width="16.33203125" customWidth="1"/>
  </cols>
  <sheetData>
    <row r="1" spans="1:18" ht="33" customHeight="1" x14ac:dyDescent="0.25">
      <c r="A1" s="49" t="s">
        <v>110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8" ht="118.5" customHeight="1" x14ac:dyDescent="0.25">
      <c r="A2" s="55" t="s">
        <v>109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39"/>
    </row>
    <row r="3" spans="1:18" s="45" customFormat="1" ht="54" customHeight="1" x14ac:dyDescent="0.25">
      <c r="A3" s="56" t="s">
        <v>99</v>
      </c>
      <c r="B3" s="56" t="s">
        <v>97</v>
      </c>
      <c r="C3" s="56" t="s">
        <v>98</v>
      </c>
      <c r="D3" s="58" t="s">
        <v>96</v>
      </c>
      <c r="E3" s="62" t="s">
        <v>95</v>
      </c>
      <c r="F3" s="56" t="s">
        <v>100</v>
      </c>
      <c r="G3" s="56" t="s">
        <v>101</v>
      </c>
      <c r="H3" s="60" t="s">
        <v>102</v>
      </c>
      <c r="I3" s="56" t="s">
        <v>103</v>
      </c>
      <c r="J3" s="56" t="s">
        <v>94</v>
      </c>
      <c r="K3" s="56" t="s">
        <v>93</v>
      </c>
      <c r="L3" s="56" t="s">
        <v>107</v>
      </c>
      <c r="M3" s="56" t="s">
        <v>108</v>
      </c>
      <c r="N3" s="56" t="s">
        <v>106</v>
      </c>
      <c r="O3" s="56" t="s">
        <v>0</v>
      </c>
      <c r="P3" s="57"/>
      <c r="Q3" s="50"/>
    </row>
    <row r="4" spans="1:18" s="45" customFormat="1" ht="41.25" customHeight="1" x14ac:dyDescent="0.25">
      <c r="A4" s="57"/>
      <c r="B4" s="57"/>
      <c r="C4" s="57"/>
      <c r="D4" s="59"/>
      <c r="E4" s="57"/>
      <c r="F4" s="57"/>
      <c r="G4" s="57"/>
      <c r="H4" s="57"/>
      <c r="I4" s="57"/>
      <c r="J4" s="56"/>
      <c r="K4" s="56"/>
      <c r="L4" s="57"/>
      <c r="M4" s="57"/>
      <c r="N4" s="57"/>
      <c r="O4" s="48" t="s">
        <v>1</v>
      </c>
      <c r="P4" s="48" t="s">
        <v>2</v>
      </c>
      <c r="Q4" s="51"/>
    </row>
    <row r="5" spans="1:18" s="12" customFormat="1" ht="34.5" customHeight="1" x14ac:dyDescent="0.25">
      <c r="A5" s="40">
        <v>1</v>
      </c>
      <c r="B5" s="40" t="s">
        <v>111</v>
      </c>
      <c r="C5" s="40" t="s">
        <v>3</v>
      </c>
      <c r="D5" s="40">
        <v>1</v>
      </c>
      <c r="E5" s="40" t="s">
        <v>11</v>
      </c>
      <c r="F5" s="41" t="s">
        <v>4</v>
      </c>
      <c r="G5" s="41">
        <v>95.09</v>
      </c>
      <c r="H5" s="41">
        <v>3.16</v>
      </c>
      <c r="I5" s="41">
        <f>2.07+2.35</f>
        <v>4.42</v>
      </c>
      <c r="J5" s="41">
        <f t="shared" ref="J5:J33" si="0">K5-(I5+H5+G5)</f>
        <v>14.989999999999995</v>
      </c>
      <c r="K5" s="41">
        <v>117.66</v>
      </c>
      <c r="L5" s="41">
        <f>K5*0.14588</f>
        <v>17.164240800000002</v>
      </c>
      <c r="M5" s="41">
        <f t="shared" ref="M5:M33" si="1">K5+L5</f>
        <v>134.82424079999998</v>
      </c>
      <c r="N5" s="42">
        <v>62.335005072109702</v>
      </c>
      <c r="O5" s="43">
        <v>1</v>
      </c>
      <c r="P5" s="44" t="s">
        <v>92</v>
      </c>
      <c r="Q5" s="37"/>
      <c r="R5" s="10"/>
    </row>
    <row r="6" spans="1:18" s="12" customFormat="1" ht="34.5" customHeight="1" x14ac:dyDescent="0.25">
      <c r="A6" s="40">
        <f>A5+1</f>
        <v>2</v>
      </c>
      <c r="B6" s="40" t="s">
        <v>111</v>
      </c>
      <c r="C6" s="40" t="s">
        <v>3</v>
      </c>
      <c r="D6" s="40">
        <v>2</v>
      </c>
      <c r="E6" s="40" t="s">
        <v>12</v>
      </c>
      <c r="F6" s="41" t="s">
        <v>4</v>
      </c>
      <c r="G6" s="41">
        <v>96.67</v>
      </c>
      <c r="H6" s="41">
        <v>1.982</v>
      </c>
      <c r="I6" s="41">
        <f>2.07+2.35</f>
        <v>4.42</v>
      </c>
      <c r="J6" s="41">
        <f t="shared" si="0"/>
        <v>10.507999999999996</v>
      </c>
      <c r="K6" s="41">
        <v>113.58</v>
      </c>
      <c r="L6" s="41">
        <f t="shared" ref="L6:L69" si="2">K6*0.14588</f>
        <v>16.569050400000002</v>
      </c>
      <c r="M6" s="41">
        <f t="shared" si="1"/>
        <v>130.14905039999999</v>
      </c>
      <c r="N6" s="42">
        <v>60.173464865631651</v>
      </c>
      <c r="O6" s="43">
        <v>1</v>
      </c>
      <c r="P6" s="44" t="s">
        <v>92</v>
      </c>
      <c r="Q6" s="37"/>
      <c r="R6" s="10"/>
    </row>
    <row r="7" spans="1:18" s="12" customFormat="1" ht="34.5" customHeight="1" x14ac:dyDescent="0.25">
      <c r="A7" s="40">
        <f t="shared" ref="A7:A70" si="3">A6+1</f>
        <v>3</v>
      </c>
      <c r="B7" s="40" t="s">
        <v>111</v>
      </c>
      <c r="C7" s="40" t="s">
        <v>3</v>
      </c>
      <c r="D7" s="40">
        <v>4</v>
      </c>
      <c r="E7" s="40" t="s">
        <v>13</v>
      </c>
      <c r="F7" s="41" t="s">
        <v>9</v>
      </c>
      <c r="G7" s="41">
        <v>72.69</v>
      </c>
      <c r="H7" s="41">
        <v>4.88</v>
      </c>
      <c r="I7" s="41">
        <v>0</v>
      </c>
      <c r="J7" s="41">
        <f t="shared" si="0"/>
        <v>10.460000000000008</v>
      </c>
      <c r="K7" s="41">
        <v>88.03</v>
      </c>
      <c r="L7" s="41">
        <f t="shared" si="2"/>
        <v>12.841816400000001</v>
      </c>
      <c r="M7" s="41">
        <f t="shared" si="1"/>
        <v>100.8718164</v>
      </c>
      <c r="N7" s="42">
        <v>46.637349111829145</v>
      </c>
      <c r="O7" s="43">
        <v>1</v>
      </c>
      <c r="P7" s="44" t="s">
        <v>92</v>
      </c>
      <c r="Q7" s="37"/>
      <c r="R7" s="10"/>
    </row>
    <row r="8" spans="1:18" s="12" customFormat="1" ht="34.5" customHeight="1" x14ac:dyDescent="0.25">
      <c r="A8" s="40">
        <f t="shared" si="3"/>
        <v>4</v>
      </c>
      <c r="B8" s="40" t="s">
        <v>111</v>
      </c>
      <c r="C8" s="40" t="s">
        <v>3</v>
      </c>
      <c r="D8" s="40">
        <v>3</v>
      </c>
      <c r="E8" s="40" t="s">
        <v>14</v>
      </c>
      <c r="F8" s="41" t="s">
        <v>9</v>
      </c>
      <c r="G8" s="41">
        <v>69.900000000000006</v>
      </c>
      <c r="H8" s="41">
        <v>3.13</v>
      </c>
      <c r="I8" s="41">
        <v>0</v>
      </c>
      <c r="J8" s="41">
        <f t="shared" si="0"/>
        <v>8.2399999999999949</v>
      </c>
      <c r="K8" s="41">
        <v>81.27</v>
      </c>
      <c r="L8" s="41">
        <f t="shared" si="2"/>
        <v>11.8556676</v>
      </c>
      <c r="M8" s="41">
        <f t="shared" si="1"/>
        <v>93.1256676</v>
      </c>
      <c r="N8" s="42">
        <v>43.055973671684136</v>
      </c>
      <c r="O8" s="43">
        <v>1</v>
      </c>
      <c r="P8" s="44" t="s">
        <v>92</v>
      </c>
      <c r="Q8" s="37"/>
      <c r="R8" s="10"/>
    </row>
    <row r="9" spans="1:18" s="12" customFormat="1" ht="34.5" customHeight="1" x14ac:dyDescent="0.25">
      <c r="A9" s="40">
        <f t="shared" si="3"/>
        <v>5</v>
      </c>
      <c r="B9" s="40" t="s">
        <v>111</v>
      </c>
      <c r="C9" s="40" t="s">
        <v>5</v>
      </c>
      <c r="D9" s="40">
        <v>1</v>
      </c>
      <c r="E9" s="40" t="s">
        <v>15</v>
      </c>
      <c r="F9" s="41" t="s">
        <v>4</v>
      </c>
      <c r="G9" s="41">
        <v>95.09</v>
      </c>
      <c r="H9" s="41">
        <v>3.16</v>
      </c>
      <c r="I9" s="41">
        <f>2.07+2.35</f>
        <v>4.42</v>
      </c>
      <c r="J9" s="41">
        <f t="shared" si="0"/>
        <v>14.989999999999995</v>
      </c>
      <c r="K9" s="41">
        <v>117.66</v>
      </c>
      <c r="L9" s="41">
        <f t="shared" si="2"/>
        <v>17.164240800000002</v>
      </c>
      <c r="M9" s="41">
        <f t="shared" si="1"/>
        <v>134.82424079999998</v>
      </c>
      <c r="N9" s="42">
        <v>62.335005072109702</v>
      </c>
      <c r="O9" s="43">
        <v>1</v>
      </c>
      <c r="P9" s="44" t="s">
        <v>92</v>
      </c>
      <c r="Q9" s="37"/>
      <c r="R9" s="10"/>
    </row>
    <row r="10" spans="1:18" s="12" customFormat="1" ht="34.5" customHeight="1" x14ac:dyDescent="0.25">
      <c r="A10" s="40">
        <f t="shared" si="3"/>
        <v>6</v>
      </c>
      <c r="B10" s="40" t="s">
        <v>111</v>
      </c>
      <c r="C10" s="40" t="s">
        <v>5</v>
      </c>
      <c r="D10" s="40">
        <v>2</v>
      </c>
      <c r="E10" s="40" t="s">
        <v>16</v>
      </c>
      <c r="F10" s="41" t="s">
        <v>4</v>
      </c>
      <c r="G10" s="41">
        <v>96.67</v>
      </c>
      <c r="H10" s="41">
        <v>1.982</v>
      </c>
      <c r="I10" s="41">
        <f>2.07+2.35</f>
        <v>4.42</v>
      </c>
      <c r="J10" s="41">
        <f t="shared" si="0"/>
        <v>10.507999999999996</v>
      </c>
      <c r="K10" s="41">
        <v>113.58</v>
      </c>
      <c r="L10" s="41">
        <f t="shared" si="2"/>
        <v>16.569050400000002</v>
      </c>
      <c r="M10" s="41">
        <f t="shared" si="1"/>
        <v>130.14905039999999</v>
      </c>
      <c r="N10" s="42">
        <v>60.173464865631651</v>
      </c>
      <c r="O10" s="43">
        <v>1</v>
      </c>
      <c r="P10" s="44" t="s">
        <v>92</v>
      </c>
      <c r="Q10" s="37"/>
      <c r="R10" s="10"/>
    </row>
    <row r="11" spans="1:18" s="12" customFormat="1" ht="34.5" customHeight="1" x14ac:dyDescent="0.25">
      <c r="A11" s="40">
        <f t="shared" si="3"/>
        <v>7</v>
      </c>
      <c r="B11" s="40" t="s">
        <v>111</v>
      </c>
      <c r="C11" s="40" t="s">
        <v>5</v>
      </c>
      <c r="D11" s="40">
        <v>4</v>
      </c>
      <c r="E11" s="40" t="s">
        <v>17</v>
      </c>
      <c r="F11" s="41" t="s">
        <v>9</v>
      </c>
      <c r="G11" s="41">
        <v>72.69</v>
      </c>
      <c r="H11" s="41">
        <v>4.88</v>
      </c>
      <c r="I11" s="41">
        <v>0</v>
      </c>
      <c r="J11" s="41">
        <f t="shared" si="0"/>
        <v>10.460000000000008</v>
      </c>
      <c r="K11" s="41">
        <v>88.03</v>
      </c>
      <c r="L11" s="41">
        <f t="shared" si="2"/>
        <v>12.841816400000001</v>
      </c>
      <c r="M11" s="41">
        <f t="shared" si="1"/>
        <v>100.8718164</v>
      </c>
      <c r="N11" s="42">
        <v>46.637349111829145</v>
      </c>
      <c r="O11" s="43">
        <v>1</v>
      </c>
      <c r="P11" s="44" t="s">
        <v>92</v>
      </c>
      <c r="Q11" s="37"/>
      <c r="R11" s="10"/>
    </row>
    <row r="12" spans="1:18" s="12" customFormat="1" ht="34.5" customHeight="1" x14ac:dyDescent="0.25">
      <c r="A12" s="40">
        <f t="shared" si="3"/>
        <v>8</v>
      </c>
      <c r="B12" s="40" t="s">
        <v>111</v>
      </c>
      <c r="C12" s="40" t="s">
        <v>5</v>
      </c>
      <c r="D12" s="40">
        <v>3</v>
      </c>
      <c r="E12" s="40" t="s">
        <v>18</v>
      </c>
      <c r="F12" s="41" t="s">
        <v>9</v>
      </c>
      <c r="G12" s="41">
        <v>69.900000000000006</v>
      </c>
      <c r="H12" s="41">
        <v>3.13</v>
      </c>
      <c r="I12" s="41">
        <v>0</v>
      </c>
      <c r="J12" s="41">
        <f t="shared" si="0"/>
        <v>8.2399999999999949</v>
      </c>
      <c r="K12" s="41">
        <v>81.27</v>
      </c>
      <c r="L12" s="41">
        <f t="shared" si="2"/>
        <v>11.8556676</v>
      </c>
      <c r="M12" s="41">
        <f t="shared" si="1"/>
        <v>93.1256676</v>
      </c>
      <c r="N12" s="42">
        <v>43.055973671684136</v>
      </c>
      <c r="O12" s="43">
        <v>1</v>
      </c>
      <c r="P12" s="44" t="s">
        <v>92</v>
      </c>
      <c r="Q12" s="37"/>
      <c r="R12" s="10"/>
    </row>
    <row r="13" spans="1:18" s="12" customFormat="1" ht="34.5" customHeight="1" x14ac:dyDescent="0.25">
      <c r="A13" s="40">
        <f t="shared" si="3"/>
        <v>9</v>
      </c>
      <c r="B13" s="40" t="s">
        <v>111</v>
      </c>
      <c r="C13" s="40" t="s">
        <v>6</v>
      </c>
      <c r="D13" s="40">
        <v>1</v>
      </c>
      <c r="E13" s="40" t="s">
        <v>19</v>
      </c>
      <c r="F13" s="41" t="s">
        <v>4</v>
      </c>
      <c r="G13" s="41">
        <v>95.09</v>
      </c>
      <c r="H13" s="41">
        <v>3.16</v>
      </c>
      <c r="I13" s="41">
        <f>2.07+2.35</f>
        <v>4.42</v>
      </c>
      <c r="J13" s="41">
        <f t="shared" si="0"/>
        <v>14.989999999999995</v>
      </c>
      <c r="K13" s="41">
        <v>117.66</v>
      </c>
      <c r="L13" s="41">
        <f t="shared" si="2"/>
        <v>17.164240800000002</v>
      </c>
      <c r="M13" s="41">
        <f t="shared" si="1"/>
        <v>134.82424079999998</v>
      </c>
      <c r="N13" s="42">
        <v>62.335005072109702</v>
      </c>
      <c r="O13" s="43">
        <v>1</v>
      </c>
      <c r="P13" s="44" t="s">
        <v>92</v>
      </c>
      <c r="Q13" s="37"/>
      <c r="R13" s="10"/>
    </row>
    <row r="14" spans="1:18" s="12" customFormat="1" ht="34.5" customHeight="1" x14ac:dyDescent="0.25">
      <c r="A14" s="40">
        <f t="shared" si="3"/>
        <v>10</v>
      </c>
      <c r="B14" s="40" t="s">
        <v>111</v>
      </c>
      <c r="C14" s="40" t="s">
        <v>6</v>
      </c>
      <c r="D14" s="40">
        <v>2</v>
      </c>
      <c r="E14" s="40" t="s">
        <v>20</v>
      </c>
      <c r="F14" s="41" t="s">
        <v>4</v>
      </c>
      <c r="G14" s="41">
        <v>96.67</v>
      </c>
      <c r="H14" s="41">
        <v>1.982</v>
      </c>
      <c r="I14" s="41">
        <f>2.07+2.35</f>
        <v>4.42</v>
      </c>
      <c r="J14" s="41">
        <f t="shared" si="0"/>
        <v>10.507999999999996</v>
      </c>
      <c r="K14" s="41">
        <v>113.58</v>
      </c>
      <c r="L14" s="41">
        <f t="shared" si="2"/>
        <v>16.569050400000002</v>
      </c>
      <c r="M14" s="41">
        <f t="shared" si="1"/>
        <v>130.14905039999999</v>
      </c>
      <c r="N14" s="42">
        <v>60.173464865631651</v>
      </c>
      <c r="O14" s="43">
        <v>1</v>
      </c>
      <c r="P14" s="44" t="s">
        <v>92</v>
      </c>
      <c r="Q14" s="37"/>
      <c r="R14" s="10"/>
    </row>
    <row r="15" spans="1:18" s="12" customFormat="1" ht="34.5" customHeight="1" x14ac:dyDescent="0.25">
      <c r="A15" s="40">
        <f t="shared" si="3"/>
        <v>11</v>
      </c>
      <c r="B15" s="40" t="s">
        <v>111</v>
      </c>
      <c r="C15" s="40" t="s">
        <v>6</v>
      </c>
      <c r="D15" s="40">
        <v>4</v>
      </c>
      <c r="E15" s="40" t="s">
        <v>21</v>
      </c>
      <c r="F15" s="41" t="s">
        <v>9</v>
      </c>
      <c r="G15" s="41">
        <v>72.69</v>
      </c>
      <c r="H15" s="41">
        <v>4.88</v>
      </c>
      <c r="I15" s="41">
        <v>0</v>
      </c>
      <c r="J15" s="41">
        <f t="shared" si="0"/>
        <v>10.460000000000008</v>
      </c>
      <c r="K15" s="41">
        <v>88.03</v>
      </c>
      <c r="L15" s="41">
        <f t="shared" si="2"/>
        <v>12.841816400000001</v>
      </c>
      <c r="M15" s="41">
        <f t="shared" si="1"/>
        <v>100.8718164</v>
      </c>
      <c r="N15" s="42">
        <v>46.637349111829145</v>
      </c>
      <c r="O15" s="43">
        <v>1</v>
      </c>
      <c r="P15" s="44" t="s">
        <v>92</v>
      </c>
      <c r="Q15" s="37"/>
      <c r="R15" s="10"/>
    </row>
    <row r="16" spans="1:18" s="12" customFormat="1" ht="34.5" customHeight="1" x14ac:dyDescent="0.25">
      <c r="A16" s="40">
        <f t="shared" si="3"/>
        <v>12</v>
      </c>
      <c r="B16" s="40" t="s">
        <v>111</v>
      </c>
      <c r="C16" s="40" t="s">
        <v>6</v>
      </c>
      <c r="D16" s="40">
        <v>3</v>
      </c>
      <c r="E16" s="40" t="s">
        <v>22</v>
      </c>
      <c r="F16" s="41" t="s">
        <v>9</v>
      </c>
      <c r="G16" s="41">
        <v>69.900000000000006</v>
      </c>
      <c r="H16" s="41">
        <v>3.13</v>
      </c>
      <c r="I16" s="41">
        <v>0</v>
      </c>
      <c r="J16" s="41">
        <f t="shared" si="0"/>
        <v>8.2399999999999949</v>
      </c>
      <c r="K16" s="41">
        <v>81.27</v>
      </c>
      <c r="L16" s="41">
        <f t="shared" si="2"/>
        <v>11.8556676</v>
      </c>
      <c r="M16" s="41">
        <f t="shared" si="1"/>
        <v>93.1256676</v>
      </c>
      <c r="N16" s="42">
        <v>43.055973671684136</v>
      </c>
      <c r="O16" s="43">
        <v>1</v>
      </c>
      <c r="P16" s="44" t="s">
        <v>92</v>
      </c>
      <c r="Q16" s="37"/>
      <c r="R16" s="10"/>
    </row>
    <row r="17" spans="1:18" s="12" customFormat="1" ht="34.5" customHeight="1" x14ac:dyDescent="0.25">
      <c r="A17" s="40">
        <f t="shared" si="3"/>
        <v>13</v>
      </c>
      <c r="B17" s="40" t="s">
        <v>111</v>
      </c>
      <c r="C17" s="40" t="s">
        <v>7</v>
      </c>
      <c r="D17" s="40">
        <v>1</v>
      </c>
      <c r="E17" s="40" t="s">
        <v>23</v>
      </c>
      <c r="F17" s="41" t="s">
        <v>4</v>
      </c>
      <c r="G17" s="41">
        <v>95.09</v>
      </c>
      <c r="H17" s="41">
        <v>3.16</v>
      </c>
      <c r="I17" s="41">
        <f>2.07+2.35</f>
        <v>4.42</v>
      </c>
      <c r="J17" s="41">
        <f t="shared" si="0"/>
        <v>14.989999999999995</v>
      </c>
      <c r="K17" s="41">
        <v>117.66</v>
      </c>
      <c r="L17" s="41">
        <f t="shared" si="2"/>
        <v>17.164240800000002</v>
      </c>
      <c r="M17" s="41">
        <f t="shared" si="1"/>
        <v>134.82424079999998</v>
      </c>
      <c r="N17" s="42">
        <v>62.335005072109702</v>
      </c>
      <c r="O17" s="43">
        <v>1</v>
      </c>
      <c r="P17" s="44" t="s">
        <v>92</v>
      </c>
      <c r="Q17" s="37"/>
      <c r="R17" s="10"/>
    </row>
    <row r="18" spans="1:18" s="12" customFormat="1" ht="34.5" customHeight="1" x14ac:dyDescent="0.25">
      <c r="A18" s="40">
        <f t="shared" si="3"/>
        <v>14</v>
      </c>
      <c r="B18" s="40" t="s">
        <v>111</v>
      </c>
      <c r="C18" s="40" t="s">
        <v>7</v>
      </c>
      <c r="D18" s="40">
        <v>2</v>
      </c>
      <c r="E18" s="40" t="s">
        <v>24</v>
      </c>
      <c r="F18" s="41" t="s">
        <v>4</v>
      </c>
      <c r="G18" s="41">
        <v>96.67</v>
      </c>
      <c r="H18" s="41">
        <v>1.982</v>
      </c>
      <c r="I18" s="41">
        <f>2.07+2.35</f>
        <v>4.42</v>
      </c>
      <c r="J18" s="41">
        <f t="shared" si="0"/>
        <v>10.507999999999996</v>
      </c>
      <c r="K18" s="41">
        <v>113.58</v>
      </c>
      <c r="L18" s="41">
        <f t="shared" si="2"/>
        <v>16.569050400000002</v>
      </c>
      <c r="M18" s="41">
        <f t="shared" si="1"/>
        <v>130.14905039999999</v>
      </c>
      <c r="N18" s="42">
        <v>60.173464865631651</v>
      </c>
      <c r="O18" s="43">
        <v>1</v>
      </c>
      <c r="P18" s="44" t="s">
        <v>92</v>
      </c>
      <c r="Q18" s="37"/>
      <c r="R18" s="10"/>
    </row>
    <row r="19" spans="1:18" s="12" customFormat="1" ht="34.5" customHeight="1" x14ac:dyDescent="0.25">
      <c r="A19" s="40">
        <f t="shared" si="3"/>
        <v>15</v>
      </c>
      <c r="B19" s="40" t="s">
        <v>111</v>
      </c>
      <c r="C19" s="40" t="s">
        <v>7</v>
      </c>
      <c r="D19" s="40">
        <v>4</v>
      </c>
      <c r="E19" s="40" t="s">
        <v>25</v>
      </c>
      <c r="F19" s="41" t="s">
        <v>9</v>
      </c>
      <c r="G19" s="41">
        <v>72.69</v>
      </c>
      <c r="H19" s="41">
        <v>4.88</v>
      </c>
      <c r="I19" s="41">
        <v>0</v>
      </c>
      <c r="J19" s="41">
        <f t="shared" si="0"/>
        <v>10.460000000000008</v>
      </c>
      <c r="K19" s="41">
        <v>88.03</v>
      </c>
      <c r="L19" s="41">
        <f t="shared" si="2"/>
        <v>12.841816400000001</v>
      </c>
      <c r="M19" s="41">
        <f t="shared" si="1"/>
        <v>100.8718164</v>
      </c>
      <c r="N19" s="42">
        <v>46.637349111829145</v>
      </c>
      <c r="O19" s="43">
        <v>1</v>
      </c>
      <c r="P19" s="44" t="s">
        <v>92</v>
      </c>
      <c r="Q19" s="37"/>
      <c r="R19" s="10"/>
    </row>
    <row r="20" spans="1:18" s="12" customFormat="1" ht="34.5" customHeight="1" x14ac:dyDescent="0.25">
      <c r="A20" s="40">
        <f t="shared" si="3"/>
        <v>16</v>
      </c>
      <c r="B20" s="40" t="s">
        <v>111</v>
      </c>
      <c r="C20" s="40" t="s">
        <v>7</v>
      </c>
      <c r="D20" s="40">
        <v>3</v>
      </c>
      <c r="E20" s="40" t="s">
        <v>26</v>
      </c>
      <c r="F20" s="41" t="s">
        <v>9</v>
      </c>
      <c r="G20" s="41">
        <v>69.900000000000006</v>
      </c>
      <c r="H20" s="41">
        <v>3.13</v>
      </c>
      <c r="I20" s="41">
        <v>0</v>
      </c>
      <c r="J20" s="41">
        <f t="shared" si="0"/>
        <v>8.2399999999999949</v>
      </c>
      <c r="K20" s="41">
        <v>81.27</v>
      </c>
      <c r="L20" s="41">
        <f t="shared" si="2"/>
        <v>11.8556676</v>
      </c>
      <c r="M20" s="41">
        <f t="shared" si="1"/>
        <v>93.1256676</v>
      </c>
      <c r="N20" s="42">
        <v>43.055973671684136</v>
      </c>
      <c r="O20" s="43">
        <v>1</v>
      </c>
      <c r="P20" s="44" t="s">
        <v>92</v>
      </c>
      <c r="Q20" s="37"/>
      <c r="R20" s="10"/>
    </row>
    <row r="21" spans="1:18" s="13" customFormat="1" ht="34.5" customHeight="1" x14ac:dyDescent="0.25">
      <c r="A21" s="40">
        <f t="shared" si="3"/>
        <v>17</v>
      </c>
      <c r="B21" s="40" t="s">
        <v>111</v>
      </c>
      <c r="C21" s="40" t="s">
        <v>10</v>
      </c>
      <c r="D21" s="40">
        <v>1</v>
      </c>
      <c r="E21" s="40" t="s">
        <v>27</v>
      </c>
      <c r="F21" s="41" t="s">
        <v>4</v>
      </c>
      <c r="G21" s="41">
        <v>95.09</v>
      </c>
      <c r="H21" s="41">
        <v>3.16</v>
      </c>
      <c r="I21" s="41">
        <f>2.07+2.35</f>
        <v>4.42</v>
      </c>
      <c r="J21" s="41">
        <f t="shared" si="0"/>
        <v>14.989999999999995</v>
      </c>
      <c r="K21" s="41">
        <v>117.66</v>
      </c>
      <c r="L21" s="41">
        <f t="shared" si="2"/>
        <v>17.164240800000002</v>
      </c>
      <c r="M21" s="41">
        <f t="shared" si="1"/>
        <v>134.82424079999998</v>
      </c>
      <c r="N21" s="42">
        <v>62.335005072109702</v>
      </c>
      <c r="O21" s="43">
        <v>1</v>
      </c>
      <c r="P21" s="44" t="s">
        <v>92</v>
      </c>
      <c r="Q21" s="37"/>
      <c r="R21" s="11"/>
    </row>
    <row r="22" spans="1:18" s="13" customFormat="1" ht="34.5" customHeight="1" x14ac:dyDescent="0.25">
      <c r="A22" s="40">
        <f t="shared" si="3"/>
        <v>18</v>
      </c>
      <c r="B22" s="40" t="s">
        <v>111</v>
      </c>
      <c r="C22" s="40" t="s">
        <v>10</v>
      </c>
      <c r="D22" s="40">
        <v>2</v>
      </c>
      <c r="E22" s="40" t="s">
        <v>28</v>
      </c>
      <c r="F22" s="41" t="s">
        <v>4</v>
      </c>
      <c r="G22" s="41">
        <v>96.67</v>
      </c>
      <c r="H22" s="41">
        <v>1.982</v>
      </c>
      <c r="I22" s="41">
        <f>2.07+2.35</f>
        <v>4.42</v>
      </c>
      <c r="J22" s="41">
        <f t="shared" si="0"/>
        <v>10.507999999999996</v>
      </c>
      <c r="K22" s="41">
        <v>113.58</v>
      </c>
      <c r="L22" s="41">
        <f t="shared" si="2"/>
        <v>16.569050400000002</v>
      </c>
      <c r="M22" s="41">
        <f t="shared" si="1"/>
        <v>130.14905039999999</v>
      </c>
      <c r="N22" s="42">
        <v>60.173464865631651</v>
      </c>
      <c r="O22" s="44" t="s">
        <v>92</v>
      </c>
      <c r="P22" s="43">
        <v>1</v>
      </c>
      <c r="Q22" s="37"/>
      <c r="R22" s="11"/>
    </row>
    <row r="23" spans="1:18" s="13" customFormat="1" ht="34.5" customHeight="1" x14ac:dyDescent="0.25">
      <c r="A23" s="40">
        <f t="shared" si="3"/>
        <v>19</v>
      </c>
      <c r="B23" s="40" t="s">
        <v>111</v>
      </c>
      <c r="C23" s="40" t="s">
        <v>10</v>
      </c>
      <c r="D23" s="40">
        <v>4</v>
      </c>
      <c r="E23" s="40" t="s">
        <v>29</v>
      </c>
      <c r="F23" s="41" t="s">
        <v>9</v>
      </c>
      <c r="G23" s="41">
        <v>72.69</v>
      </c>
      <c r="H23" s="41">
        <v>4.88</v>
      </c>
      <c r="I23" s="41">
        <v>0</v>
      </c>
      <c r="J23" s="41">
        <f t="shared" si="0"/>
        <v>10.460000000000008</v>
      </c>
      <c r="K23" s="41">
        <v>88.03</v>
      </c>
      <c r="L23" s="41">
        <f t="shared" si="2"/>
        <v>12.841816400000001</v>
      </c>
      <c r="M23" s="41">
        <f t="shared" si="1"/>
        <v>100.8718164</v>
      </c>
      <c r="N23" s="42">
        <v>46.637349111829145</v>
      </c>
      <c r="O23" s="44" t="s">
        <v>92</v>
      </c>
      <c r="P23" s="43">
        <v>1</v>
      </c>
      <c r="Q23" s="37"/>
      <c r="R23" s="11"/>
    </row>
    <row r="24" spans="1:18" s="13" customFormat="1" ht="34.5" customHeight="1" x14ac:dyDescent="0.25">
      <c r="A24" s="40">
        <f t="shared" si="3"/>
        <v>20</v>
      </c>
      <c r="B24" s="40" t="s">
        <v>111</v>
      </c>
      <c r="C24" s="40" t="s">
        <v>10</v>
      </c>
      <c r="D24" s="40">
        <v>3</v>
      </c>
      <c r="E24" s="40" t="s">
        <v>30</v>
      </c>
      <c r="F24" s="41" t="s">
        <v>9</v>
      </c>
      <c r="G24" s="41">
        <v>69.900000000000006</v>
      </c>
      <c r="H24" s="41">
        <v>3.13</v>
      </c>
      <c r="I24" s="41">
        <v>0</v>
      </c>
      <c r="J24" s="41">
        <f t="shared" si="0"/>
        <v>8.2399999999999949</v>
      </c>
      <c r="K24" s="41">
        <v>81.27</v>
      </c>
      <c r="L24" s="41">
        <f t="shared" si="2"/>
        <v>11.8556676</v>
      </c>
      <c r="M24" s="41">
        <f t="shared" si="1"/>
        <v>93.1256676</v>
      </c>
      <c r="N24" s="42">
        <v>43.055973671684136</v>
      </c>
      <c r="O24" s="44" t="s">
        <v>92</v>
      </c>
      <c r="P24" s="43">
        <v>1</v>
      </c>
      <c r="Q24" s="37"/>
      <c r="R24" s="11"/>
    </row>
    <row r="25" spans="1:18" s="13" customFormat="1" ht="34.5" customHeight="1" x14ac:dyDescent="0.25">
      <c r="A25" s="40">
        <f>A24+1</f>
        <v>21</v>
      </c>
      <c r="B25" s="40" t="s">
        <v>112</v>
      </c>
      <c r="C25" s="40" t="s">
        <v>3</v>
      </c>
      <c r="D25" s="40">
        <v>12</v>
      </c>
      <c r="E25" s="40" t="s">
        <v>31</v>
      </c>
      <c r="F25" s="41" t="s">
        <v>9</v>
      </c>
      <c r="G25" s="41">
        <v>82</v>
      </c>
      <c r="H25" s="41">
        <v>0</v>
      </c>
      <c r="I25" s="41">
        <v>0</v>
      </c>
      <c r="J25" s="41">
        <f t="shared" si="0"/>
        <v>8.6899999999999977</v>
      </c>
      <c r="K25" s="41">
        <v>90.69</v>
      </c>
      <c r="L25" s="41">
        <f t="shared" si="2"/>
        <v>13.229857200000001</v>
      </c>
      <c r="M25" s="41">
        <f t="shared" si="1"/>
        <v>103.9198572</v>
      </c>
      <c r="N25" s="42">
        <v>48.046588560170228</v>
      </c>
      <c r="O25" s="43">
        <v>1</v>
      </c>
      <c r="P25" s="44" t="s">
        <v>92</v>
      </c>
      <c r="Q25" s="37"/>
      <c r="R25" s="11"/>
    </row>
    <row r="26" spans="1:18" s="13" customFormat="1" ht="34.5" customHeight="1" x14ac:dyDescent="0.25">
      <c r="A26" s="40">
        <f t="shared" si="3"/>
        <v>22</v>
      </c>
      <c r="B26" s="40" t="s">
        <v>112</v>
      </c>
      <c r="C26" s="40" t="s">
        <v>3</v>
      </c>
      <c r="D26" s="40">
        <v>11</v>
      </c>
      <c r="E26" s="40" t="s">
        <v>32</v>
      </c>
      <c r="F26" s="41" t="s">
        <v>9</v>
      </c>
      <c r="G26" s="41">
        <v>80.2</v>
      </c>
      <c r="H26" s="41">
        <v>0</v>
      </c>
      <c r="I26" s="41">
        <v>0</v>
      </c>
      <c r="J26" s="41">
        <f t="shared" si="0"/>
        <v>8.9299999999999926</v>
      </c>
      <c r="K26" s="41">
        <v>89.13</v>
      </c>
      <c r="L26" s="41">
        <f t="shared" si="2"/>
        <v>13.002284400000001</v>
      </c>
      <c r="M26" s="41">
        <f t="shared" si="1"/>
        <v>102.1322844</v>
      </c>
      <c r="N26" s="42">
        <v>47.220117304752151</v>
      </c>
      <c r="O26" s="43">
        <v>1</v>
      </c>
      <c r="P26" s="44" t="s">
        <v>92</v>
      </c>
      <c r="Q26" s="37"/>
      <c r="R26" s="11"/>
    </row>
    <row r="27" spans="1:18" s="13" customFormat="1" ht="34.5" customHeight="1" x14ac:dyDescent="0.25">
      <c r="A27" s="40">
        <f t="shared" si="3"/>
        <v>23</v>
      </c>
      <c r="B27" s="40" t="s">
        <v>112</v>
      </c>
      <c r="C27" s="40" t="s">
        <v>3</v>
      </c>
      <c r="D27" s="40">
        <v>10</v>
      </c>
      <c r="E27" s="40" t="s">
        <v>33</v>
      </c>
      <c r="F27" s="41" t="s">
        <v>9</v>
      </c>
      <c r="G27" s="41">
        <v>84.11</v>
      </c>
      <c r="H27" s="41">
        <v>0</v>
      </c>
      <c r="I27" s="41">
        <v>0</v>
      </c>
      <c r="J27" s="41">
        <f t="shared" si="0"/>
        <v>9.3400000000000034</v>
      </c>
      <c r="K27" s="41">
        <v>93.45</v>
      </c>
      <c r="L27" s="41">
        <f t="shared" si="2"/>
        <v>13.632486000000002</v>
      </c>
      <c r="M27" s="41">
        <f t="shared" si="1"/>
        <v>107.082486</v>
      </c>
      <c r="N27" s="42">
        <v>49.508806935140676</v>
      </c>
      <c r="O27" s="43">
        <v>1</v>
      </c>
      <c r="P27" s="44" t="s">
        <v>92</v>
      </c>
      <c r="Q27" s="37"/>
      <c r="R27" s="11"/>
    </row>
    <row r="28" spans="1:18" s="13" customFormat="1" ht="34.5" customHeight="1" x14ac:dyDescent="0.25">
      <c r="A28" s="40">
        <f t="shared" si="3"/>
        <v>24</v>
      </c>
      <c r="B28" s="40" t="s">
        <v>112</v>
      </c>
      <c r="C28" s="40" t="s">
        <v>3</v>
      </c>
      <c r="D28" s="40">
        <v>9</v>
      </c>
      <c r="E28" s="40" t="s">
        <v>34</v>
      </c>
      <c r="F28" s="41" t="s">
        <v>9</v>
      </c>
      <c r="G28" s="41">
        <v>82</v>
      </c>
      <c r="H28" s="41">
        <v>0</v>
      </c>
      <c r="I28" s="41">
        <v>0</v>
      </c>
      <c r="J28" s="41">
        <f t="shared" ref="J28" si="4">K28-(I28+H28+G28)</f>
        <v>8.6899999999999977</v>
      </c>
      <c r="K28" s="41">
        <v>90.69</v>
      </c>
      <c r="L28" s="41">
        <f t="shared" si="2"/>
        <v>13.229857200000001</v>
      </c>
      <c r="M28" s="41">
        <f t="shared" ref="M28" si="5">K28+L28</f>
        <v>103.9198572</v>
      </c>
      <c r="N28" s="42">
        <v>48.046588560170228</v>
      </c>
      <c r="O28" s="43">
        <v>1</v>
      </c>
      <c r="P28" s="44" t="s">
        <v>92</v>
      </c>
      <c r="Q28" s="37"/>
      <c r="R28" s="11"/>
    </row>
    <row r="29" spans="1:18" s="13" customFormat="1" ht="34.5" customHeight="1" x14ac:dyDescent="0.25">
      <c r="A29" s="40">
        <f t="shared" si="3"/>
        <v>25</v>
      </c>
      <c r="B29" s="40" t="s">
        <v>112</v>
      </c>
      <c r="C29" s="40" t="s">
        <v>3</v>
      </c>
      <c r="D29" s="40">
        <v>7</v>
      </c>
      <c r="E29" s="40" t="s">
        <v>35</v>
      </c>
      <c r="F29" s="41" t="s">
        <v>8</v>
      </c>
      <c r="G29" s="41">
        <v>42.84</v>
      </c>
      <c r="H29" s="41">
        <v>0</v>
      </c>
      <c r="I29" s="41">
        <v>0</v>
      </c>
      <c r="J29" s="41">
        <f t="shared" si="0"/>
        <v>7.25</v>
      </c>
      <c r="K29" s="41">
        <v>50.09</v>
      </c>
      <c r="L29" s="41">
        <f t="shared" si="2"/>
        <v>7.3071292000000012</v>
      </c>
      <c r="M29" s="41">
        <f t="shared" si="1"/>
        <v>57.397129200000002</v>
      </c>
      <c r="N29" s="42">
        <v>26.537144348648436</v>
      </c>
      <c r="O29" s="44" t="s">
        <v>92</v>
      </c>
      <c r="P29" s="43">
        <v>1</v>
      </c>
      <c r="Q29" s="37"/>
      <c r="R29" s="11"/>
    </row>
    <row r="30" spans="1:18" s="13" customFormat="1" ht="34.5" customHeight="1" x14ac:dyDescent="0.25">
      <c r="A30" s="40">
        <f t="shared" si="3"/>
        <v>26</v>
      </c>
      <c r="B30" s="40" t="s">
        <v>112</v>
      </c>
      <c r="C30" s="40" t="s">
        <v>3</v>
      </c>
      <c r="D30" s="40">
        <v>8</v>
      </c>
      <c r="E30" s="40" t="s">
        <v>36</v>
      </c>
      <c r="F30" s="41" t="s">
        <v>8</v>
      </c>
      <c r="G30" s="41">
        <v>42.84</v>
      </c>
      <c r="H30" s="41">
        <v>0</v>
      </c>
      <c r="I30" s="41">
        <v>0</v>
      </c>
      <c r="J30" s="41">
        <f t="shared" si="0"/>
        <v>7.25</v>
      </c>
      <c r="K30" s="41">
        <v>50.09</v>
      </c>
      <c r="L30" s="41">
        <f t="shared" si="2"/>
        <v>7.3071292000000012</v>
      </c>
      <c r="M30" s="41">
        <f t="shared" si="1"/>
        <v>57.397129200000002</v>
      </c>
      <c r="N30" s="42">
        <v>26.537144348648436</v>
      </c>
      <c r="O30" s="44" t="s">
        <v>92</v>
      </c>
      <c r="P30" s="44" t="s">
        <v>92</v>
      </c>
      <c r="Q30" s="37"/>
      <c r="R30" s="11"/>
    </row>
    <row r="31" spans="1:18" s="13" customFormat="1" ht="34.5" customHeight="1" x14ac:dyDescent="0.25">
      <c r="A31" s="40">
        <f t="shared" si="3"/>
        <v>27</v>
      </c>
      <c r="B31" s="40" t="s">
        <v>112</v>
      </c>
      <c r="C31" s="40" t="s">
        <v>3</v>
      </c>
      <c r="D31" s="40">
        <v>4</v>
      </c>
      <c r="E31" s="40" t="s">
        <v>37</v>
      </c>
      <c r="F31" s="41" t="s">
        <v>9</v>
      </c>
      <c r="G31" s="41">
        <v>82</v>
      </c>
      <c r="H31" s="41">
        <v>0</v>
      </c>
      <c r="I31" s="41">
        <v>0</v>
      </c>
      <c r="J31" s="41">
        <f t="shared" ref="J31" si="6">K31-(I31+H31+G31)</f>
        <v>8.6899999999999977</v>
      </c>
      <c r="K31" s="41">
        <v>90.69</v>
      </c>
      <c r="L31" s="41">
        <f t="shared" si="2"/>
        <v>13.229857200000001</v>
      </c>
      <c r="M31" s="41">
        <f t="shared" ref="M31" si="7">K31+L31</f>
        <v>103.9198572</v>
      </c>
      <c r="N31" s="42">
        <v>48.046588560170228</v>
      </c>
      <c r="O31" s="43">
        <v>1</v>
      </c>
      <c r="P31" s="44" t="s">
        <v>92</v>
      </c>
      <c r="Q31" s="37"/>
      <c r="R31" s="11"/>
    </row>
    <row r="32" spans="1:18" s="13" customFormat="1" ht="34.5" customHeight="1" x14ac:dyDescent="0.25">
      <c r="A32" s="40">
        <f t="shared" si="3"/>
        <v>28</v>
      </c>
      <c r="B32" s="40" t="s">
        <v>112</v>
      </c>
      <c r="C32" s="40" t="s">
        <v>3</v>
      </c>
      <c r="D32" s="40">
        <v>3</v>
      </c>
      <c r="E32" s="40" t="s">
        <v>38</v>
      </c>
      <c r="F32" s="41" t="s">
        <v>9</v>
      </c>
      <c r="G32" s="41">
        <v>80.3</v>
      </c>
      <c r="H32" s="41">
        <v>0</v>
      </c>
      <c r="I32" s="41">
        <v>0</v>
      </c>
      <c r="J32" s="41">
        <f t="shared" si="0"/>
        <v>8.8400000000000034</v>
      </c>
      <c r="K32" s="41">
        <v>89.14</v>
      </c>
      <c r="L32" s="41">
        <f t="shared" si="2"/>
        <v>13.003743200000001</v>
      </c>
      <c r="M32" s="41">
        <f t="shared" si="1"/>
        <v>102.1437432</v>
      </c>
      <c r="N32" s="42">
        <v>47.225415197415089</v>
      </c>
      <c r="O32" s="43">
        <v>1</v>
      </c>
      <c r="P32" s="44" t="s">
        <v>92</v>
      </c>
      <c r="Q32" s="37"/>
      <c r="R32" s="11"/>
    </row>
    <row r="33" spans="1:18" s="13" customFormat="1" ht="34.5" customHeight="1" x14ac:dyDescent="0.25">
      <c r="A33" s="40">
        <f t="shared" si="3"/>
        <v>29</v>
      </c>
      <c r="B33" s="40" t="s">
        <v>112</v>
      </c>
      <c r="C33" s="40" t="s">
        <v>3</v>
      </c>
      <c r="D33" s="40">
        <v>2</v>
      </c>
      <c r="E33" s="40" t="s">
        <v>39</v>
      </c>
      <c r="F33" s="41" t="s">
        <v>9</v>
      </c>
      <c r="G33" s="41">
        <v>84.11</v>
      </c>
      <c r="H33" s="41">
        <v>0</v>
      </c>
      <c r="I33" s="41">
        <v>0</v>
      </c>
      <c r="J33" s="41">
        <f t="shared" si="0"/>
        <v>9.3400000000000034</v>
      </c>
      <c r="K33" s="41">
        <v>93.45</v>
      </c>
      <c r="L33" s="41">
        <f t="shared" si="2"/>
        <v>13.632486000000002</v>
      </c>
      <c r="M33" s="41">
        <f t="shared" si="1"/>
        <v>107.082486</v>
      </c>
      <c r="N33" s="42">
        <v>49.508806935140676</v>
      </c>
      <c r="O33" s="43">
        <v>1</v>
      </c>
      <c r="P33" s="44" t="s">
        <v>92</v>
      </c>
      <c r="Q33" s="37"/>
      <c r="R33" s="11"/>
    </row>
    <row r="34" spans="1:18" s="13" customFormat="1" ht="34.5" customHeight="1" x14ac:dyDescent="0.25">
      <c r="A34" s="40">
        <f t="shared" si="3"/>
        <v>30</v>
      </c>
      <c r="B34" s="40" t="s">
        <v>112</v>
      </c>
      <c r="C34" s="40" t="s">
        <v>3</v>
      </c>
      <c r="D34" s="40">
        <v>1</v>
      </c>
      <c r="E34" s="40" t="s">
        <v>40</v>
      </c>
      <c r="F34" s="41" t="s">
        <v>9</v>
      </c>
      <c r="G34" s="41">
        <v>82</v>
      </c>
      <c r="H34" s="41">
        <v>0</v>
      </c>
      <c r="I34" s="41">
        <v>0</v>
      </c>
      <c r="J34" s="41">
        <f t="shared" ref="J34:J45" si="8">K34-(I34+H34+G34)</f>
        <v>8.6899999999999977</v>
      </c>
      <c r="K34" s="41">
        <v>90.69</v>
      </c>
      <c r="L34" s="41">
        <f t="shared" si="2"/>
        <v>13.229857200000001</v>
      </c>
      <c r="M34" s="41">
        <f t="shared" ref="M34:M45" si="9">K34+L34</f>
        <v>103.9198572</v>
      </c>
      <c r="N34" s="42">
        <v>48.046588560170228</v>
      </c>
      <c r="O34" s="43">
        <v>1</v>
      </c>
      <c r="P34" s="44" t="s">
        <v>92</v>
      </c>
      <c r="Q34" s="37"/>
      <c r="R34" s="11"/>
    </row>
    <row r="35" spans="1:18" s="13" customFormat="1" ht="34.5" customHeight="1" x14ac:dyDescent="0.25">
      <c r="A35" s="40">
        <f t="shared" si="3"/>
        <v>31</v>
      </c>
      <c r="B35" s="40" t="s">
        <v>112</v>
      </c>
      <c r="C35" s="40" t="s">
        <v>3</v>
      </c>
      <c r="D35" s="40">
        <v>5</v>
      </c>
      <c r="E35" s="40" t="s">
        <v>41</v>
      </c>
      <c r="F35" s="41" t="s">
        <v>8</v>
      </c>
      <c r="G35" s="41">
        <v>42.84</v>
      </c>
      <c r="H35" s="41">
        <v>0</v>
      </c>
      <c r="I35" s="41">
        <v>0</v>
      </c>
      <c r="J35" s="41">
        <f t="shared" si="8"/>
        <v>7.25</v>
      </c>
      <c r="K35" s="41">
        <v>50.09</v>
      </c>
      <c r="L35" s="41">
        <f t="shared" si="2"/>
        <v>7.3071292000000012</v>
      </c>
      <c r="M35" s="41">
        <f t="shared" si="9"/>
        <v>57.397129200000002</v>
      </c>
      <c r="N35" s="42">
        <v>26.537144348648436</v>
      </c>
      <c r="O35" s="44" t="s">
        <v>92</v>
      </c>
      <c r="P35" s="44" t="s">
        <v>92</v>
      </c>
      <c r="Q35" s="37"/>
      <c r="R35" s="11"/>
    </row>
    <row r="36" spans="1:18" s="13" customFormat="1" ht="34.5" customHeight="1" x14ac:dyDescent="0.25">
      <c r="A36" s="40">
        <f t="shared" si="3"/>
        <v>32</v>
      </c>
      <c r="B36" s="40" t="s">
        <v>112</v>
      </c>
      <c r="C36" s="40" t="s">
        <v>3</v>
      </c>
      <c r="D36" s="40">
        <v>6</v>
      </c>
      <c r="E36" s="40" t="s">
        <v>42</v>
      </c>
      <c r="F36" s="41" t="s">
        <v>8</v>
      </c>
      <c r="G36" s="41">
        <v>42.84</v>
      </c>
      <c r="H36" s="41">
        <v>0</v>
      </c>
      <c r="I36" s="41">
        <v>0</v>
      </c>
      <c r="J36" s="41">
        <f t="shared" si="8"/>
        <v>7.25</v>
      </c>
      <c r="K36" s="41">
        <v>50.09</v>
      </c>
      <c r="L36" s="41">
        <f t="shared" si="2"/>
        <v>7.3071292000000012</v>
      </c>
      <c r="M36" s="41">
        <f t="shared" si="9"/>
        <v>57.397129200000002</v>
      </c>
      <c r="N36" s="42">
        <v>26.537144348648436</v>
      </c>
      <c r="O36" s="44" t="s">
        <v>92</v>
      </c>
      <c r="P36" s="43">
        <v>1</v>
      </c>
      <c r="Q36" s="37"/>
      <c r="R36" s="11"/>
    </row>
    <row r="37" spans="1:18" s="13" customFormat="1" ht="34.5" customHeight="1" x14ac:dyDescent="0.25">
      <c r="A37" s="40">
        <f t="shared" si="3"/>
        <v>33</v>
      </c>
      <c r="B37" s="40" t="s">
        <v>112</v>
      </c>
      <c r="C37" s="40" t="s">
        <v>5</v>
      </c>
      <c r="D37" s="40">
        <v>12</v>
      </c>
      <c r="E37" s="40" t="s">
        <v>43</v>
      </c>
      <c r="F37" s="41" t="s">
        <v>9</v>
      </c>
      <c r="G37" s="41">
        <v>82</v>
      </c>
      <c r="H37" s="41">
        <v>0</v>
      </c>
      <c r="I37" s="41">
        <v>0</v>
      </c>
      <c r="J37" s="41">
        <f t="shared" si="8"/>
        <v>8.6899999999999977</v>
      </c>
      <c r="K37" s="41">
        <v>90.69</v>
      </c>
      <c r="L37" s="41">
        <f t="shared" si="2"/>
        <v>13.229857200000001</v>
      </c>
      <c r="M37" s="41">
        <f t="shared" si="9"/>
        <v>103.9198572</v>
      </c>
      <c r="N37" s="42">
        <v>48.046588560170228</v>
      </c>
      <c r="O37" s="43">
        <v>1</v>
      </c>
      <c r="P37" s="44" t="s">
        <v>92</v>
      </c>
      <c r="Q37" s="37"/>
      <c r="R37" s="11"/>
    </row>
    <row r="38" spans="1:18" s="13" customFormat="1" ht="34.5" customHeight="1" x14ac:dyDescent="0.25">
      <c r="A38" s="40">
        <f t="shared" si="3"/>
        <v>34</v>
      </c>
      <c r="B38" s="40" t="s">
        <v>112</v>
      </c>
      <c r="C38" s="40" t="s">
        <v>5</v>
      </c>
      <c r="D38" s="40">
        <v>11</v>
      </c>
      <c r="E38" s="40" t="s">
        <v>44</v>
      </c>
      <c r="F38" s="41" t="s">
        <v>9</v>
      </c>
      <c r="G38" s="41">
        <v>80.2</v>
      </c>
      <c r="H38" s="41">
        <v>0</v>
      </c>
      <c r="I38" s="41">
        <v>0</v>
      </c>
      <c r="J38" s="41">
        <f t="shared" si="8"/>
        <v>8.9299999999999926</v>
      </c>
      <c r="K38" s="41">
        <v>89.13</v>
      </c>
      <c r="L38" s="41">
        <f t="shared" si="2"/>
        <v>13.002284400000001</v>
      </c>
      <c r="M38" s="41">
        <f t="shared" si="9"/>
        <v>102.1322844</v>
      </c>
      <c r="N38" s="42">
        <v>47.220117304752151</v>
      </c>
      <c r="O38" s="43">
        <v>1</v>
      </c>
      <c r="P38" s="44" t="s">
        <v>92</v>
      </c>
      <c r="Q38" s="37"/>
      <c r="R38" s="11"/>
    </row>
    <row r="39" spans="1:18" s="13" customFormat="1" ht="34.5" customHeight="1" x14ac:dyDescent="0.25">
      <c r="A39" s="40">
        <f t="shared" si="3"/>
        <v>35</v>
      </c>
      <c r="B39" s="40" t="s">
        <v>112</v>
      </c>
      <c r="C39" s="40" t="s">
        <v>5</v>
      </c>
      <c r="D39" s="40">
        <v>10</v>
      </c>
      <c r="E39" s="40" t="s">
        <v>45</v>
      </c>
      <c r="F39" s="41" t="s">
        <v>9</v>
      </c>
      <c r="G39" s="41">
        <v>84.11</v>
      </c>
      <c r="H39" s="41">
        <v>0</v>
      </c>
      <c r="I39" s="41">
        <v>0</v>
      </c>
      <c r="J39" s="41">
        <f t="shared" si="8"/>
        <v>9.3400000000000034</v>
      </c>
      <c r="K39" s="41">
        <v>93.45</v>
      </c>
      <c r="L39" s="41">
        <f t="shared" si="2"/>
        <v>13.632486000000002</v>
      </c>
      <c r="M39" s="41">
        <f t="shared" si="9"/>
        <v>107.082486</v>
      </c>
      <c r="N39" s="42">
        <v>49.508806935140676</v>
      </c>
      <c r="O39" s="43">
        <v>1</v>
      </c>
      <c r="P39" s="44" t="s">
        <v>92</v>
      </c>
      <c r="Q39" s="37"/>
      <c r="R39" s="11"/>
    </row>
    <row r="40" spans="1:18" s="13" customFormat="1" ht="34.5" customHeight="1" x14ac:dyDescent="0.25">
      <c r="A40" s="40">
        <f t="shared" si="3"/>
        <v>36</v>
      </c>
      <c r="B40" s="40" t="s">
        <v>112</v>
      </c>
      <c r="C40" s="40" t="s">
        <v>5</v>
      </c>
      <c r="D40" s="40">
        <v>9</v>
      </c>
      <c r="E40" s="40" t="s">
        <v>46</v>
      </c>
      <c r="F40" s="41" t="s">
        <v>9</v>
      </c>
      <c r="G40" s="41">
        <v>82</v>
      </c>
      <c r="H40" s="41">
        <v>0</v>
      </c>
      <c r="I40" s="41">
        <v>0</v>
      </c>
      <c r="J40" s="41">
        <f t="shared" si="8"/>
        <v>8.6899999999999977</v>
      </c>
      <c r="K40" s="41">
        <v>90.69</v>
      </c>
      <c r="L40" s="41">
        <f t="shared" si="2"/>
        <v>13.229857200000001</v>
      </c>
      <c r="M40" s="41">
        <f t="shared" si="9"/>
        <v>103.9198572</v>
      </c>
      <c r="N40" s="42">
        <v>48.046588560170228</v>
      </c>
      <c r="O40" s="43">
        <v>1</v>
      </c>
      <c r="P40" s="44" t="s">
        <v>92</v>
      </c>
      <c r="Q40" s="37"/>
      <c r="R40" s="11"/>
    </row>
    <row r="41" spans="1:18" s="13" customFormat="1" ht="34.5" customHeight="1" x14ac:dyDescent="0.25">
      <c r="A41" s="40">
        <f t="shared" si="3"/>
        <v>37</v>
      </c>
      <c r="B41" s="40" t="s">
        <v>112</v>
      </c>
      <c r="C41" s="40" t="s">
        <v>5</v>
      </c>
      <c r="D41" s="40">
        <v>7</v>
      </c>
      <c r="E41" s="40" t="s">
        <v>47</v>
      </c>
      <c r="F41" s="41" t="s">
        <v>8</v>
      </c>
      <c r="G41" s="41">
        <v>42.84</v>
      </c>
      <c r="H41" s="41">
        <v>0</v>
      </c>
      <c r="I41" s="41">
        <v>0</v>
      </c>
      <c r="J41" s="41">
        <f t="shared" si="8"/>
        <v>7.25</v>
      </c>
      <c r="K41" s="41">
        <v>50.09</v>
      </c>
      <c r="L41" s="41">
        <f t="shared" si="2"/>
        <v>7.3071292000000012</v>
      </c>
      <c r="M41" s="41">
        <f t="shared" si="9"/>
        <v>57.397129200000002</v>
      </c>
      <c r="N41" s="42">
        <v>26.537144348648436</v>
      </c>
      <c r="O41" s="44" t="s">
        <v>92</v>
      </c>
      <c r="P41" s="43">
        <v>1</v>
      </c>
      <c r="Q41" s="37"/>
      <c r="R41" s="11"/>
    </row>
    <row r="42" spans="1:18" s="13" customFormat="1" ht="34.5" customHeight="1" x14ac:dyDescent="0.25">
      <c r="A42" s="40">
        <f t="shared" si="3"/>
        <v>38</v>
      </c>
      <c r="B42" s="40" t="s">
        <v>112</v>
      </c>
      <c r="C42" s="40" t="s">
        <v>5</v>
      </c>
      <c r="D42" s="40">
        <v>8</v>
      </c>
      <c r="E42" s="40" t="s">
        <v>48</v>
      </c>
      <c r="F42" s="41" t="s">
        <v>8</v>
      </c>
      <c r="G42" s="41">
        <v>42.84</v>
      </c>
      <c r="H42" s="41">
        <v>0</v>
      </c>
      <c r="I42" s="41">
        <v>0</v>
      </c>
      <c r="J42" s="41">
        <f t="shared" si="8"/>
        <v>7.25</v>
      </c>
      <c r="K42" s="41">
        <v>50.09</v>
      </c>
      <c r="L42" s="41">
        <f t="shared" si="2"/>
        <v>7.3071292000000012</v>
      </c>
      <c r="M42" s="41">
        <f t="shared" si="9"/>
        <v>57.397129200000002</v>
      </c>
      <c r="N42" s="42">
        <v>26.537144348648436</v>
      </c>
      <c r="O42" s="44" t="s">
        <v>92</v>
      </c>
      <c r="P42" s="44" t="s">
        <v>92</v>
      </c>
      <c r="Q42" s="37"/>
      <c r="R42" s="11"/>
    </row>
    <row r="43" spans="1:18" s="13" customFormat="1" ht="34.5" customHeight="1" x14ac:dyDescent="0.25">
      <c r="A43" s="40">
        <f t="shared" si="3"/>
        <v>39</v>
      </c>
      <c r="B43" s="40" t="s">
        <v>112</v>
      </c>
      <c r="C43" s="40" t="s">
        <v>5</v>
      </c>
      <c r="D43" s="40">
        <v>4</v>
      </c>
      <c r="E43" s="40" t="s">
        <v>49</v>
      </c>
      <c r="F43" s="41" t="s">
        <v>9</v>
      </c>
      <c r="G43" s="41">
        <v>82</v>
      </c>
      <c r="H43" s="41">
        <v>0</v>
      </c>
      <c r="I43" s="41">
        <v>0</v>
      </c>
      <c r="J43" s="41">
        <f t="shared" si="8"/>
        <v>8.6899999999999977</v>
      </c>
      <c r="K43" s="41">
        <v>90.69</v>
      </c>
      <c r="L43" s="41">
        <f t="shared" si="2"/>
        <v>13.229857200000001</v>
      </c>
      <c r="M43" s="41">
        <f t="shared" si="9"/>
        <v>103.9198572</v>
      </c>
      <c r="N43" s="42">
        <v>48.046588560170228</v>
      </c>
      <c r="O43" s="43">
        <v>1</v>
      </c>
      <c r="P43" s="44" t="s">
        <v>92</v>
      </c>
      <c r="Q43" s="37"/>
      <c r="R43" s="11"/>
    </row>
    <row r="44" spans="1:18" s="13" customFormat="1" ht="34.5" customHeight="1" x14ac:dyDescent="0.25">
      <c r="A44" s="40">
        <f t="shared" si="3"/>
        <v>40</v>
      </c>
      <c r="B44" s="40" t="s">
        <v>112</v>
      </c>
      <c r="C44" s="40" t="s">
        <v>5</v>
      </c>
      <c r="D44" s="40">
        <v>3</v>
      </c>
      <c r="E44" s="40" t="s">
        <v>50</v>
      </c>
      <c r="F44" s="41" t="s">
        <v>9</v>
      </c>
      <c r="G44" s="41">
        <v>80.3</v>
      </c>
      <c r="H44" s="41">
        <v>0</v>
      </c>
      <c r="I44" s="41">
        <v>0</v>
      </c>
      <c r="J44" s="41">
        <f t="shared" si="8"/>
        <v>8.8400000000000034</v>
      </c>
      <c r="K44" s="41">
        <v>89.14</v>
      </c>
      <c r="L44" s="41">
        <f t="shared" si="2"/>
        <v>13.003743200000001</v>
      </c>
      <c r="M44" s="41">
        <f t="shared" si="9"/>
        <v>102.1437432</v>
      </c>
      <c r="N44" s="42">
        <v>47.225415197415089</v>
      </c>
      <c r="O44" s="43">
        <v>1</v>
      </c>
      <c r="P44" s="44" t="s">
        <v>92</v>
      </c>
      <c r="Q44" s="37"/>
      <c r="R44" s="11"/>
    </row>
    <row r="45" spans="1:18" s="13" customFormat="1" ht="34.5" customHeight="1" x14ac:dyDescent="0.25">
      <c r="A45" s="40">
        <f t="shared" si="3"/>
        <v>41</v>
      </c>
      <c r="B45" s="40" t="s">
        <v>112</v>
      </c>
      <c r="C45" s="40" t="s">
        <v>5</v>
      </c>
      <c r="D45" s="40">
        <v>2</v>
      </c>
      <c r="E45" s="40" t="s">
        <v>51</v>
      </c>
      <c r="F45" s="41" t="s">
        <v>9</v>
      </c>
      <c r="G45" s="41">
        <v>84.11</v>
      </c>
      <c r="H45" s="41">
        <v>0</v>
      </c>
      <c r="I45" s="41">
        <v>0</v>
      </c>
      <c r="J45" s="41">
        <f t="shared" si="8"/>
        <v>9.3400000000000034</v>
      </c>
      <c r="K45" s="41">
        <v>93.45</v>
      </c>
      <c r="L45" s="41">
        <f t="shared" si="2"/>
        <v>13.632486000000002</v>
      </c>
      <c r="M45" s="41">
        <f t="shared" si="9"/>
        <v>107.082486</v>
      </c>
      <c r="N45" s="42">
        <v>49.508806935140676</v>
      </c>
      <c r="O45" s="43">
        <v>1</v>
      </c>
      <c r="P45" s="44" t="s">
        <v>92</v>
      </c>
      <c r="Q45" s="37"/>
      <c r="R45" s="11"/>
    </row>
    <row r="46" spans="1:18" s="13" customFormat="1" ht="34.5" customHeight="1" x14ac:dyDescent="0.25">
      <c r="A46" s="40">
        <f t="shared" si="3"/>
        <v>42</v>
      </c>
      <c r="B46" s="40" t="s">
        <v>112</v>
      </c>
      <c r="C46" s="40" t="s">
        <v>5</v>
      </c>
      <c r="D46" s="40">
        <v>1</v>
      </c>
      <c r="E46" s="40" t="s">
        <v>52</v>
      </c>
      <c r="F46" s="41" t="s">
        <v>9</v>
      </c>
      <c r="G46" s="41">
        <v>82</v>
      </c>
      <c r="H46" s="41">
        <v>0</v>
      </c>
      <c r="I46" s="41">
        <v>0</v>
      </c>
      <c r="J46" s="41">
        <f t="shared" ref="J46:J84" si="10">K46-(I46+H46+G46)</f>
        <v>8.6899999999999977</v>
      </c>
      <c r="K46" s="41">
        <v>90.69</v>
      </c>
      <c r="L46" s="41">
        <f t="shared" si="2"/>
        <v>13.229857200000001</v>
      </c>
      <c r="M46" s="41">
        <f t="shared" ref="M46:M84" si="11">K46+L46</f>
        <v>103.9198572</v>
      </c>
      <c r="N46" s="42">
        <v>48.046588560170228</v>
      </c>
      <c r="O46" s="43">
        <v>1</v>
      </c>
      <c r="P46" s="44" t="s">
        <v>92</v>
      </c>
      <c r="Q46" s="37"/>
      <c r="R46" s="11"/>
    </row>
    <row r="47" spans="1:18" s="13" customFormat="1" ht="34.5" customHeight="1" x14ac:dyDescent="0.25">
      <c r="A47" s="40">
        <f t="shared" si="3"/>
        <v>43</v>
      </c>
      <c r="B47" s="40" t="s">
        <v>112</v>
      </c>
      <c r="C47" s="40" t="s">
        <v>5</v>
      </c>
      <c r="D47" s="40">
        <v>5</v>
      </c>
      <c r="E47" s="40" t="s">
        <v>53</v>
      </c>
      <c r="F47" s="41" t="s">
        <v>8</v>
      </c>
      <c r="G47" s="41">
        <v>42.84</v>
      </c>
      <c r="H47" s="41">
        <v>0</v>
      </c>
      <c r="I47" s="41">
        <v>0</v>
      </c>
      <c r="J47" s="41">
        <f t="shared" si="10"/>
        <v>7.25</v>
      </c>
      <c r="K47" s="41">
        <v>50.09</v>
      </c>
      <c r="L47" s="41">
        <f t="shared" si="2"/>
        <v>7.3071292000000012</v>
      </c>
      <c r="M47" s="41">
        <f t="shared" si="11"/>
        <v>57.397129200000002</v>
      </c>
      <c r="N47" s="42">
        <v>26.537144348648436</v>
      </c>
      <c r="O47" s="44" t="s">
        <v>92</v>
      </c>
      <c r="P47" s="44" t="s">
        <v>92</v>
      </c>
      <c r="Q47" s="37"/>
      <c r="R47" s="11"/>
    </row>
    <row r="48" spans="1:18" s="13" customFormat="1" ht="34.5" customHeight="1" x14ac:dyDescent="0.25">
      <c r="A48" s="40">
        <f t="shared" si="3"/>
        <v>44</v>
      </c>
      <c r="B48" s="40" t="s">
        <v>112</v>
      </c>
      <c r="C48" s="40" t="s">
        <v>5</v>
      </c>
      <c r="D48" s="40">
        <v>6</v>
      </c>
      <c r="E48" s="40" t="s">
        <v>54</v>
      </c>
      <c r="F48" s="41" t="s">
        <v>8</v>
      </c>
      <c r="G48" s="41">
        <v>42.84</v>
      </c>
      <c r="H48" s="41">
        <v>0</v>
      </c>
      <c r="I48" s="41">
        <v>0</v>
      </c>
      <c r="J48" s="41">
        <f t="shared" si="10"/>
        <v>7.25</v>
      </c>
      <c r="K48" s="41">
        <v>50.09</v>
      </c>
      <c r="L48" s="41">
        <f t="shared" si="2"/>
        <v>7.3071292000000012</v>
      </c>
      <c r="M48" s="41">
        <f t="shared" si="11"/>
        <v>57.397129200000002</v>
      </c>
      <c r="N48" s="42">
        <v>26.537144348648436</v>
      </c>
      <c r="O48" s="44" t="s">
        <v>92</v>
      </c>
      <c r="P48" s="44" t="s">
        <v>92</v>
      </c>
      <c r="Q48" s="37"/>
      <c r="R48" s="11"/>
    </row>
    <row r="49" spans="1:18" s="8" customFormat="1" ht="34.65" customHeight="1" x14ac:dyDescent="0.45">
      <c r="A49" s="40">
        <f t="shared" si="3"/>
        <v>45</v>
      </c>
      <c r="B49" s="40" t="s">
        <v>112</v>
      </c>
      <c r="C49" s="40" t="s">
        <v>6</v>
      </c>
      <c r="D49" s="40">
        <v>12</v>
      </c>
      <c r="E49" s="40" t="s">
        <v>55</v>
      </c>
      <c r="F49" s="41" t="s">
        <v>9</v>
      </c>
      <c r="G49" s="41">
        <v>82</v>
      </c>
      <c r="H49" s="41">
        <v>0</v>
      </c>
      <c r="I49" s="41">
        <v>0</v>
      </c>
      <c r="J49" s="41">
        <f t="shared" si="10"/>
        <v>8.6899999999999977</v>
      </c>
      <c r="K49" s="41">
        <v>90.69</v>
      </c>
      <c r="L49" s="41">
        <f t="shared" si="2"/>
        <v>13.229857200000001</v>
      </c>
      <c r="M49" s="41">
        <f t="shared" si="11"/>
        <v>103.9198572</v>
      </c>
      <c r="N49" s="42">
        <v>48.046588560170228</v>
      </c>
      <c r="O49" s="43">
        <v>1</v>
      </c>
      <c r="P49" s="44" t="s">
        <v>92</v>
      </c>
      <c r="Q49" s="37"/>
      <c r="R49" s="30"/>
    </row>
    <row r="50" spans="1:18" s="8" customFormat="1" ht="34.65" customHeight="1" x14ac:dyDescent="0.45">
      <c r="A50" s="40">
        <f t="shared" si="3"/>
        <v>46</v>
      </c>
      <c r="B50" s="40" t="s">
        <v>112</v>
      </c>
      <c r="C50" s="40" t="s">
        <v>6</v>
      </c>
      <c r="D50" s="40">
        <v>11</v>
      </c>
      <c r="E50" s="40" t="s">
        <v>56</v>
      </c>
      <c r="F50" s="41" t="s">
        <v>9</v>
      </c>
      <c r="G50" s="41">
        <v>80.2</v>
      </c>
      <c r="H50" s="41">
        <v>0</v>
      </c>
      <c r="I50" s="41">
        <v>0</v>
      </c>
      <c r="J50" s="41">
        <f t="shared" si="10"/>
        <v>8.9299999999999926</v>
      </c>
      <c r="K50" s="41">
        <v>89.13</v>
      </c>
      <c r="L50" s="41">
        <f t="shared" si="2"/>
        <v>13.002284400000001</v>
      </c>
      <c r="M50" s="41">
        <f t="shared" si="11"/>
        <v>102.1322844</v>
      </c>
      <c r="N50" s="42">
        <v>47.220117304752151</v>
      </c>
      <c r="O50" s="43">
        <v>1</v>
      </c>
      <c r="P50" s="44" t="s">
        <v>92</v>
      </c>
      <c r="Q50" s="37"/>
      <c r="R50" s="30"/>
    </row>
    <row r="51" spans="1:18" s="8" customFormat="1" ht="34.65" customHeight="1" x14ac:dyDescent="0.45">
      <c r="A51" s="40">
        <f t="shared" si="3"/>
        <v>47</v>
      </c>
      <c r="B51" s="40" t="s">
        <v>112</v>
      </c>
      <c r="C51" s="40" t="s">
        <v>6</v>
      </c>
      <c r="D51" s="40">
        <v>10</v>
      </c>
      <c r="E51" s="40" t="s">
        <v>57</v>
      </c>
      <c r="F51" s="41" t="s">
        <v>9</v>
      </c>
      <c r="G51" s="41">
        <v>84.11</v>
      </c>
      <c r="H51" s="41">
        <v>0</v>
      </c>
      <c r="I51" s="41">
        <v>0</v>
      </c>
      <c r="J51" s="41">
        <f t="shared" si="10"/>
        <v>9.3400000000000034</v>
      </c>
      <c r="K51" s="41">
        <v>93.45</v>
      </c>
      <c r="L51" s="41">
        <f t="shared" si="2"/>
        <v>13.632486000000002</v>
      </c>
      <c r="M51" s="41">
        <f t="shared" si="11"/>
        <v>107.082486</v>
      </c>
      <c r="N51" s="42">
        <v>49.508806935140676</v>
      </c>
      <c r="O51" s="43">
        <v>1</v>
      </c>
      <c r="P51" s="44" t="s">
        <v>92</v>
      </c>
      <c r="Q51" s="37"/>
      <c r="R51" s="30"/>
    </row>
    <row r="52" spans="1:18" s="8" customFormat="1" ht="34.65" customHeight="1" x14ac:dyDescent="0.45">
      <c r="A52" s="40">
        <f t="shared" si="3"/>
        <v>48</v>
      </c>
      <c r="B52" s="40" t="s">
        <v>112</v>
      </c>
      <c r="C52" s="40" t="s">
        <v>6</v>
      </c>
      <c r="D52" s="40">
        <v>9</v>
      </c>
      <c r="E52" s="40" t="s">
        <v>58</v>
      </c>
      <c r="F52" s="41" t="s">
        <v>9</v>
      </c>
      <c r="G52" s="41">
        <v>82</v>
      </c>
      <c r="H52" s="41">
        <v>0</v>
      </c>
      <c r="I52" s="41">
        <v>0</v>
      </c>
      <c r="J52" s="41">
        <f t="shared" si="10"/>
        <v>8.6899999999999977</v>
      </c>
      <c r="K52" s="41">
        <v>90.69</v>
      </c>
      <c r="L52" s="41">
        <f t="shared" si="2"/>
        <v>13.229857200000001</v>
      </c>
      <c r="M52" s="41">
        <f t="shared" si="11"/>
        <v>103.9198572</v>
      </c>
      <c r="N52" s="42">
        <v>48.046588560170228</v>
      </c>
      <c r="O52" s="43">
        <v>1</v>
      </c>
      <c r="P52" s="44" t="s">
        <v>92</v>
      </c>
      <c r="Q52" s="37"/>
      <c r="R52" s="30"/>
    </row>
    <row r="53" spans="1:18" s="8" customFormat="1" ht="34.65" customHeight="1" x14ac:dyDescent="0.45">
      <c r="A53" s="40">
        <f t="shared" si="3"/>
        <v>49</v>
      </c>
      <c r="B53" s="40" t="s">
        <v>112</v>
      </c>
      <c r="C53" s="40" t="s">
        <v>6</v>
      </c>
      <c r="D53" s="40">
        <v>7</v>
      </c>
      <c r="E53" s="40" t="s">
        <v>59</v>
      </c>
      <c r="F53" s="41" t="s">
        <v>8</v>
      </c>
      <c r="G53" s="41">
        <v>42.84</v>
      </c>
      <c r="H53" s="41">
        <v>0</v>
      </c>
      <c r="I53" s="41">
        <v>0</v>
      </c>
      <c r="J53" s="41">
        <f t="shared" si="10"/>
        <v>7.25</v>
      </c>
      <c r="K53" s="41">
        <v>50.09</v>
      </c>
      <c r="L53" s="41">
        <f t="shared" si="2"/>
        <v>7.3071292000000012</v>
      </c>
      <c r="M53" s="41">
        <f t="shared" si="11"/>
        <v>57.397129200000002</v>
      </c>
      <c r="N53" s="42">
        <v>26.537144348648436</v>
      </c>
      <c r="O53" s="44" t="s">
        <v>92</v>
      </c>
      <c r="P53" s="44" t="s">
        <v>92</v>
      </c>
      <c r="Q53" s="37"/>
      <c r="R53" s="30"/>
    </row>
    <row r="54" spans="1:18" s="8" customFormat="1" ht="34.65" customHeight="1" x14ac:dyDescent="0.45">
      <c r="A54" s="40">
        <f t="shared" si="3"/>
        <v>50</v>
      </c>
      <c r="B54" s="40" t="s">
        <v>112</v>
      </c>
      <c r="C54" s="40" t="s">
        <v>6</v>
      </c>
      <c r="D54" s="40">
        <v>8</v>
      </c>
      <c r="E54" s="40" t="s">
        <v>60</v>
      </c>
      <c r="F54" s="41" t="s">
        <v>8</v>
      </c>
      <c r="G54" s="41">
        <v>42.84</v>
      </c>
      <c r="H54" s="41">
        <v>0</v>
      </c>
      <c r="I54" s="41">
        <v>0</v>
      </c>
      <c r="J54" s="41">
        <f t="shared" si="10"/>
        <v>7.25</v>
      </c>
      <c r="K54" s="41">
        <v>50.09</v>
      </c>
      <c r="L54" s="41">
        <f t="shared" si="2"/>
        <v>7.3071292000000012</v>
      </c>
      <c r="M54" s="41">
        <f t="shared" si="11"/>
        <v>57.397129200000002</v>
      </c>
      <c r="N54" s="42">
        <v>26.537144348648436</v>
      </c>
      <c r="O54" s="44" t="s">
        <v>92</v>
      </c>
      <c r="P54" s="44" t="s">
        <v>92</v>
      </c>
      <c r="Q54" s="37"/>
      <c r="R54" s="30"/>
    </row>
    <row r="55" spans="1:18" s="8" customFormat="1" ht="34.65" customHeight="1" x14ac:dyDescent="0.45">
      <c r="A55" s="40">
        <f t="shared" si="3"/>
        <v>51</v>
      </c>
      <c r="B55" s="40" t="s">
        <v>112</v>
      </c>
      <c r="C55" s="40" t="s">
        <v>6</v>
      </c>
      <c r="D55" s="40">
        <v>4</v>
      </c>
      <c r="E55" s="40" t="s">
        <v>61</v>
      </c>
      <c r="F55" s="41" t="s">
        <v>9</v>
      </c>
      <c r="G55" s="41">
        <v>82</v>
      </c>
      <c r="H55" s="41">
        <v>0</v>
      </c>
      <c r="I55" s="41">
        <v>0</v>
      </c>
      <c r="J55" s="41">
        <f t="shared" si="10"/>
        <v>8.6899999999999977</v>
      </c>
      <c r="K55" s="41">
        <v>90.69</v>
      </c>
      <c r="L55" s="41">
        <f t="shared" si="2"/>
        <v>13.229857200000001</v>
      </c>
      <c r="M55" s="41">
        <f t="shared" si="11"/>
        <v>103.9198572</v>
      </c>
      <c r="N55" s="42">
        <v>48.046588560170228</v>
      </c>
      <c r="O55" s="43">
        <v>1</v>
      </c>
      <c r="P55" s="44" t="s">
        <v>92</v>
      </c>
      <c r="Q55" s="37"/>
      <c r="R55" s="30"/>
    </row>
    <row r="56" spans="1:18" s="8" customFormat="1" ht="34.65" customHeight="1" x14ac:dyDescent="0.45">
      <c r="A56" s="40">
        <f t="shared" si="3"/>
        <v>52</v>
      </c>
      <c r="B56" s="40" t="s">
        <v>112</v>
      </c>
      <c r="C56" s="40" t="s">
        <v>6</v>
      </c>
      <c r="D56" s="40">
        <v>3</v>
      </c>
      <c r="E56" s="40" t="s">
        <v>62</v>
      </c>
      <c r="F56" s="41" t="s">
        <v>9</v>
      </c>
      <c r="G56" s="41">
        <v>80.3</v>
      </c>
      <c r="H56" s="41">
        <v>0</v>
      </c>
      <c r="I56" s="41">
        <v>0</v>
      </c>
      <c r="J56" s="41">
        <f t="shared" si="10"/>
        <v>8.8400000000000034</v>
      </c>
      <c r="K56" s="41">
        <v>89.14</v>
      </c>
      <c r="L56" s="41">
        <f t="shared" si="2"/>
        <v>13.003743200000001</v>
      </c>
      <c r="M56" s="41">
        <f t="shared" si="11"/>
        <v>102.1437432</v>
      </c>
      <c r="N56" s="42">
        <v>47.225415197415089</v>
      </c>
      <c r="O56" s="43">
        <v>1</v>
      </c>
      <c r="P56" s="44" t="s">
        <v>92</v>
      </c>
      <c r="Q56" s="37"/>
      <c r="R56" s="30"/>
    </row>
    <row r="57" spans="1:18" s="8" customFormat="1" ht="34.65" customHeight="1" x14ac:dyDescent="0.45">
      <c r="A57" s="40">
        <f t="shared" si="3"/>
        <v>53</v>
      </c>
      <c r="B57" s="40" t="s">
        <v>112</v>
      </c>
      <c r="C57" s="40" t="s">
        <v>6</v>
      </c>
      <c r="D57" s="40">
        <v>2</v>
      </c>
      <c r="E57" s="40" t="s">
        <v>63</v>
      </c>
      <c r="F57" s="41" t="s">
        <v>9</v>
      </c>
      <c r="G57" s="41">
        <v>84.11</v>
      </c>
      <c r="H57" s="41">
        <v>0</v>
      </c>
      <c r="I57" s="41">
        <v>0</v>
      </c>
      <c r="J57" s="41">
        <f t="shared" si="10"/>
        <v>9.3400000000000034</v>
      </c>
      <c r="K57" s="41">
        <v>93.45</v>
      </c>
      <c r="L57" s="41">
        <f t="shared" si="2"/>
        <v>13.632486000000002</v>
      </c>
      <c r="M57" s="41">
        <f t="shared" si="11"/>
        <v>107.082486</v>
      </c>
      <c r="N57" s="42">
        <v>49.508806935140676</v>
      </c>
      <c r="O57" s="43">
        <v>1</v>
      </c>
      <c r="P57" s="44" t="s">
        <v>92</v>
      </c>
      <c r="Q57" s="37"/>
      <c r="R57" s="30"/>
    </row>
    <row r="58" spans="1:18" s="8" customFormat="1" ht="34.65" customHeight="1" x14ac:dyDescent="0.45">
      <c r="A58" s="40">
        <f t="shared" si="3"/>
        <v>54</v>
      </c>
      <c r="B58" s="40" t="s">
        <v>112</v>
      </c>
      <c r="C58" s="40" t="s">
        <v>6</v>
      </c>
      <c r="D58" s="40">
        <v>1</v>
      </c>
      <c r="E58" s="40" t="s">
        <v>64</v>
      </c>
      <c r="F58" s="41" t="s">
        <v>9</v>
      </c>
      <c r="G58" s="41">
        <v>82</v>
      </c>
      <c r="H58" s="41">
        <v>0</v>
      </c>
      <c r="I58" s="41">
        <v>0</v>
      </c>
      <c r="J58" s="41">
        <f t="shared" si="10"/>
        <v>8.6899999999999977</v>
      </c>
      <c r="K58" s="41">
        <v>90.69</v>
      </c>
      <c r="L58" s="41">
        <f t="shared" si="2"/>
        <v>13.229857200000001</v>
      </c>
      <c r="M58" s="41">
        <f t="shared" si="11"/>
        <v>103.9198572</v>
      </c>
      <c r="N58" s="42">
        <v>48.046588560170228</v>
      </c>
      <c r="O58" s="43">
        <v>1</v>
      </c>
      <c r="P58" s="44" t="s">
        <v>92</v>
      </c>
      <c r="Q58" s="37"/>
      <c r="R58" s="30"/>
    </row>
    <row r="59" spans="1:18" s="8" customFormat="1" ht="34.65" customHeight="1" x14ac:dyDescent="0.45">
      <c r="A59" s="40">
        <f t="shared" si="3"/>
        <v>55</v>
      </c>
      <c r="B59" s="40" t="s">
        <v>112</v>
      </c>
      <c r="C59" s="40" t="s">
        <v>6</v>
      </c>
      <c r="D59" s="40">
        <v>5</v>
      </c>
      <c r="E59" s="40" t="s">
        <v>65</v>
      </c>
      <c r="F59" s="41" t="s">
        <v>8</v>
      </c>
      <c r="G59" s="41">
        <v>42.84</v>
      </c>
      <c r="H59" s="41">
        <v>0</v>
      </c>
      <c r="I59" s="41">
        <v>0</v>
      </c>
      <c r="J59" s="41">
        <f t="shared" si="10"/>
        <v>7.25</v>
      </c>
      <c r="K59" s="41">
        <v>50.09</v>
      </c>
      <c r="L59" s="41">
        <f t="shared" si="2"/>
        <v>7.3071292000000012</v>
      </c>
      <c r="M59" s="41">
        <f t="shared" si="11"/>
        <v>57.397129200000002</v>
      </c>
      <c r="N59" s="42">
        <v>26.537144348648436</v>
      </c>
      <c r="O59" s="44" t="s">
        <v>92</v>
      </c>
      <c r="P59" s="44" t="s">
        <v>92</v>
      </c>
      <c r="Q59" s="37"/>
      <c r="R59" s="30"/>
    </row>
    <row r="60" spans="1:18" s="8" customFormat="1" ht="34.65" customHeight="1" x14ac:dyDescent="0.45">
      <c r="A60" s="40">
        <f t="shared" si="3"/>
        <v>56</v>
      </c>
      <c r="B60" s="40" t="s">
        <v>112</v>
      </c>
      <c r="C60" s="40" t="s">
        <v>6</v>
      </c>
      <c r="D60" s="40">
        <v>6</v>
      </c>
      <c r="E60" s="40" t="s">
        <v>66</v>
      </c>
      <c r="F60" s="41" t="s">
        <v>8</v>
      </c>
      <c r="G60" s="41">
        <v>42.84</v>
      </c>
      <c r="H60" s="41">
        <v>0</v>
      </c>
      <c r="I60" s="41">
        <v>0</v>
      </c>
      <c r="J60" s="41">
        <f t="shared" si="10"/>
        <v>7.25</v>
      </c>
      <c r="K60" s="41">
        <v>50.09</v>
      </c>
      <c r="L60" s="41">
        <f t="shared" si="2"/>
        <v>7.3071292000000012</v>
      </c>
      <c r="M60" s="41">
        <f t="shared" si="11"/>
        <v>57.397129200000002</v>
      </c>
      <c r="N60" s="42">
        <v>26.537144348648436</v>
      </c>
      <c r="O60" s="44" t="s">
        <v>92</v>
      </c>
      <c r="P60" s="44" t="s">
        <v>92</v>
      </c>
      <c r="Q60" s="37"/>
      <c r="R60" s="30"/>
    </row>
    <row r="61" spans="1:18" s="8" customFormat="1" ht="34.65" customHeight="1" x14ac:dyDescent="0.45">
      <c r="A61" s="40">
        <f t="shared" si="3"/>
        <v>57</v>
      </c>
      <c r="B61" s="40" t="s">
        <v>112</v>
      </c>
      <c r="C61" s="40" t="s">
        <v>7</v>
      </c>
      <c r="D61" s="40">
        <v>12</v>
      </c>
      <c r="E61" s="40" t="s">
        <v>67</v>
      </c>
      <c r="F61" s="41" t="s">
        <v>9</v>
      </c>
      <c r="G61" s="41">
        <v>82</v>
      </c>
      <c r="H61" s="41">
        <v>0</v>
      </c>
      <c r="I61" s="41">
        <v>0</v>
      </c>
      <c r="J61" s="41">
        <f t="shared" si="10"/>
        <v>8.6899999999999977</v>
      </c>
      <c r="K61" s="41">
        <v>90.69</v>
      </c>
      <c r="L61" s="41">
        <f t="shared" si="2"/>
        <v>13.229857200000001</v>
      </c>
      <c r="M61" s="41">
        <f t="shared" si="11"/>
        <v>103.9198572</v>
      </c>
      <c r="N61" s="42">
        <v>48.046588560170228</v>
      </c>
      <c r="O61" s="43">
        <v>1</v>
      </c>
      <c r="P61" s="44" t="s">
        <v>92</v>
      </c>
      <c r="Q61" s="37"/>
      <c r="R61" s="30"/>
    </row>
    <row r="62" spans="1:18" s="8" customFormat="1" ht="34.65" customHeight="1" x14ac:dyDescent="0.45">
      <c r="A62" s="40">
        <f t="shared" si="3"/>
        <v>58</v>
      </c>
      <c r="B62" s="40" t="s">
        <v>112</v>
      </c>
      <c r="C62" s="40" t="s">
        <v>7</v>
      </c>
      <c r="D62" s="40">
        <v>11</v>
      </c>
      <c r="E62" s="40" t="s">
        <v>68</v>
      </c>
      <c r="F62" s="41" t="s">
        <v>9</v>
      </c>
      <c r="G62" s="41">
        <v>80.2</v>
      </c>
      <c r="H62" s="41">
        <v>0</v>
      </c>
      <c r="I62" s="41">
        <v>0</v>
      </c>
      <c r="J62" s="41">
        <f t="shared" si="10"/>
        <v>8.9299999999999926</v>
      </c>
      <c r="K62" s="41">
        <v>89.13</v>
      </c>
      <c r="L62" s="41">
        <f t="shared" si="2"/>
        <v>13.002284400000001</v>
      </c>
      <c r="M62" s="41">
        <f t="shared" si="11"/>
        <v>102.1322844</v>
      </c>
      <c r="N62" s="42">
        <v>47.220117304752151</v>
      </c>
      <c r="O62" s="43">
        <v>1</v>
      </c>
      <c r="P62" s="44" t="s">
        <v>92</v>
      </c>
      <c r="Q62" s="37"/>
      <c r="R62" s="30"/>
    </row>
    <row r="63" spans="1:18" s="8" customFormat="1" ht="34.65" customHeight="1" x14ac:dyDescent="0.45">
      <c r="A63" s="40">
        <f t="shared" si="3"/>
        <v>59</v>
      </c>
      <c r="B63" s="40" t="s">
        <v>112</v>
      </c>
      <c r="C63" s="40" t="s">
        <v>7</v>
      </c>
      <c r="D63" s="40">
        <v>10</v>
      </c>
      <c r="E63" s="40" t="s">
        <v>69</v>
      </c>
      <c r="F63" s="41" t="s">
        <v>9</v>
      </c>
      <c r="G63" s="41">
        <v>84.11</v>
      </c>
      <c r="H63" s="41">
        <v>0</v>
      </c>
      <c r="I63" s="41">
        <v>0</v>
      </c>
      <c r="J63" s="41">
        <f t="shared" si="10"/>
        <v>9.3400000000000034</v>
      </c>
      <c r="K63" s="41">
        <v>93.45</v>
      </c>
      <c r="L63" s="41">
        <f t="shared" si="2"/>
        <v>13.632486000000002</v>
      </c>
      <c r="M63" s="41">
        <f t="shared" si="11"/>
        <v>107.082486</v>
      </c>
      <c r="N63" s="42">
        <v>49.508806935140676</v>
      </c>
      <c r="O63" s="43">
        <v>1</v>
      </c>
      <c r="P63" s="44" t="s">
        <v>92</v>
      </c>
      <c r="Q63" s="37"/>
      <c r="R63" s="30"/>
    </row>
    <row r="64" spans="1:18" s="8" customFormat="1" ht="34.65" customHeight="1" x14ac:dyDescent="0.45">
      <c r="A64" s="40">
        <f t="shared" si="3"/>
        <v>60</v>
      </c>
      <c r="B64" s="40" t="s">
        <v>112</v>
      </c>
      <c r="C64" s="40" t="s">
        <v>7</v>
      </c>
      <c r="D64" s="40">
        <v>9</v>
      </c>
      <c r="E64" s="40" t="s">
        <v>70</v>
      </c>
      <c r="F64" s="41" t="s">
        <v>9</v>
      </c>
      <c r="G64" s="41">
        <v>82</v>
      </c>
      <c r="H64" s="41">
        <v>0</v>
      </c>
      <c r="I64" s="41">
        <v>0</v>
      </c>
      <c r="J64" s="41">
        <f t="shared" si="10"/>
        <v>8.6899999999999977</v>
      </c>
      <c r="K64" s="41">
        <v>90.69</v>
      </c>
      <c r="L64" s="41">
        <f t="shared" si="2"/>
        <v>13.229857200000001</v>
      </c>
      <c r="M64" s="41">
        <f t="shared" si="11"/>
        <v>103.9198572</v>
      </c>
      <c r="N64" s="42">
        <v>48.046588560170228</v>
      </c>
      <c r="O64" s="43">
        <v>1</v>
      </c>
      <c r="P64" s="44" t="s">
        <v>92</v>
      </c>
      <c r="Q64" s="37"/>
      <c r="R64" s="30"/>
    </row>
    <row r="65" spans="1:18" s="8" customFormat="1" ht="34.65" customHeight="1" x14ac:dyDescent="0.45">
      <c r="A65" s="40">
        <f t="shared" si="3"/>
        <v>61</v>
      </c>
      <c r="B65" s="40" t="s">
        <v>112</v>
      </c>
      <c r="C65" s="40" t="s">
        <v>7</v>
      </c>
      <c r="D65" s="40">
        <v>7</v>
      </c>
      <c r="E65" s="40" t="s">
        <v>71</v>
      </c>
      <c r="F65" s="41" t="s">
        <v>8</v>
      </c>
      <c r="G65" s="41">
        <v>42.84</v>
      </c>
      <c r="H65" s="41">
        <v>0</v>
      </c>
      <c r="I65" s="41">
        <v>0</v>
      </c>
      <c r="J65" s="41">
        <f t="shared" si="10"/>
        <v>7.25</v>
      </c>
      <c r="K65" s="41">
        <v>50.09</v>
      </c>
      <c r="L65" s="41">
        <f t="shared" si="2"/>
        <v>7.3071292000000012</v>
      </c>
      <c r="M65" s="41">
        <f t="shared" si="11"/>
        <v>57.397129200000002</v>
      </c>
      <c r="N65" s="42">
        <v>26.537144348648436</v>
      </c>
      <c r="O65" s="44" t="s">
        <v>92</v>
      </c>
      <c r="P65" s="44" t="s">
        <v>92</v>
      </c>
      <c r="Q65" s="37"/>
      <c r="R65" s="30"/>
    </row>
    <row r="66" spans="1:18" s="8" customFormat="1" ht="34.65" customHeight="1" x14ac:dyDescent="0.45">
      <c r="A66" s="40">
        <f t="shared" si="3"/>
        <v>62</v>
      </c>
      <c r="B66" s="40" t="s">
        <v>112</v>
      </c>
      <c r="C66" s="40" t="s">
        <v>7</v>
      </c>
      <c r="D66" s="40">
        <v>8</v>
      </c>
      <c r="E66" s="40" t="s">
        <v>72</v>
      </c>
      <c r="F66" s="41" t="s">
        <v>8</v>
      </c>
      <c r="G66" s="41">
        <v>42.84</v>
      </c>
      <c r="H66" s="41">
        <v>0</v>
      </c>
      <c r="I66" s="41">
        <v>0</v>
      </c>
      <c r="J66" s="41">
        <f t="shared" si="10"/>
        <v>7.25</v>
      </c>
      <c r="K66" s="41">
        <v>50.09</v>
      </c>
      <c r="L66" s="41">
        <f t="shared" si="2"/>
        <v>7.3071292000000012</v>
      </c>
      <c r="M66" s="41">
        <f t="shared" si="11"/>
        <v>57.397129200000002</v>
      </c>
      <c r="N66" s="42">
        <v>26.537144348648436</v>
      </c>
      <c r="O66" s="44" t="s">
        <v>92</v>
      </c>
      <c r="P66" s="44" t="s">
        <v>92</v>
      </c>
      <c r="Q66" s="37"/>
      <c r="R66" s="30"/>
    </row>
    <row r="67" spans="1:18" s="8" customFormat="1" ht="34.65" customHeight="1" x14ac:dyDescent="0.45">
      <c r="A67" s="40">
        <f t="shared" si="3"/>
        <v>63</v>
      </c>
      <c r="B67" s="40" t="s">
        <v>112</v>
      </c>
      <c r="C67" s="40" t="s">
        <v>7</v>
      </c>
      <c r="D67" s="40">
        <v>4</v>
      </c>
      <c r="E67" s="40" t="s">
        <v>73</v>
      </c>
      <c r="F67" s="41" t="s">
        <v>9</v>
      </c>
      <c r="G67" s="41">
        <v>82</v>
      </c>
      <c r="H67" s="41">
        <v>0</v>
      </c>
      <c r="I67" s="41">
        <v>0</v>
      </c>
      <c r="J67" s="41">
        <f t="shared" si="10"/>
        <v>8.6899999999999977</v>
      </c>
      <c r="K67" s="41">
        <v>90.69</v>
      </c>
      <c r="L67" s="41">
        <f t="shared" si="2"/>
        <v>13.229857200000001</v>
      </c>
      <c r="M67" s="41">
        <f t="shared" si="11"/>
        <v>103.9198572</v>
      </c>
      <c r="N67" s="42">
        <v>48.046588560170228</v>
      </c>
      <c r="O67" s="43">
        <v>1</v>
      </c>
      <c r="P67" s="44" t="s">
        <v>92</v>
      </c>
      <c r="Q67" s="37"/>
      <c r="R67" s="30"/>
    </row>
    <row r="68" spans="1:18" s="8" customFormat="1" ht="34.65" customHeight="1" x14ac:dyDescent="0.45">
      <c r="A68" s="40">
        <f t="shared" si="3"/>
        <v>64</v>
      </c>
      <c r="B68" s="40" t="s">
        <v>112</v>
      </c>
      <c r="C68" s="40" t="s">
        <v>7</v>
      </c>
      <c r="D68" s="40">
        <v>3</v>
      </c>
      <c r="E68" s="40" t="s">
        <v>74</v>
      </c>
      <c r="F68" s="41" t="s">
        <v>9</v>
      </c>
      <c r="G68" s="41">
        <v>80.3</v>
      </c>
      <c r="H68" s="41">
        <v>0</v>
      </c>
      <c r="I68" s="41">
        <v>0</v>
      </c>
      <c r="J68" s="41">
        <f t="shared" si="10"/>
        <v>8.8400000000000034</v>
      </c>
      <c r="K68" s="41">
        <v>89.14</v>
      </c>
      <c r="L68" s="41">
        <f t="shared" si="2"/>
        <v>13.003743200000001</v>
      </c>
      <c r="M68" s="41">
        <f t="shared" si="11"/>
        <v>102.1437432</v>
      </c>
      <c r="N68" s="42">
        <v>47.225415197415089</v>
      </c>
      <c r="O68" s="43">
        <v>1</v>
      </c>
      <c r="P68" s="44" t="s">
        <v>92</v>
      </c>
      <c r="Q68" s="37"/>
      <c r="R68" s="30"/>
    </row>
    <row r="69" spans="1:18" s="8" customFormat="1" ht="34.65" customHeight="1" x14ac:dyDescent="0.45">
      <c r="A69" s="40">
        <f t="shared" si="3"/>
        <v>65</v>
      </c>
      <c r="B69" s="40" t="s">
        <v>112</v>
      </c>
      <c r="C69" s="40" t="s">
        <v>7</v>
      </c>
      <c r="D69" s="40">
        <v>2</v>
      </c>
      <c r="E69" s="40" t="s">
        <v>75</v>
      </c>
      <c r="F69" s="41" t="s">
        <v>9</v>
      </c>
      <c r="G69" s="41">
        <v>84.11</v>
      </c>
      <c r="H69" s="41">
        <v>0</v>
      </c>
      <c r="I69" s="41">
        <v>0</v>
      </c>
      <c r="J69" s="41">
        <f t="shared" si="10"/>
        <v>9.3400000000000034</v>
      </c>
      <c r="K69" s="41">
        <v>93.45</v>
      </c>
      <c r="L69" s="41">
        <f t="shared" si="2"/>
        <v>13.632486000000002</v>
      </c>
      <c r="M69" s="41">
        <f t="shared" si="11"/>
        <v>107.082486</v>
      </c>
      <c r="N69" s="42">
        <v>49.508806935140676</v>
      </c>
      <c r="O69" s="43">
        <v>1</v>
      </c>
      <c r="P69" s="44" t="s">
        <v>92</v>
      </c>
      <c r="Q69" s="37"/>
      <c r="R69" s="30"/>
    </row>
    <row r="70" spans="1:18" s="8" customFormat="1" ht="34.65" customHeight="1" x14ac:dyDescent="0.45">
      <c r="A70" s="40">
        <f t="shared" si="3"/>
        <v>66</v>
      </c>
      <c r="B70" s="40" t="s">
        <v>112</v>
      </c>
      <c r="C70" s="40" t="s">
        <v>7</v>
      </c>
      <c r="D70" s="40">
        <v>1</v>
      </c>
      <c r="E70" s="40" t="s">
        <v>76</v>
      </c>
      <c r="F70" s="41" t="s">
        <v>9</v>
      </c>
      <c r="G70" s="41">
        <v>82</v>
      </c>
      <c r="H70" s="41">
        <v>0</v>
      </c>
      <c r="I70" s="41">
        <v>0</v>
      </c>
      <c r="J70" s="41">
        <f t="shared" si="10"/>
        <v>8.6899999999999977</v>
      </c>
      <c r="K70" s="41">
        <v>90.69</v>
      </c>
      <c r="L70" s="41">
        <f t="shared" ref="L70:L84" si="12">K70*0.14588</f>
        <v>13.229857200000001</v>
      </c>
      <c r="M70" s="41">
        <f t="shared" si="11"/>
        <v>103.9198572</v>
      </c>
      <c r="N70" s="42">
        <v>48.046588560170228</v>
      </c>
      <c r="O70" s="43">
        <v>1</v>
      </c>
      <c r="P70" s="44" t="s">
        <v>92</v>
      </c>
      <c r="Q70" s="37"/>
      <c r="R70" s="30"/>
    </row>
    <row r="71" spans="1:18" s="8" customFormat="1" ht="34.65" customHeight="1" x14ac:dyDescent="0.45">
      <c r="A71" s="40">
        <f t="shared" ref="A71:A84" si="13">A70+1</f>
        <v>67</v>
      </c>
      <c r="B71" s="40" t="s">
        <v>112</v>
      </c>
      <c r="C71" s="40" t="s">
        <v>7</v>
      </c>
      <c r="D71" s="40">
        <v>5</v>
      </c>
      <c r="E71" s="40" t="s">
        <v>77</v>
      </c>
      <c r="F71" s="41" t="s">
        <v>8</v>
      </c>
      <c r="G71" s="41">
        <v>42.84</v>
      </c>
      <c r="H71" s="41">
        <v>0</v>
      </c>
      <c r="I71" s="41">
        <v>0</v>
      </c>
      <c r="J71" s="41">
        <f t="shared" si="10"/>
        <v>7.25</v>
      </c>
      <c r="K71" s="41">
        <v>50.09</v>
      </c>
      <c r="L71" s="41">
        <f t="shared" si="12"/>
        <v>7.3071292000000012</v>
      </c>
      <c r="M71" s="41">
        <f t="shared" si="11"/>
        <v>57.397129200000002</v>
      </c>
      <c r="N71" s="42">
        <v>26.537144348648436</v>
      </c>
      <c r="O71" s="44" t="s">
        <v>92</v>
      </c>
      <c r="P71" s="44" t="s">
        <v>92</v>
      </c>
      <c r="Q71" s="37"/>
      <c r="R71" s="30"/>
    </row>
    <row r="72" spans="1:18" s="8" customFormat="1" ht="34.65" customHeight="1" x14ac:dyDescent="0.45">
      <c r="A72" s="40">
        <f t="shared" si="13"/>
        <v>68</v>
      </c>
      <c r="B72" s="40" t="s">
        <v>112</v>
      </c>
      <c r="C72" s="40" t="s">
        <v>7</v>
      </c>
      <c r="D72" s="40">
        <v>6</v>
      </c>
      <c r="E72" s="40" t="s">
        <v>78</v>
      </c>
      <c r="F72" s="41" t="s">
        <v>8</v>
      </c>
      <c r="G72" s="41">
        <v>42.84</v>
      </c>
      <c r="H72" s="41">
        <v>0</v>
      </c>
      <c r="I72" s="41">
        <v>0</v>
      </c>
      <c r="J72" s="41">
        <f t="shared" si="10"/>
        <v>7.25</v>
      </c>
      <c r="K72" s="41">
        <v>50.09</v>
      </c>
      <c r="L72" s="41">
        <f t="shared" si="12"/>
        <v>7.3071292000000012</v>
      </c>
      <c r="M72" s="41">
        <f t="shared" si="11"/>
        <v>57.397129200000002</v>
      </c>
      <c r="N72" s="42">
        <v>26.537144348648436</v>
      </c>
      <c r="O72" s="44" t="s">
        <v>92</v>
      </c>
      <c r="P72" s="44" t="s">
        <v>92</v>
      </c>
      <c r="Q72" s="37"/>
      <c r="R72" s="30"/>
    </row>
    <row r="73" spans="1:18" s="8" customFormat="1" ht="34.65" customHeight="1" x14ac:dyDescent="0.45">
      <c r="A73" s="40">
        <f t="shared" si="13"/>
        <v>69</v>
      </c>
      <c r="B73" s="40" t="s">
        <v>112</v>
      </c>
      <c r="C73" s="40" t="s">
        <v>10</v>
      </c>
      <c r="D73" s="40">
        <v>12</v>
      </c>
      <c r="E73" s="40" t="s">
        <v>79</v>
      </c>
      <c r="F73" s="41" t="s">
        <v>9</v>
      </c>
      <c r="G73" s="41">
        <v>82</v>
      </c>
      <c r="H73" s="41">
        <v>0</v>
      </c>
      <c r="I73" s="41">
        <v>0</v>
      </c>
      <c r="J73" s="41">
        <f t="shared" si="10"/>
        <v>8.6899999999999977</v>
      </c>
      <c r="K73" s="41">
        <v>90.69</v>
      </c>
      <c r="L73" s="41">
        <f t="shared" si="12"/>
        <v>13.229857200000001</v>
      </c>
      <c r="M73" s="41">
        <f t="shared" si="11"/>
        <v>103.9198572</v>
      </c>
      <c r="N73" s="42">
        <v>48.046588560170228</v>
      </c>
      <c r="O73" s="44" t="s">
        <v>92</v>
      </c>
      <c r="P73" s="43">
        <v>1</v>
      </c>
      <c r="Q73" s="37"/>
      <c r="R73" s="30"/>
    </row>
    <row r="74" spans="1:18" s="8" customFormat="1" ht="34.65" customHeight="1" x14ac:dyDescent="0.45">
      <c r="A74" s="40">
        <f t="shared" si="13"/>
        <v>70</v>
      </c>
      <c r="B74" s="40" t="s">
        <v>112</v>
      </c>
      <c r="C74" s="40" t="s">
        <v>10</v>
      </c>
      <c r="D74" s="40">
        <v>11</v>
      </c>
      <c r="E74" s="40" t="s">
        <v>80</v>
      </c>
      <c r="F74" s="41" t="s">
        <v>9</v>
      </c>
      <c r="G74" s="41">
        <v>80.2</v>
      </c>
      <c r="H74" s="41">
        <v>0</v>
      </c>
      <c r="I74" s="41">
        <v>0</v>
      </c>
      <c r="J74" s="41">
        <f t="shared" si="10"/>
        <v>8.9299999999999926</v>
      </c>
      <c r="K74" s="41">
        <v>89.13</v>
      </c>
      <c r="L74" s="41">
        <f t="shared" si="12"/>
        <v>13.002284400000001</v>
      </c>
      <c r="M74" s="41">
        <f t="shared" si="11"/>
        <v>102.1322844</v>
      </c>
      <c r="N74" s="42">
        <v>47.220117304752151</v>
      </c>
      <c r="O74" s="44" t="s">
        <v>92</v>
      </c>
      <c r="P74" s="43">
        <v>1</v>
      </c>
      <c r="Q74" s="37"/>
      <c r="R74" s="30"/>
    </row>
    <row r="75" spans="1:18" s="8" customFormat="1" ht="34.65" customHeight="1" x14ac:dyDescent="0.45">
      <c r="A75" s="40">
        <f t="shared" si="13"/>
        <v>71</v>
      </c>
      <c r="B75" s="40" t="s">
        <v>112</v>
      </c>
      <c r="C75" s="40" t="s">
        <v>10</v>
      </c>
      <c r="D75" s="40">
        <v>10</v>
      </c>
      <c r="E75" s="40" t="s">
        <v>81</v>
      </c>
      <c r="F75" s="41" t="s">
        <v>9</v>
      </c>
      <c r="G75" s="41">
        <v>84.11</v>
      </c>
      <c r="H75" s="41">
        <v>0</v>
      </c>
      <c r="I75" s="41">
        <v>0</v>
      </c>
      <c r="J75" s="41">
        <f t="shared" si="10"/>
        <v>9.3400000000000034</v>
      </c>
      <c r="K75" s="41">
        <v>93.45</v>
      </c>
      <c r="L75" s="41">
        <f t="shared" si="12"/>
        <v>13.632486000000002</v>
      </c>
      <c r="M75" s="41">
        <f t="shared" si="11"/>
        <v>107.082486</v>
      </c>
      <c r="N75" s="42">
        <v>49.508806935140676</v>
      </c>
      <c r="O75" s="43">
        <v>1</v>
      </c>
      <c r="P75" s="44" t="s">
        <v>92</v>
      </c>
      <c r="Q75" s="37"/>
      <c r="R75" s="30"/>
    </row>
    <row r="76" spans="1:18" s="8" customFormat="1" ht="34.65" customHeight="1" x14ac:dyDescent="0.45">
      <c r="A76" s="40">
        <f t="shared" si="13"/>
        <v>72</v>
      </c>
      <c r="B76" s="40" t="s">
        <v>112</v>
      </c>
      <c r="C76" s="40" t="s">
        <v>10</v>
      </c>
      <c r="D76" s="40">
        <v>9</v>
      </c>
      <c r="E76" s="40" t="s">
        <v>82</v>
      </c>
      <c r="F76" s="41" t="s">
        <v>9</v>
      </c>
      <c r="G76" s="41">
        <v>82</v>
      </c>
      <c r="H76" s="41">
        <v>0</v>
      </c>
      <c r="I76" s="41">
        <v>0</v>
      </c>
      <c r="J76" s="41">
        <f t="shared" si="10"/>
        <v>8.6899999999999977</v>
      </c>
      <c r="K76" s="41">
        <v>90.69</v>
      </c>
      <c r="L76" s="41">
        <f t="shared" si="12"/>
        <v>13.229857200000001</v>
      </c>
      <c r="M76" s="41">
        <f t="shared" si="11"/>
        <v>103.9198572</v>
      </c>
      <c r="N76" s="42">
        <v>48.046588560170228</v>
      </c>
      <c r="O76" s="43">
        <v>1</v>
      </c>
      <c r="P76" s="44" t="s">
        <v>92</v>
      </c>
      <c r="Q76" s="37"/>
      <c r="R76" s="30"/>
    </row>
    <row r="77" spans="1:18" s="8" customFormat="1" ht="34.65" customHeight="1" x14ac:dyDescent="0.45">
      <c r="A77" s="40">
        <f t="shared" si="13"/>
        <v>73</v>
      </c>
      <c r="B77" s="40" t="s">
        <v>112</v>
      </c>
      <c r="C77" s="40" t="s">
        <v>10</v>
      </c>
      <c r="D77" s="40">
        <v>7</v>
      </c>
      <c r="E77" s="40" t="s">
        <v>83</v>
      </c>
      <c r="F77" s="41" t="s">
        <v>8</v>
      </c>
      <c r="G77" s="41">
        <v>42.84</v>
      </c>
      <c r="H77" s="41">
        <v>0</v>
      </c>
      <c r="I77" s="41">
        <v>0</v>
      </c>
      <c r="J77" s="41">
        <f t="shared" si="10"/>
        <v>7.25</v>
      </c>
      <c r="K77" s="41">
        <v>50.09</v>
      </c>
      <c r="L77" s="41">
        <f t="shared" si="12"/>
        <v>7.3071292000000012</v>
      </c>
      <c r="M77" s="41">
        <f t="shared" si="11"/>
        <v>57.397129200000002</v>
      </c>
      <c r="N77" s="42">
        <v>26.537144348648436</v>
      </c>
      <c r="O77" s="44" t="s">
        <v>92</v>
      </c>
      <c r="P77" s="44" t="s">
        <v>92</v>
      </c>
      <c r="Q77" s="37"/>
      <c r="R77" s="30"/>
    </row>
    <row r="78" spans="1:18" s="8" customFormat="1" ht="34.65" customHeight="1" x14ac:dyDescent="0.45">
      <c r="A78" s="40">
        <f t="shared" si="13"/>
        <v>74</v>
      </c>
      <c r="B78" s="40" t="s">
        <v>112</v>
      </c>
      <c r="C78" s="40" t="s">
        <v>10</v>
      </c>
      <c r="D78" s="40">
        <v>8</v>
      </c>
      <c r="E78" s="40" t="s">
        <v>84</v>
      </c>
      <c r="F78" s="41" t="s">
        <v>8</v>
      </c>
      <c r="G78" s="41">
        <v>42.84</v>
      </c>
      <c r="H78" s="41">
        <v>0</v>
      </c>
      <c r="I78" s="41">
        <v>0</v>
      </c>
      <c r="J78" s="41">
        <f t="shared" si="10"/>
        <v>7.25</v>
      </c>
      <c r="K78" s="41">
        <v>50.09</v>
      </c>
      <c r="L78" s="41">
        <f t="shared" si="12"/>
        <v>7.3071292000000012</v>
      </c>
      <c r="M78" s="41">
        <f t="shared" si="11"/>
        <v>57.397129200000002</v>
      </c>
      <c r="N78" s="42">
        <v>26.537144348648436</v>
      </c>
      <c r="O78" s="44" t="s">
        <v>92</v>
      </c>
      <c r="P78" s="44" t="s">
        <v>92</v>
      </c>
      <c r="Q78" s="37"/>
      <c r="R78" s="30"/>
    </row>
    <row r="79" spans="1:18" s="8" customFormat="1" ht="37.65" customHeight="1" x14ac:dyDescent="0.45">
      <c r="A79" s="40">
        <f t="shared" si="13"/>
        <v>75</v>
      </c>
      <c r="B79" s="40" t="s">
        <v>112</v>
      </c>
      <c r="C79" s="40" t="s">
        <v>10</v>
      </c>
      <c r="D79" s="40">
        <v>4</v>
      </c>
      <c r="E79" s="40" t="s">
        <v>85</v>
      </c>
      <c r="F79" s="41" t="s">
        <v>9</v>
      </c>
      <c r="G79" s="41">
        <v>82</v>
      </c>
      <c r="H79" s="41">
        <v>0</v>
      </c>
      <c r="I79" s="41">
        <v>0</v>
      </c>
      <c r="J79" s="41">
        <f t="shared" si="10"/>
        <v>8.6899999999999977</v>
      </c>
      <c r="K79" s="41">
        <v>90.69</v>
      </c>
      <c r="L79" s="41">
        <f t="shared" si="12"/>
        <v>13.229857200000001</v>
      </c>
      <c r="M79" s="41">
        <f t="shared" si="11"/>
        <v>103.9198572</v>
      </c>
      <c r="N79" s="42">
        <v>48.046588560170228</v>
      </c>
      <c r="O79" s="43">
        <v>1</v>
      </c>
      <c r="P79" s="44" t="s">
        <v>92</v>
      </c>
      <c r="Q79" s="37"/>
      <c r="R79" s="30"/>
    </row>
    <row r="80" spans="1:18" s="8" customFormat="1" ht="37.65" customHeight="1" x14ac:dyDescent="0.45">
      <c r="A80" s="40">
        <f t="shared" si="13"/>
        <v>76</v>
      </c>
      <c r="B80" s="40" t="s">
        <v>112</v>
      </c>
      <c r="C80" s="40" t="s">
        <v>10</v>
      </c>
      <c r="D80" s="40">
        <v>3</v>
      </c>
      <c r="E80" s="40" t="s">
        <v>86</v>
      </c>
      <c r="F80" s="41" t="s">
        <v>9</v>
      </c>
      <c r="G80" s="41">
        <v>80.3</v>
      </c>
      <c r="H80" s="41">
        <v>0</v>
      </c>
      <c r="I80" s="41">
        <v>0</v>
      </c>
      <c r="J80" s="41">
        <f t="shared" si="10"/>
        <v>8.8400000000000034</v>
      </c>
      <c r="K80" s="41">
        <v>89.14</v>
      </c>
      <c r="L80" s="41">
        <f t="shared" si="12"/>
        <v>13.003743200000001</v>
      </c>
      <c r="M80" s="41">
        <f t="shared" si="11"/>
        <v>102.1437432</v>
      </c>
      <c r="N80" s="42">
        <v>47.225415197415089</v>
      </c>
      <c r="O80" s="43">
        <v>1</v>
      </c>
      <c r="P80" s="44" t="s">
        <v>92</v>
      </c>
      <c r="Q80" s="37"/>
      <c r="R80" s="30"/>
    </row>
    <row r="81" spans="1:18" s="8" customFormat="1" ht="37.65" customHeight="1" x14ac:dyDescent="0.45">
      <c r="A81" s="40">
        <f t="shared" si="13"/>
        <v>77</v>
      </c>
      <c r="B81" s="40" t="s">
        <v>112</v>
      </c>
      <c r="C81" s="40" t="s">
        <v>10</v>
      </c>
      <c r="D81" s="40">
        <v>2</v>
      </c>
      <c r="E81" s="40" t="s">
        <v>87</v>
      </c>
      <c r="F81" s="41" t="s">
        <v>9</v>
      </c>
      <c r="G81" s="41">
        <v>84.11</v>
      </c>
      <c r="H81" s="41">
        <v>0</v>
      </c>
      <c r="I81" s="41">
        <v>0</v>
      </c>
      <c r="J81" s="41">
        <f t="shared" si="10"/>
        <v>9.3400000000000034</v>
      </c>
      <c r="K81" s="41">
        <v>93.45</v>
      </c>
      <c r="L81" s="41">
        <f t="shared" si="12"/>
        <v>13.632486000000002</v>
      </c>
      <c r="M81" s="41">
        <f t="shared" si="11"/>
        <v>107.082486</v>
      </c>
      <c r="N81" s="42">
        <v>49.508806935140676</v>
      </c>
      <c r="O81" s="43">
        <v>1</v>
      </c>
      <c r="P81" s="44" t="s">
        <v>92</v>
      </c>
      <c r="Q81" s="37"/>
      <c r="R81" s="30"/>
    </row>
    <row r="82" spans="1:18" s="8" customFormat="1" ht="37.65" customHeight="1" x14ac:dyDescent="0.45">
      <c r="A82" s="40">
        <f t="shared" si="13"/>
        <v>78</v>
      </c>
      <c r="B82" s="40" t="s">
        <v>112</v>
      </c>
      <c r="C82" s="40" t="s">
        <v>10</v>
      </c>
      <c r="D82" s="40">
        <v>1</v>
      </c>
      <c r="E82" s="40" t="s">
        <v>88</v>
      </c>
      <c r="F82" s="41" t="s">
        <v>9</v>
      </c>
      <c r="G82" s="41">
        <v>82</v>
      </c>
      <c r="H82" s="41">
        <v>0</v>
      </c>
      <c r="I82" s="41">
        <v>0</v>
      </c>
      <c r="J82" s="41">
        <f t="shared" si="10"/>
        <v>8.6899999999999977</v>
      </c>
      <c r="K82" s="41">
        <v>90.69</v>
      </c>
      <c r="L82" s="41">
        <f t="shared" si="12"/>
        <v>13.229857200000001</v>
      </c>
      <c r="M82" s="41">
        <f t="shared" si="11"/>
        <v>103.9198572</v>
      </c>
      <c r="N82" s="42">
        <v>48.046588560170228</v>
      </c>
      <c r="O82" s="43">
        <v>1</v>
      </c>
      <c r="P82" s="44" t="s">
        <v>92</v>
      </c>
      <c r="Q82" s="37"/>
      <c r="R82" s="30"/>
    </row>
    <row r="83" spans="1:18" s="8" customFormat="1" ht="37.65" customHeight="1" x14ac:dyDescent="0.45">
      <c r="A83" s="40">
        <f t="shared" si="13"/>
        <v>79</v>
      </c>
      <c r="B83" s="40" t="s">
        <v>112</v>
      </c>
      <c r="C83" s="40" t="s">
        <v>10</v>
      </c>
      <c r="D83" s="40">
        <v>5</v>
      </c>
      <c r="E83" s="40" t="s">
        <v>89</v>
      </c>
      <c r="F83" s="41" t="s">
        <v>8</v>
      </c>
      <c r="G83" s="41">
        <v>42.84</v>
      </c>
      <c r="H83" s="41">
        <v>0</v>
      </c>
      <c r="I83" s="41">
        <v>0</v>
      </c>
      <c r="J83" s="41">
        <f t="shared" si="10"/>
        <v>7.25</v>
      </c>
      <c r="K83" s="41">
        <v>50.09</v>
      </c>
      <c r="L83" s="41">
        <f t="shared" si="12"/>
        <v>7.3071292000000012</v>
      </c>
      <c r="M83" s="41">
        <f t="shared" si="11"/>
        <v>57.397129200000002</v>
      </c>
      <c r="N83" s="42">
        <v>26.537144348648436</v>
      </c>
      <c r="O83" s="44" t="s">
        <v>92</v>
      </c>
      <c r="P83" s="44" t="s">
        <v>92</v>
      </c>
      <c r="Q83" s="37"/>
      <c r="R83" s="30"/>
    </row>
    <row r="84" spans="1:18" s="8" customFormat="1" ht="37.65" customHeight="1" x14ac:dyDescent="0.45">
      <c r="A84" s="40">
        <f t="shared" si="13"/>
        <v>80</v>
      </c>
      <c r="B84" s="40" t="s">
        <v>112</v>
      </c>
      <c r="C84" s="40" t="s">
        <v>10</v>
      </c>
      <c r="D84" s="40">
        <v>6</v>
      </c>
      <c r="E84" s="40" t="s">
        <v>90</v>
      </c>
      <c r="F84" s="41" t="s">
        <v>8</v>
      </c>
      <c r="G84" s="41">
        <v>42.84</v>
      </c>
      <c r="H84" s="41">
        <v>0</v>
      </c>
      <c r="I84" s="41">
        <v>0</v>
      </c>
      <c r="J84" s="41">
        <f t="shared" si="10"/>
        <v>7.25</v>
      </c>
      <c r="K84" s="41">
        <v>50.09</v>
      </c>
      <c r="L84" s="41">
        <f t="shared" si="12"/>
        <v>7.3071292000000012</v>
      </c>
      <c r="M84" s="41">
        <f t="shared" si="11"/>
        <v>57.397129200000002</v>
      </c>
      <c r="N84" s="42">
        <v>26.537144348648436</v>
      </c>
      <c r="O84" s="44" t="s">
        <v>92</v>
      </c>
      <c r="P84" s="44" t="s">
        <v>92</v>
      </c>
      <c r="Q84" s="37"/>
      <c r="R84" s="30"/>
    </row>
    <row r="85" spans="1:18" s="8" customFormat="1" ht="25.5" customHeight="1" x14ac:dyDescent="0.45">
      <c r="A85" s="65" t="s">
        <v>104</v>
      </c>
      <c r="B85" s="66"/>
      <c r="C85" s="66"/>
      <c r="D85" s="66"/>
      <c r="E85" s="66"/>
      <c r="F85" s="66"/>
      <c r="G85" s="66"/>
      <c r="H85" s="66"/>
      <c r="I85" s="66"/>
      <c r="J85" s="67"/>
      <c r="K85" s="46">
        <f t="shared" ref="K85:O85" si="14">SUM(K5:K84)</f>
        <v>6644.1499999999987</v>
      </c>
      <c r="L85" s="46"/>
      <c r="M85" s="46">
        <f t="shared" si="14"/>
        <v>7613.3986019999911</v>
      </c>
      <c r="N85" s="46">
        <v>3519.999353644886</v>
      </c>
      <c r="O85" s="47">
        <f t="shared" si="14"/>
        <v>55</v>
      </c>
      <c r="P85" s="47">
        <f>SUM(P5:P84)</f>
        <v>8</v>
      </c>
      <c r="Q85" s="38"/>
      <c r="R85" s="30"/>
    </row>
    <row r="86" spans="1:18" s="8" customFormat="1" ht="27" customHeight="1" x14ac:dyDescent="0.45">
      <c r="A86" s="52" t="s">
        <v>91</v>
      </c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4"/>
      <c r="O86" s="47"/>
      <c r="P86" s="47">
        <v>7</v>
      </c>
      <c r="Q86" s="22"/>
      <c r="R86" s="30"/>
    </row>
    <row r="87" spans="1:18" s="8" customFormat="1" ht="27" customHeight="1" x14ac:dyDescent="0.45">
      <c r="A87" s="52" t="s">
        <v>105</v>
      </c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4"/>
      <c r="O87" s="63">
        <v>70</v>
      </c>
      <c r="P87" s="64"/>
      <c r="Q87" s="22"/>
      <c r="R87" s="30"/>
    </row>
    <row r="88" spans="1:18" s="8" customFormat="1" ht="37.65" customHeight="1" x14ac:dyDescent="0.45">
      <c r="A88" s="14"/>
      <c r="B88" s="14"/>
      <c r="C88" s="15"/>
      <c r="D88" s="15"/>
      <c r="E88" s="14"/>
      <c r="F88" s="16"/>
      <c r="G88" s="9"/>
      <c r="H88" s="9"/>
      <c r="I88" s="9"/>
      <c r="J88" s="9"/>
      <c r="K88" s="9"/>
      <c r="L88" s="36"/>
      <c r="M88" s="36"/>
      <c r="N88" s="19"/>
      <c r="O88" s="20"/>
      <c r="P88" s="21"/>
      <c r="Q88" s="22"/>
      <c r="R88" s="30"/>
    </row>
    <row r="89" spans="1:18" s="8" customFormat="1" ht="184.5" customHeight="1" x14ac:dyDescent="0.45">
      <c r="A89" s="61" t="s">
        <v>113</v>
      </c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22"/>
      <c r="R89" s="30"/>
    </row>
    <row r="90" spans="1:18" s="8" customFormat="1" ht="37.65" customHeight="1" x14ac:dyDescent="0.45">
      <c r="A90" s="14"/>
      <c r="B90" s="14"/>
      <c r="C90" s="15"/>
      <c r="D90" s="15"/>
      <c r="E90" s="14"/>
      <c r="F90" s="16"/>
      <c r="G90" s="9"/>
      <c r="H90" s="9"/>
      <c r="I90" s="9"/>
      <c r="J90" s="9"/>
      <c r="K90" s="9"/>
      <c r="L90" s="36"/>
      <c r="M90" s="36"/>
      <c r="N90" s="19"/>
      <c r="O90" s="20"/>
      <c r="P90" s="21"/>
      <c r="Q90" s="22"/>
      <c r="R90" s="30"/>
    </row>
    <row r="91" spans="1:18" s="8" customFormat="1" ht="37.65" customHeight="1" x14ac:dyDescent="0.45">
      <c r="A91" s="14"/>
      <c r="B91" s="14"/>
      <c r="C91" s="15"/>
      <c r="D91" s="15"/>
      <c r="E91" s="14"/>
      <c r="F91" s="16"/>
      <c r="G91" s="9"/>
      <c r="H91" s="9"/>
      <c r="I91" s="9"/>
      <c r="J91" s="9"/>
      <c r="K91" s="9"/>
      <c r="L91" s="36"/>
      <c r="M91" s="36"/>
      <c r="N91" s="19"/>
      <c r="O91" s="20"/>
      <c r="P91" s="21"/>
      <c r="Q91" s="22"/>
      <c r="R91" s="30"/>
    </row>
    <row r="92" spans="1:18" s="8" customFormat="1" ht="37.65" customHeight="1" x14ac:dyDescent="0.45">
      <c r="A92" s="14"/>
      <c r="B92" s="14"/>
      <c r="C92" s="15"/>
      <c r="D92" s="15"/>
      <c r="E92" s="14"/>
      <c r="F92" s="16"/>
      <c r="G92" s="9"/>
      <c r="H92" s="9"/>
      <c r="I92" s="9"/>
      <c r="J92" s="9"/>
      <c r="K92" s="9"/>
      <c r="L92" s="36"/>
      <c r="M92" s="36"/>
      <c r="N92" s="23"/>
      <c r="O92" s="20"/>
      <c r="P92" s="21"/>
      <c r="Q92" s="22"/>
      <c r="R92" s="30"/>
    </row>
    <row r="93" spans="1:18" s="8" customFormat="1" ht="37.65" customHeight="1" x14ac:dyDescent="0.45">
      <c r="A93" s="14"/>
      <c r="B93" s="14"/>
      <c r="C93" s="15"/>
      <c r="D93" s="15"/>
      <c r="E93" s="14"/>
      <c r="F93" s="16"/>
      <c r="G93" s="9"/>
      <c r="H93" s="9"/>
      <c r="I93" s="9"/>
      <c r="J93" s="9"/>
      <c r="K93" s="9"/>
      <c r="L93" s="36"/>
      <c r="M93" s="36"/>
      <c r="N93" s="19"/>
      <c r="O93" s="20"/>
      <c r="P93" s="21"/>
      <c r="Q93" s="22"/>
      <c r="R93" s="30"/>
    </row>
    <row r="94" spans="1:18" s="8" customFormat="1" ht="37.65" customHeight="1" x14ac:dyDescent="0.45">
      <c r="A94" s="14"/>
      <c r="B94" s="14"/>
      <c r="C94" s="15"/>
      <c r="D94" s="15"/>
      <c r="E94" s="14"/>
      <c r="F94" s="16"/>
      <c r="G94" s="9"/>
      <c r="H94" s="9"/>
      <c r="I94" s="9"/>
      <c r="J94" s="9"/>
      <c r="K94" s="9"/>
      <c r="L94" s="36"/>
      <c r="M94" s="36"/>
      <c r="N94" s="19"/>
      <c r="O94" s="20"/>
      <c r="P94" s="21"/>
      <c r="Q94" s="22"/>
      <c r="R94" s="30"/>
    </row>
    <row r="95" spans="1:18" s="8" customFormat="1" ht="37.65" customHeight="1" x14ac:dyDescent="0.45">
      <c r="A95" s="14"/>
      <c r="B95" s="14"/>
      <c r="C95" s="15"/>
      <c r="D95" s="15"/>
      <c r="E95" s="14"/>
      <c r="F95" s="16"/>
      <c r="G95" s="9"/>
      <c r="H95" s="9"/>
      <c r="I95" s="9"/>
      <c r="J95" s="9"/>
      <c r="K95" s="9"/>
      <c r="L95" s="36"/>
      <c r="M95" s="36"/>
      <c r="N95" s="19"/>
      <c r="O95" s="20"/>
      <c r="P95" s="21"/>
      <c r="Q95" s="22"/>
      <c r="R95" s="31"/>
    </row>
    <row r="96" spans="1:18" s="8" customFormat="1" ht="37.65" customHeight="1" x14ac:dyDescent="0.45">
      <c r="A96" s="14"/>
      <c r="B96" s="14"/>
      <c r="C96" s="15"/>
      <c r="D96" s="15"/>
      <c r="E96" s="14"/>
      <c r="F96" s="16"/>
      <c r="G96" s="9"/>
      <c r="H96" s="9"/>
      <c r="I96" s="9"/>
      <c r="J96" s="9"/>
      <c r="K96" s="9"/>
      <c r="L96" s="36"/>
      <c r="M96" s="36"/>
      <c r="N96" s="19"/>
      <c r="O96" s="20"/>
      <c r="P96" s="21"/>
      <c r="Q96" s="22"/>
      <c r="R96" s="32"/>
    </row>
    <row r="97" spans="1:18" s="8" customFormat="1" ht="37.65" customHeight="1" x14ac:dyDescent="0.45">
      <c r="A97" s="14"/>
      <c r="B97" s="14"/>
      <c r="C97" s="15"/>
      <c r="D97" s="15"/>
      <c r="E97" s="14"/>
      <c r="F97" s="16"/>
      <c r="G97" s="9"/>
      <c r="H97" s="9"/>
      <c r="I97" s="9"/>
      <c r="J97" s="9"/>
      <c r="K97" s="9"/>
      <c r="L97" s="36"/>
      <c r="M97" s="36"/>
      <c r="N97" s="19"/>
      <c r="O97" s="24"/>
      <c r="P97" s="21"/>
      <c r="Q97" s="24"/>
      <c r="R97" s="32"/>
    </row>
    <row r="98" spans="1:18" s="8" customFormat="1" ht="37.65" customHeight="1" x14ac:dyDescent="0.45">
      <c r="A98" s="14"/>
      <c r="B98" s="14"/>
      <c r="C98" s="15"/>
      <c r="D98" s="15"/>
      <c r="E98" s="14"/>
      <c r="F98" s="16"/>
      <c r="G98" s="9"/>
      <c r="H98" s="9"/>
      <c r="I98" s="9"/>
      <c r="J98" s="9"/>
      <c r="K98" s="9"/>
      <c r="L98" s="36"/>
      <c r="M98" s="36"/>
      <c r="N98" s="25"/>
      <c r="O98" s="26"/>
      <c r="P98" s="27"/>
      <c r="Q98" s="26"/>
      <c r="R98" s="32"/>
    </row>
    <row r="99" spans="1:18" ht="37.65" customHeight="1" x14ac:dyDescent="0.45">
      <c r="A99" s="14"/>
      <c r="B99" s="14"/>
      <c r="C99" s="15"/>
      <c r="D99" s="15"/>
      <c r="E99" s="14"/>
      <c r="F99" s="16"/>
      <c r="G99" s="9"/>
      <c r="H99" s="9"/>
      <c r="I99" s="9"/>
      <c r="J99" s="9"/>
      <c r="K99" s="9"/>
      <c r="L99" s="36"/>
      <c r="M99" s="36"/>
      <c r="N99" s="17"/>
      <c r="O99" s="27"/>
      <c r="P99" s="27"/>
      <c r="Q99" s="27"/>
      <c r="R99" s="33"/>
    </row>
    <row r="100" spans="1:18" ht="37.65" customHeight="1" x14ac:dyDescent="0.45">
      <c r="A100" s="14"/>
      <c r="B100" s="14"/>
      <c r="C100" s="15"/>
      <c r="D100" s="15"/>
      <c r="E100" s="14"/>
      <c r="F100" s="16"/>
      <c r="G100" s="9"/>
      <c r="H100" s="9"/>
      <c r="I100" s="9"/>
      <c r="J100" s="9"/>
      <c r="K100" s="9"/>
      <c r="L100" s="36"/>
      <c r="M100" s="36"/>
      <c r="N100" s="17"/>
      <c r="O100" s="27"/>
      <c r="P100" s="27"/>
      <c r="Q100" s="27"/>
      <c r="R100" s="34"/>
    </row>
    <row r="101" spans="1:18" ht="37.65" customHeight="1" x14ac:dyDescent="0.45">
      <c r="A101" s="14"/>
      <c r="B101" s="14"/>
      <c r="C101" s="15"/>
      <c r="D101" s="15"/>
      <c r="E101" s="14"/>
      <c r="F101" s="16"/>
      <c r="G101" s="9"/>
      <c r="H101" s="9"/>
      <c r="I101" s="9"/>
      <c r="J101" s="9"/>
      <c r="K101" s="9"/>
      <c r="L101" s="36"/>
      <c r="M101" s="36"/>
      <c r="N101" s="17"/>
      <c r="O101" s="28"/>
      <c r="P101" s="17"/>
      <c r="Q101" s="28"/>
      <c r="R101" s="34"/>
    </row>
    <row r="102" spans="1:18" ht="37.65" customHeight="1" x14ac:dyDescent="0.45">
      <c r="A102" s="14"/>
      <c r="B102" s="14"/>
      <c r="C102" s="15"/>
      <c r="D102" s="15"/>
      <c r="E102" s="14"/>
      <c r="F102" s="16"/>
      <c r="G102" s="9"/>
      <c r="H102" s="9"/>
      <c r="I102" s="9"/>
      <c r="J102" s="9"/>
      <c r="K102" s="9"/>
      <c r="L102" s="36"/>
      <c r="M102" s="36"/>
      <c r="N102" s="29"/>
      <c r="O102" s="29"/>
      <c r="P102" s="29"/>
      <c r="Q102" s="29"/>
      <c r="R102" s="33"/>
    </row>
    <row r="103" spans="1:18" ht="37.65" customHeight="1" x14ac:dyDescent="0.45">
      <c r="A103" s="14"/>
      <c r="B103" s="14"/>
      <c r="C103" s="15"/>
      <c r="D103" s="15"/>
      <c r="E103" s="14"/>
      <c r="F103" s="16"/>
      <c r="G103" s="9"/>
      <c r="H103" s="9"/>
      <c r="I103" s="9"/>
      <c r="J103" s="9"/>
      <c r="K103" s="9"/>
      <c r="L103" s="36"/>
      <c r="M103" s="36"/>
      <c r="N103" s="29"/>
      <c r="O103" s="29"/>
      <c r="P103" s="29"/>
      <c r="Q103" s="29"/>
      <c r="R103" s="33"/>
    </row>
    <row r="104" spans="1:18" ht="37.65" customHeight="1" x14ac:dyDescent="0.45">
      <c r="A104" s="14"/>
      <c r="B104" s="14"/>
      <c r="C104" s="15"/>
      <c r="D104" s="15"/>
      <c r="E104" s="14"/>
      <c r="F104" s="16"/>
      <c r="G104" s="9"/>
      <c r="H104" s="9"/>
      <c r="I104" s="9"/>
      <c r="J104" s="9"/>
      <c r="K104" s="9"/>
      <c r="L104" s="36"/>
      <c r="M104" s="36"/>
      <c r="N104" s="29"/>
      <c r="O104" s="29"/>
      <c r="P104" s="29"/>
      <c r="Q104" s="29"/>
      <c r="R104" s="33"/>
    </row>
    <row r="105" spans="1:18" ht="37.65" customHeight="1" x14ac:dyDescent="0.45">
      <c r="A105" s="14"/>
      <c r="B105" s="14"/>
      <c r="C105" s="15"/>
      <c r="D105" s="15"/>
      <c r="E105" s="14"/>
      <c r="F105" s="16"/>
      <c r="G105" s="9"/>
      <c r="H105" s="9"/>
      <c r="I105" s="9"/>
      <c r="J105" s="9"/>
      <c r="K105" s="9"/>
      <c r="L105" s="36"/>
      <c r="M105" s="36"/>
      <c r="N105" s="29"/>
      <c r="O105" s="29"/>
      <c r="P105" s="29"/>
      <c r="Q105" s="29"/>
      <c r="R105" s="33"/>
    </row>
    <row r="106" spans="1:18" ht="37.65" customHeight="1" x14ac:dyDescent="0.45">
      <c r="A106" s="14"/>
      <c r="B106" s="14"/>
      <c r="C106" s="15"/>
      <c r="D106" s="15"/>
      <c r="E106" s="14"/>
      <c r="F106" s="16"/>
      <c r="G106" s="9"/>
      <c r="H106" s="9"/>
      <c r="I106" s="9"/>
      <c r="J106" s="9"/>
      <c r="K106" s="9"/>
      <c r="L106" s="36"/>
      <c r="M106" s="36"/>
      <c r="N106" s="29"/>
      <c r="O106" s="29"/>
      <c r="P106" s="29"/>
      <c r="Q106" s="29"/>
      <c r="R106" s="33"/>
    </row>
    <row r="107" spans="1:18" ht="37.65" customHeight="1" x14ac:dyDescent="0.45">
      <c r="A107" s="14"/>
      <c r="B107" s="14"/>
      <c r="C107" s="15"/>
      <c r="D107" s="15"/>
      <c r="E107" s="14"/>
      <c r="F107" s="16"/>
      <c r="G107" s="9"/>
      <c r="H107" s="9"/>
      <c r="I107" s="9"/>
      <c r="J107" s="9"/>
      <c r="K107" s="9"/>
      <c r="L107" s="36"/>
      <c r="M107" s="36"/>
      <c r="N107" s="29"/>
      <c r="O107" s="29"/>
      <c r="P107" s="29"/>
      <c r="Q107" s="29"/>
      <c r="R107" s="33"/>
    </row>
    <row r="108" spans="1:18" ht="37.65" customHeight="1" x14ac:dyDescent="0.45">
      <c r="A108" s="14"/>
      <c r="B108" s="14"/>
      <c r="C108" s="15"/>
      <c r="D108" s="15"/>
      <c r="E108" s="14"/>
      <c r="F108" s="16"/>
      <c r="G108" s="9"/>
      <c r="H108" s="9"/>
      <c r="I108" s="9"/>
      <c r="J108" s="9"/>
      <c r="K108" s="9"/>
      <c r="L108" s="36"/>
      <c r="M108" s="36"/>
      <c r="N108" s="29"/>
      <c r="O108" s="29"/>
      <c r="P108" s="29"/>
      <c r="Q108" s="29"/>
      <c r="R108" s="33"/>
    </row>
    <row r="109" spans="1:18" ht="37.65" customHeight="1" x14ac:dyDescent="0.45">
      <c r="A109" s="14"/>
      <c r="B109" s="14"/>
      <c r="C109" s="15"/>
      <c r="D109" s="15"/>
      <c r="E109" s="14"/>
      <c r="F109" s="16"/>
      <c r="G109" s="9"/>
      <c r="H109" s="9"/>
      <c r="I109" s="9"/>
      <c r="J109" s="9"/>
      <c r="K109" s="9"/>
      <c r="L109" s="36"/>
      <c r="M109" s="36"/>
      <c r="N109" s="29"/>
      <c r="O109" s="29"/>
      <c r="P109" s="29"/>
      <c r="Q109" s="29"/>
      <c r="R109" s="35"/>
    </row>
    <row r="110" spans="1:18" ht="37.65" customHeight="1" x14ac:dyDescent="0.45">
      <c r="A110" s="14"/>
      <c r="B110" s="14"/>
      <c r="C110" s="15"/>
      <c r="D110" s="15"/>
      <c r="E110" s="14"/>
      <c r="F110" s="16"/>
      <c r="G110" s="9"/>
      <c r="H110" s="9"/>
      <c r="I110" s="9"/>
      <c r="J110" s="9"/>
      <c r="K110" s="9"/>
      <c r="L110" s="36"/>
      <c r="M110" s="36"/>
      <c r="N110" s="29"/>
      <c r="O110" s="29"/>
      <c r="P110" s="29"/>
      <c r="Q110" s="29"/>
      <c r="R110" s="35"/>
    </row>
    <row r="111" spans="1:18" ht="37.65" customHeight="1" x14ac:dyDescent="0.45">
      <c r="A111" s="14"/>
      <c r="B111" s="14"/>
      <c r="C111" s="15"/>
      <c r="D111" s="15"/>
      <c r="E111" s="14"/>
      <c r="F111" s="16"/>
      <c r="G111" s="9"/>
      <c r="H111" s="9"/>
      <c r="I111" s="9"/>
      <c r="J111" s="9"/>
      <c r="K111" s="9"/>
      <c r="L111" s="36"/>
      <c r="M111" s="36"/>
      <c r="N111" s="29"/>
      <c r="O111" s="29"/>
      <c r="P111" s="29"/>
      <c r="Q111" s="29"/>
      <c r="R111" s="35"/>
    </row>
    <row r="112" spans="1:18" ht="37.65" customHeight="1" x14ac:dyDescent="0.45">
      <c r="A112" s="14"/>
      <c r="B112" s="14"/>
      <c r="C112" s="15"/>
      <c r="D112" s="15"/>
      <c r="E112" s="14"/>
      <c r="F112" s="16"/>
      <c r="G112" s="9"/>
      <c r="H112" s="9"/>
      <c r="I112" s="9"/>
      <c r="J112" s="9"/>
      <c r="K112" s="9"/>
      <c r="L112" s="36"/>
      <c r="M112" s="36"/>
      <c r="N112" s="29"/>
      <c r="O112" s="29"/>
      <c r="P112" s="29"/>
      <c r="Q112" s="29"/>
      <c r="R112" s="34"/>
    </row>
    <row r="113" spans="1:19" ht="37.65" customHeight="1" x14ac:dyDescent="0.45">
      <c r="A113" s="14"/>
      <c r="B113" s="14"/>
      <c r="C113" s="15"/>
      <c r="D113" s="15"/>
      <c r="E113" s="14"/>
      <c r="F113" s="16"/>
      <c r="G113" s="9"/>
      <c r="H113" s="9"/>
      <c r="I113" s="9"/>
      <c r="J113" s="9"/>
      <c r="K113" s="9"/>
      <c r="L113" s="36"/>
      <c r="M113" s="36"/>
      <c r="N113" s="29"/>
      <c r="O113" s="29"/>
      <c r="P113" s="29"/>
      <c r="Q113" s="29"/>
      <c r="R113" s="34"/>
    </row>
    <row r="114" spans="1:19" ht="37.65" customHeight="1" x14ac:dyDescent="0.45">
      <c r="A114" s="14"/>
      <c r="B114" s="14"/>
      <c r="C114" s="15"/>
      <c r="D114" s="15"/>
      <c r="E114" s="14"/>
      <c r="F114" s="16"/>
      <c r="G114" s="9"/>
      <c r="H114" s="9"/>
      <c r="I114" s="9"/>
      <c r="J114" s="9"/>
      <c r="K114" s="9"/>
      <c r="L114" s="36"/>
      <c r="M114" s="36"/>
      <c r="N114" s="29"/>
      <c r="O114" s="29"/>
      <c r="P114" s="29"/>
      <c r="Q114" s="29"/>
      <c r="R114" s="35"/>
    </row>
    <row r="115" spans="1:19" ht="37.65" customHeight="1" x14ac:dyDescent="0.45">
      <c r="A115" s="14"/>
      <c r="B115" s="14"/>
      <c r="C115" s="15"/>
      <c r="D115" s="15"/>
      <c r="E115" s="14"/>
      <c r="F115" s="16"/>
      <c r="G115" s="9"/>
      <c r="H115" s="9"/>
      <c r="I115" s="9"/>
      <c r="J115" s="9"/>
      <c r="K115" s="9"/>
      <c r="L115" s="36"/>
      <c r="M115" s="36"/>
      <c r="N115" s="29"/>
      <c r="O115" s="29"/>
      <c r="P115" s="29"/>
      <c r="Q115" s="29"/>
      <c r="R115" s="35"/>
    </row>
    <row r="116" spans="1:19" ht="37.65" customHeight="1" x14ac:dyDescent="0.45">
      <c r="A116" s="14"/>
      <c r="B116" s="14"/>
      <c r="C116" s="15"/>
      <c r="D116" s="15"/>
      <c r="E116" s="14"/>
      <c r="F116" s="16"/>
      <c r="G116" s="9"/>
      <c r="H116" s="9"/>
      <c r="I116" s="9"/>
      <c r="J116" s="9"/>
      <c r="K116" s="9"/>
      <c r="L116" s="36"/>
      <c r="M116" s="36"/>
      <c r="N116" s="29"/>
      <c r="O116" s="29"/>
      <c r="P116" s="29"/>
      <c r="Q116" s="29"/>
      <c r="R116" s="35"/>
    </row>
    <row r="117" spans="1:19" ht="37.65" customHeight="1" x14ac:dyDescent="0.45">
      <c r="A117" s="14"/>
      <c r="B117" s="14"/>
      <c r="C117" s="15"/>
      <c r="D117" s="15"/>
      <c r="E117" s="14"/>
      <c r="F117" s="16"/>
      <c r="G117" s="9"/>
      <c r="H117" s="9"/>
      <c r="I117" s="9"/>
      <c r="J117" s="9"/>
      <c r="K117" s="9"/>
      <c r="L117" s="36"/>
      <c r="M117" s="36"/>
      <c r="N117" s="29"/>
      <c r="O117" s="29"/>
      <c r="P117" s="29"/>
      <c r="Q117" s="29"/>
      <c r="R117" s="35"/>
    </row>
    <row r="118" spans="1:19" ht="37.65" customHeight="1" x14ac:dyDescent="0.45">
      <c r="A118" s="14"/>
      <c r="B118" s="14"/>
      <c r="C118" s="15"/>
      <c r="D118" s="15"/>
      <c r="E118" s="14"/>
      <c r="F118" s="16"/>
      <c r="G118" s="9"/>
      <c r="H118" s="9"/>
      <c r="I118" s="9"/>
      <c r="J118" s="9"/>
      <c r="K118" s="9"/>
      <c r="L118" s="36"/>
      <c r="M118" s="36"/>
      <c r="N118" s="29"/>
      <c r="O118" s="29"/>
      <c r="P118" s="29"/>
      <c r="Q118" s="29"/>
      <c r="R118" s="35"/>
    </row>
    <row r="119" spans="1:19" ht="23.4" x14ac:dyDescent="0.45">
      <c r="R119" s="18"/>
    </row>
    <row r="120" spans="1:19" ht="23.4" x14ac:dyDescent="0.45">
      <c r="R120" s="3"/>
    </row>
    <row r="121" spans="1:19" ht="23.4" x14ac:dyDescent="0.45">
      <c r="R121" s="4"/>
    </row>
    <row r="122" spans="1:19" ht="23.4" x14ac:dyDescent="0.45">
      <c r="R122" s="4"/>
    </row>
    <row r="123" spans="1:19" ht="23.4" x14ac:dyDescent="0.45">
      <c r="R123" s="4"/>
    </row>
    <row r="124" spans="1:19" ht="23.4" x14ac:dyDescent="0.45">
      <c r="R124" s="5"/>
    </row>
    <row r="125" spans="1:19" ht="23.4" x14ac:dyDescent="0.45">
      <c r="R125" s="5"/>
      <c r="S125" s="7">
        <v>284.08999999999997</v>
      </c>
    </row>
    <row r="126" spans="1:19" ht="23.4" x14ac:dyDescent="0.45">
      <c r="R126" s="4"/>
    </row>
    <row r="127" spans="1:19" ht="23.4" x14ac:dyDescent="0.45">
      <c r="R127" s="4"/>
    </row>
    <row r="128" spans="1:19" ht="23.4" x14ac:dyDescent="0.45">
      <c r="R128" s="4"/>
    </row>
    <row r="129" spans="18:18" ht="23.4" x14ac:dyDescent="0.45">
      <c r="R129" s="4"/>
    </row>
    <row r="130" spans="18:18" ht="23.4" x14ac:dyDescent="0.45">
      <c r="R130" s="4"/>
    </row>
    <row r="131" spans="18:18" ht="23.4" x14ac:dyDescent="0.45">
      <c r="R131" s="4"/>
    </row>
    <row r="132" spans="18:18" ht="23.4" x14ac:dyDescent="0.45">
      <c r="R132" s="2"/>
    </row>
    <row r="133" spans="18:18" ht="23.4" x14ac:dyDescent="0.45">
      <c r="R133" s="2"/>
    </row>
    <row r="134" spans="18:18" ht="23.4" x14ac:dyDescent="0.45">
      <c r="R134" s="4"/>
    </row>
    <row r="135" spans="18:18" ht="23.4" x14ac:dyDescent="0.45">
      <c r="R135" s="4"/>
    </row>
    <row r="136" spans="18:18" ht="23.4" x14ac:dyDescent="0.45">
      <c r="R136" s="2"/>
    </row>
    <row r="137" spans="18:18" ht="23.4" x14ac:dyDescent="0.45">
      <c r="R137" s="2"/>
    </row>
    <row r="138" spans="18:18" ht="23.4" x14ac:dyDescent="0.45">
      <c r="R138" s="2"/>
    </row>
    <row r="139" spans="18:18" ht="23.4" x14ac:dyDescent="0.45">
      <c r="R139" s="2"/>
    </row>
    <row r="140" spans="18:18" ht="23.4" x14ac:dyDescent="0.45">
      <c r="R140" s="2"/>
    </row>
    <row r="141" spans="18:18" ht="23.4" x14ac:dyDescent="0.45">
      <c r="R141" s="2"/>
    </row>
    <row r="142" spans="18:18" ht="23.4" x14ac:dyDescent="0.45">
      <c r="R142" s="2"/>
    </row>
    <row r="143" spans="18:18" ht="23.4" x14ac:dyDescent="0.45">
      <c r="R143" s="2"/>
    </row>
    <row r="144" spans="18:18" ht="23.4" x14ac:dyDescent="0.45">
      <c r="R144" s="2"/>
    </row>
    <row r="145" spans="18:18" ht="23.4" x14ac:dyDescent="0.45">
      <c r="R145" s="2"/>
    </row>
    <row r="146" spans="18:18" ht="23.4" x14ac:dyDescent="0.45">
      <c r="R146" s="4"/>
    </row>
    <row r="147" spans="18:18" ht="23.4" x14ac:dyDescent="0.45">
      <c r="R147" s="4"/>
    </row>
    <row r="148" spans="18:18" ht="23.4" x14ac:dyDescent="0.45">
      <c r="R148" s="2"/>
    </row>
    <row r="149" spans="18:18" ht="23.4" x14ac:dyDescent="0.45">
      <c r="R149" s="2"/>
    </row>
    <row r="150" spans="18:18" ht="23.4" x14ac:dyDescent="0.45">
      <c r="R150" s="2"/>
    </row>
    <row r="151" spans="18:18" ht="23.4" x14ac:dyDescent="0.45">
      <c r="R151" s="2"/>
    </row>
    <row r="152" spans="18:18" ht="23.4" x14ac:dyDescent="0.45">
      <c r="R152" s="2"/>
    </row>
    <row r="153" spans="18:18" ht="23.4" x14ac:dyDescent="0.45">
      <c r="R153" s="2"/>
    </row>
    <row r="154" spans="18:18" ht="23.4" x14ac:dyDescent="0.45">
      <c r="R154" s="2"/>
    </row>
    <row r="155" spans="18:18" ht="23.4" x14ac:dyDescent="0.45">
      <c r="R155" s="2"/>
    </row>
    <row r="156" spans="18:18" ht="23.4" x14ac:dyDescent="0.45">
      <c r="R156" s="2"/>
    </row>
    <row r="157" spans="18:18" ht="23.4" x14ac:dyDescent="0.45">
      <c r="R157" s="2"/>
    </row>
    <row r="158" spans="18:18" ht="23.4" x14ac:dyDescent="0.45">
      <c r="R158" s="2"/>
    </row>
    <row r="159" spans="18:18" ht="23.4" x14ac:dyDescent="0.45">
      <c r="R159" s="2"/>
    </row>
    <row r="160" spans="18:18" ht="23.4" x14ac:dyDescent="0.45">
      <c r="R160" s="1"/>
    </row>
    <row r="161" spans="18:18" ht="23.4" x14ac:dyDescent="0.45">
      <c r="R161" s="1"/>
    </row>
    <row r="162" spans="18:18" ht="23.4" x14ac:dyDescent="0.45">
      <c r="R162" s="1"/>
    </row>
    <row r="163" spans="18:18" ht="23.4" x14ac:dyDescent="0.45">
      <c r="R163" s="2"/>
    </row>
    <row r="164" spans="18:18" ht="23.4" x14ac:dyDescent="0.45">
      <c r="R164" s="2"/>
    </row>
    <row r="165" spans="18:18" ht="23.4" x14ac:dyDescent="0.45">
      <c r="R165" s="2"/>
    </row>
    <row r="166" spans="18:18" ht="23.4" x14ac:dyDescent="0.45">
      <c r="R166" s="1"/>
    </row>
    <row r="167" spans="18:18" ht="23.4" x14ac:dyDescent="0.45">
      <c r="R167" s="1"/>
    </row>
    <row r="168" spans="18:18" ht="23.4" x14ac:dyDescent="0.45">
      <c r="R168" s="2"/>
    </row>
    <row r="169" spans="18:18" ht="23.4" x14ac:dyDescent="0.45">
      <c r="R169" s="2"/>
    </row>
    <row r="170" spans="18:18" ht="23.4" x14ac:dyDescent="0.45">
      <c r="R170" s="2"/>
    </row>
    <row r="171" spans="18:18" ht="23.4" x14ac:dyDescent="0.45">
      <c r="R171" s="2"/>
    </row>
    <row r="172" spans="18:18" ht="23.4" x14ac:dyDescent="0.45">
      <c r="R172" s="6"/>
    </row>
    <row r="173" spans="18:18" ht="23.4" x14ac:dyDescent="0.45">
      <c r="R173" s="6"/>
    </row>
    <row r="174" spans="18:18" ht="23.4" x14ac:dyDescent="0.45">
      <c r="R174" s="6"/>
    </row>
    <row r="175" spans="18:18" ht="23.4" x14ac:dyDescent="0.45">
      <c r="R175" s="2"/>
    </row>
    <row r="176" spans="18:18" ht="23.4" x14ac:dyDescent="0.45">
      <c r="R176" s="2"/>
    </row>
    <row r="177" spans="18:18" ht="23.4" x14ac:dyDescent="0.45">
      <c r="R177" s="2"/>
    </row>
    <row r="178" spans="18:18" ht="23.4" x14ac:dyDescent="0.45">
      <c r="R178" s="1"/>
    </row>
    <row r="179" spans="18:18" ht="23.4" x14ac:dyDescent="0.45">
      <c r="R179" s="1"/>
    </row>
    <row r="180" spans="18:18" ht="23.4" x14ac:dyDescent="0.45">
      <c r="R180" s="3"/>
    </row>
    <row r="181" spans="18:18" ht="23.4" x14ac:dyDescent="0.45">
      <c r="R181" s="4"/>
    </row>
    <row r="182" spans="18:18" ht="23.4" x14ac:dyDescent="0.45">
      <c r="R182" s="4"/>
    </row>
    <row r="183" spans="18:18" ht="23.4" x14ac:dyDescent="0.45">
      <c r="R183" s="4"/>
    </row>
    <row r="184" spans="18:18" ht="23.4" x14ac:dyDescent="0.45">
      <c r="R184" s="1"/>
    </row>
    <row r="185" spans="18:18" ht="23.4" x14ac:dyDescent="0.45">
      <c r="R185" s="1"/>
    </row>
    <row r="186" spans="18:18" ht="23.4" x14ac:dyDescent="0.45">
      <c r="R186" s="1"/>
    </row>
    <row r="187" spans="18:18" ht="23.4" x14ac:dyDescent="0.45">
      <c r="R187" s="4"/>
    </row>
    <row r="188" spans="18:18" ht="23.4" x14ac:dyDescent="0.45">
      <c r="R188" s="4"/>
    </row>
    <row r="189" spans="18:18" ht="23.4" x14ac:dyDescent="0.45">
      <c r="R189" s="4"/>
    </row>
    <row r="190" spans="18:18" ht="23.4" x14ac:dyDescent="0.45">
      <c r="R190" s="1"/>
    </row>
    <row r="191" spans="18:18" ht="23.4" x14ac:dyDescent="0.45">
      <c r="R191" s="1"/>
    </row>
    <row r="192" spans="18:18" ht="23.4" x14ac:dyDescent="0.45">
      <c r="R192" s="2"/>
    </row>
    <row r="193" spans="18:18" ht="23.4" x14ac:dyDescent="0.45">
      <c r="R193" s="2"/>
    </row>
    <row r="194" spans="18:18" ht="23.4" x14ac:dyDescent="0.45">
      <c r="R194" s="4"/>
    </row>
    <row r="195" spans="18:18" ht="23.4" x14ac:dyDescent="0.45">
      <c r="R195" s="4"/>
    </row>
    <row r="196" spans="18:18" ht="23.4" x14ac:dyDescent="0.45">
      <c r="R196" s="2"/>
    </row>
    <row r="197" spans="18:18" ht="23.4" x14ac:dyDescent="0.45">
      <c r="R197" s="2"/>
    </row>
    <row r="198" spans="18:18" ht="23.4" x14ac:dyDescent="0.45">
      <c r="R198" s="1"/>
    </row>
    <row r="199" spans="18:18" ht="23.4" x14ac:dyDescent="0.45">
      <c r="R199" s="2"/>
    </row>
    <row r="200" spans="18:18" ht="23.4" x14ac:dyDescent="0.45">
      <c r="R200" s="2"/>
    </row>
    <row r="201" spans="18:18" ht="23.4" x14ac:dyDescent="0.45">
      <c r="R201" s="2"/>
    </row>
    <row r="202" spans="18:18" ht="23.4" x14ac:dyDescent="0.45">
      <c r="R202" s="2"/>
    </row>
    <row r="203" spans="18:18" ht="23.4" x14ac:dyDescent="0.45">
      <c r="R203" s="2"/>
    </row>
    <row r="204" spans="18:18" ht="23.4" x14ac:dyDescent="0.45">
      <c r="R204" s="2"/>
    </row>
    <row r="205" spans="18:18" ht="23.4" x14ac:dyDescent="0.45">
      <c r="R205" s="2"/>
    </row>
    <row r="206" spans="18:18" ht="23.4" x14ac:dyDescent="0.45">
      <c r="R206" s="4"/>
    </row>
    <row r="207" spans="18:18" ht="23.4" x14ac:dyDescent="0.45">
      <c r="R207" s="4"/>
    </row>
    <row r="208" spans="18:18" ht="23.4" x14ac:dyDescent="0.45">
      <c r="R208" s="2"/>
    </row>
    <row r="209" spans="18:18" ht="23.4" x14ac:dyDescent="0.45">
      <c r="R209" s="2"/>
    </row>
    <row r="210" spans="18:18" ht="23.4" x14ac:dyDescent="0.45">
      <c r="R210" s="1"/>
    </row>
    <row r="211" spans="18:18" ht="23.4" x14ac:dyDescent="0.45">
      <c r="R211" s="2"/>
    </row>
    <row r="212" spans="18:18" ht="23.4" x14ac:dyDescent="0.45">
      <c r="R212" s="2"/>
    </row>
    <row r="213" spans="18:18" ht="23.4" x14ac:dyDescent="0.45">
      <c r="R213" s="2"/>
    </row>
    <row r="214" spans="18:18" ht="23.4" x14ac:dyDescent="0.45">
      <c r="R214" s="2"/>
    </row>
    <row r="215" spans="18:18" ht="23.4" x14ac:dyDescent="0.45">
      <c r="R215" s="2"/>
    </row>
  </sheetData>
  <mergeCells count="23">
    <mergeCell ref="A89:P89"/>
    <mergeCell ref="E3:E4"/>
    <mergeCell ref="O87:P87"/>
    <mergeCell ref="N3:N4"/>
    <mergeCell ref="O3:P3"/>
    <mergeCell ref="A85:J85"/>
    <mergeCell ref="A86:N86"/>
    <mergeCell ref="F3:F4"/>
    <mergeCell ref="A1:P1"/>
    <mergeCell ref="Q3:Q4"/>
    <mergeCell ref="A87:N87"/>
    <mergeCell ref="A2:P2"/>
    <mergeCell ref="M3:M4"/>
    <mergeCell ref="L3:L4"/>
    <mergeCell ref="D3:D4"/>
    <mergeCell ref="G3:G4"/>
    <mergeCell ref="J3:J4"/>
    <mergeCell ref="K3:K4"/>
    <mergeCell ref="H3:H4"/>
    <mergeCell ref="I3:I4"/>
    <mergeCell ref="A3:A4"/>
    <mergeCell ref="B3:B4"/>
    <mergeCell ref="C3:C4"/>
  </mergeCells>
  <phoneticPr fontId="16" type="noConversion"/>
  <printOptions horizontalCentered="1"/>
  <pageMargins left="0.70866141732283505" right="0.70866141732283505" top="0.74803149606299202" bottom="0.74803149606299202" header="0" footer="0"/>
  <pageSetup paperSize="9" scale="54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METRE</vt:lpstr>
      <vt:lpstr>METRE!Print_Titles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Engg-2</dc:creator>
  <cp:lastModifiedBy>Admin</cp:lastModifiedBy>
  <cp:lastPrinted>2026-07-20T05:43:03Z</cp:lastPrinted>
  <dcterms:created xsi:type="dcterms:W3CDTF">2024-08-23T04:21:09Z</dcterms:created>
  <dcterms:modified xsi:type="dcterms:W3CDTF">2026-07-21T10:15:15Z</dcterms:modified>
</cp:coreProperties>
</file>