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vaya NOC &amp; Approval\RERA\"/>
    </mc:Choice>
  </mc:AlternateContent>
  <bookViews>
    <workbookView xWindow="0" yWindow="0" windowWidth="28800" windowHeight="12315"/>
  </bookViews>
  <sheets>
    <sheet name="RERA AREA" sheetId="1" r:id="rId1"/>
  </sheets>
  <externalReferences>
    <externalReference r:id="rId2"/>
  </externalReferences>
  <definedNames>
    <definedName name="_xlnm._FilterDatabase" localSheetId="0" hidden="1">'RERA AREA'!$A$2:$O$97</definedName>
    <definedName name="_xlnm.Print_Area" localSheetId="0">'RERA AREA'!$A$1:$O$106</definedName>
    <definedName name="_xlnm.Print_Titles" localSheetId="0">'RERA AREA'!$2:$4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8" i="1" l="1"/>
  <c r="L96" i="1"/>
  <c r="K14" i="1" l="1"/>
  <c r="K13" i="1"/>
  <c r="K15" i="1"/>
  <c r="K12" i="1"/>
  <c r="K11" i="1"/>
  <c r="K10" i="1"/>
  <c r="K9" i="1"/>
  <c r="K8" i="1"/>
  <c r="L94" i="1"/>
  <c r="L95" i="1"/>
  <c r="L7" i="1" l="1"/>
  <c r="L6" i="1"/>
  <c r="L5" i="1"/>
  <c r="N99" i="1" l="1"/>
  <c r="N106" i="1" s="1"/>
  <c r="I99" i="1"/>
  <c r="H99" i="1"/>
  <c r="G99" i="1"/>
  <c r="F99" i="1"/>
  <c r="M98" i="1"/>
  <c r="M99" i="1" s="1"/>
  <c r="M106" i="1" s="1"/>
  <c r="K98" i="1"/>
  <c r="K99" i="1" s="1"/>
  <c r="I98" i="1"/>
  <c r="H98" i="1"/>
  <c r="G98" i="1"/>
  <c r="F98" i="1"/>
  <c r="J93" i="1"/>
  <c r="L93" i="1" s="1"/>
  <c r="J92" i="1"/>
  <c r="L92" i="1" s="1"/>
  <c r="J91" i="1"/>
  <c r="L91" i="1" s="1"/>
  <c r="J90" i="1"/>
  <c r="L90" i="1" s="1"/>
  <c r="J89" i="1"/>
  <c r="L89" i="1" s="1"/>
  <c r="J88" i="1"/>
  <c r="J87" i="1"/>
  <c r="L87" i="1" s="1"/>
  <c r="J86" i="1"/>
  <c r="L86" i="1" s="1"/>
  <c r="J85" i="1"/>
  <c r="L85" i="1" s="1"/>
  <c r="J84" i="1"/>
  <c r="L84" i="1" s="1"/>
  <c r="J83" i="1"/>
  <c r="L83" i="1" s="1"/>
  <c r="J82" i="1"/>
  <c r="L82" i="1" s="1"/>
  <c r="J81" i="1"/>
  <c r="L81" i="1" s="1"/>
  <c r="J80" i="1"/>
  <c r="L80" i="1" s="1"/>
  <c r="J79" i="1"/>
  <c r="L79" i="1" s="1"/>
  <c r="J78" i="1"/>
  <c r="L78" i="1" s="1"/>
  <c r="J77" i="1"/>
  <c r="L77" i="1" s="1"/>
  <c r="J76" i="1"/>
  <c r="J75" i="1"/>
  <c r="L75" i="1" s="1"/>
  <c r="J74" i="1"/>
  <c r="L74" i="1" s="1"/>
  <c r="J73" i="1"/>
  <c r="L73" i="1" s="1"/>
  <c r="J72" i="1"/>
  <c r="L72" i="1" s="1"/>
  <c r="J71" i="1"/>
  <c r="J70" i="1"/>
  <c r="L70" i="1" s="1"/>
  <c r="J69" i="1"/>
  <c r="L69" i="1" s="1"/>
  <c r="J68" i="1"/>
  <c r="L68" i="1" s="1"/>
  <c r="J67" i="1"/>
  <c r="L67" i="1" s="1"/>
  <c r="J66" i="1"/>
  <c r="L66" i="1" s="1"/>
  <c r="J65" i="1"/>
  <c r="L65" i="1" s="1"/>
  <c r="J64" i="1"/>
  <c r="L64" i="1" s="1"/>
  <c r="J63" i="1"/>
  <c r="L63" i="1" s="1"/>
  <c r="J62" i="1"/>
  <c r="L62" i="1" s="1"/>
  <c r="J61" i="1"/>
  <c r="L61" i="1" s="1"/>
  <c r="J60" i="1"/>
  <c r="L60" i="1" s="1"/>
  <c r="J59" i="1"/>
  <c r="L59" i="1" s="1"/>
  <c r="J58" i="1"/>
  <c r="L58" i="1" s="1"/>
  <c r="J57" i="1"/>
  <c r="L57" i="1" s="1"/>
  <c r="J56" i="1"/>
  <c r="L56" i="1" s="1"/>
  <c r="J55" i="1"/>
  <c r="L55" i="1" s="1"/>
  <c r="J54" i="1"/>
  <c r="L54" i="1" s="1"/>
  <c r="J53" i="1"/>
  <c r="L53" i="1" s="1"/>
  <c r="J52" i="1"/>
  <c r="L52" i="1" s="1"/>
  <c r="J51" i="1"/>
  <c r="L51" i="1" s="1"/>
  <c r="J50" i="1"/>
  <c r="L50" i="1" s="1"/>
  <c r="J49" i="1"/>
  <c r="L49" i="1" s="1"/>
  <c r="J48" i="1"/>
  <c r="J47" i="1"/>
  <c r="L47" i="1" s="1"/>
  <c r="J46" i="1"/>
  <c r="L46" i="1" s="1"/>
  <c r="J45" i="1"/>
  <c r="L45" i="1" s="1"/>
  <c r="J44" i="1"/>
  <c r="L44" i="1" s="1"/>
  <c r="J43" i="1"/>
  <c r="J42" i="1"/>
  <c r="J41" i="1"/>
  <c r="J40" i="1"/>
  <c r="L40" i="1" s="1"/>
  <c r="J39" i="1"/>
  <c r="L39" i="1" s="1"/>
  <c r="J38" i="1"/>
  <c r="L38" i="1" s="1"/>
  <c r="J37" i="1"/>
  <c r="J36" i="1"/>
  <c r="J35" i="1"/>
  <c r="J34" i="1"/>
  <c r="L34" i="1" s="1"/>
  <c r="J33" i="1"/>
  <c r="L33" i="1" s="1"/>
  <c r="J32" i="1"/>
  <c r="J31" i="1"/>
  <c r="L31" i="1" s="1"/>
  <c r="J30" i="1"/>
  <c r="J29" i="1"/>
  <c r="J28" i="1"/>
  <c r="L28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L16" i="1" s="1"/>
  <c r="J15" i="1"/>
  <c r="J14" i="1"/>
  <c r="L14" i="1" s="1"/>
  <c r="O13" i="1"/>
  <c r="J13" i="1"/>
  <c r="L13" i="1" s="1"/>
  <c r="J12" i="1"/>
  <c r="O11" i="1"/>
  <c r="J11" i="1"/>
  <c r="L11" i="1" s="1"/>
  <c r="O10" i="1"/>
  <c r="J10" i="1"/>
  <c r="O9" i="1"/>
  <c r="J9" i="1"/>
  <c r="J98" i="1" l="1"/>
  <c r="J99" i="1" s="1"/>
  <c r="L29" i="1"/>
  <c r="L35" i="1"/>
  <c r="L41" i="1"/>
  <c r="L12" i="1"/>
  <c r="L30" i="1"/>
  <c r="L36" i="1"/>
  <c r="L42" i="1"/>
  <c r="L48" i="1"/>
  <c r="L71" i="1"/>
  <c r="L88" i="1"/>
  <c r="L43" i="1"/>
  <c r="L9" i="1"/>
  <c r="L15" i="1"/>
  <c r="L32" i="1"/>
  <c r="L37" i="1"/>
  <c r="L76" i="1"/>
  <c r="L10" i="1"/>
  <c r="J8" i="1"/>
  <c r="L8" i="1" l="1"/>
  <c r="L98" i="1" l="1"/>
  <c r="L99" i="1" s="1"/>
  <c r="L106" i="1" s="1"/>
  <c r="O12" i="1"/>
  <c r="O8" i="1"/>
  <c r="A9" i="1"/>
  <c r="A10" i="1" s="1"/>
  <c r="A11" i="1" s="1"/>
  <c r="A12" i="1" s="1"/>
</calcChain>
</file>

<file path=xl/sharedStrings.xml><?xml version="1.0" encoding="utf-8"?>
<sst xmlns="http://schemas.openxmlformats.org/spreadsheetml/2006/main" count="383" uniqueCount="54">
  <si>
    <t>SNO</t>
  </si>
  <si>
    <t>BLOCK</t>
  </si>
  <si>
    <t>FLOOR</t>
  </si>
  <si>
    <t>UNIT TYPE</t>
  </si>
  <si>
    <t>APARTMENT NO</t>
  </si>
  <si>
    <t>CARPET AREA (AS PER SEC 2(k) OF THE RERA ACT 
(SQM)
(A)</t>
  </si>
  <si>
    <t>EXCLUSIVE BALCONY (SQM)
(B)</t>
  </si>
  <si>
    <t xml:space="preserve">EXCLUSIVE/VERANDAH /UTLITY /SERVICE/OPEN TERRACE (SQM)
(C)
</t>
  </si>
  <si>
    <t>AREA OF EXTERNAL WALLS 
(SQM)
(D)</t>
  </si>
  <si>
    <t>FLOOR AREA OF APARTMENT (SQM)
(E=A+B+C+D)</t>
  </si>
  <si>
    <t xml:space="preserve">PROPORTIONATE COMMON AREA (SQM)
(F)
</t>
  </si>
  <si>
    <t>GROSS AREA OF THE APARTMENT (SQM)
(G=E+F)</t>
  </si>
  <si>
    <t>UDS LAND AREA (SQM)</t>
  </si>
  <si>
    <t>CAR PARKING (NOS)
(I)</t>
  </si>
  <si>
    <t xml:space="preserve">COVERED </t>
  </si>
  <si>
    <t>OPEN</t>
  </si>
  <si>
    <t xml:space="preserve">4BHK  </t>
  </si>
  <si>
    <t>OSR GIFTED AREA</t>
  </si>
  <si>
    <t>ROAD GIFTED AREA</t>
  </si>
  <si>
    <t>SUBSTATION AREA</t>
  </si>
  <si>
    <t>COMMERCIAL CAR PARK</t>
  </si>
  <si>
    <t>10% VISITORS CAR PARKING - RESIDENTIAL</t>
  </si>
  <si>
    <t>10% VISITORS CAR PARKING - COMMERCIAL</t>
  </si>
  <si>
    <t>GRAND TOTAL</t>
  </si>
  <si>
    <t>Overall Total</t>
  </si>
  <si>
    <t>Total - Executive Tower</t>
  </si>
  <si>
    <t>Roof Basement - 1&amp;2, Stilt Floor, First To Elenth Floor and Terrace Floor Residential Apartment Building in T.S.Nos. 130/12, 130/13, 130/14, Ward No. (AR) 44, Block No. 9, (Old S.F. No. 15/1BP, 15/2P, 16/1P ), at Chokkampudur Road, Kumarapalayam Village, Coimbatore Corporation, Perur Taluk, Coimbatore District.</t>
  </si>
  <si>
    <t>A</t>
  </si>
  <si>
    <t>B</t>
  </si>
  <si>
    <t xml:space="preserve">3BHK  </t>
  </si>
  <si>
    <t>C</t>
  </si>
  <si>
    <t>D</t>
  </si>
  <si>
    <t>H</t>
  </si>
  <si>
    <t>G</t>
  </si>
  <si>
    <t>F</t>
  </si>
  <si>
    <t>E</t>
  </si>
  <si>
    <t>A 1</t>
  </si>
  <si>
    <t xml:space="preserve">B 1 </t>
  </si>
  <si>
    <t>C 1</t>
  </si>
  <si>
    <t>D 1</t>
  </si>
  <si>
    <t>E 1</t>
  </si>
  <si>
    <t>F 1</t>
  </si>
  <si>
    <t>G 1</t>
  </si>
  <si>
    <t>H 1</t>
  </si>
  <si>
    <t>-</t>
  </si>
  <si>
    <t xml:space="preserve">              -</t>
  </si>
  <si>
    <t xml:space="preserve">               -</t>
  </si>
  <si>
    <t>Basement 1</t>
  </si>
  <si>
    <t>Basement 2</t>
  </si>
  <si>
    <t>Stilt</t>
  </si>
  <si>
    <t>Terrace Floor</t>
  </si>
  <si>
    <t>Terrace</t>
  </si>
  <si>
    <t>Visitors</t>
  </si>
  <si>
    <t>Amenities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</si>
</sst>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3" fontId="3" fillId="0" borderId="5" xfId="0" applyNumberFormat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43" fontId="2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3" fontId="3" fillId="0" borderId="7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43" fontId="2" fillId="0" borderId="14" xfId="1" applyFont="1" applyBorder="1" applyAlignment="1">
      <alignment vertical="center"/>
    </xf>
    <xf numFmtId="43" fontId="2" fillId="0" borderId="15" xfId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3" fontId="3" fillId="0" borderId="0" xfId="0" applyNumberFormat="1" applyFont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43" fontId="3" fillId="0" borderId="12" xfId="0" applyNumberFormat="1" applyFont="1" applyBorder="1" applyAlignment="1">
      <alignment vertical="center"/>
    </xf>
    <xf numFmtId="43" fontId="3" fillId="0" borderId="7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3" fontId="2" fillId="0" borderId="15" xfId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3" fontId="2" fillId="0" borderId="17" xfId="1" applyFont="1" applyBorder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43" fontId="3" fillId="0" borderId="16" xfId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43" fontId="3" fillId="0" borderId="18" xfId="1" applyFont="1" applyBorder="1" applyAlignment="1">
      <alignment vertical="center"/>
    </xf>
    <xf numFmtId="43" fontId="3" fillId="0" borderId="18" xfId="1" applyFont="1" applyBorder="1" applyAlignment="1">
      <alignment horizontal="center" vertical="center"/>
    </xf>
    <xf numFmtId="43" fontId="2" fillId="0" borderId="18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\KCR%20FOUNDATION\25.04.2025-ANVAYA%20APARTMENT%20ELEVATION\INFINIUM%20ALTITUDE%20AREA%20STATEMENT-27-01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ABS "/>
      <sheetName val="ABS"/>
      <sheetName val="UNIT AREA"/>
      <sheetName val="COMMON AREA"/>
      <sheetName val="AMENITIES"/>
      <sheetName val="AREA ABS"/>
      <sheetName val="RERA AREA"/>
      <sheetName val="COMMERCIAL"/>
      <sheetName val="COM.COMMON AREA"/>
      <sheetName val="UDS"/>
      <sheetName val="Sheet10"/>
      <sheetName val="Sheet1"/>
      <sheetName val="Sheet3"/>
      <sheetName val="Sheet2"/>
    </sheetNames>
    <sheetDataSet>
      <sheetData sheetId="0" refreshError="1"/>
      <sheetData sheetId="1" refreshError="1"/>
      <sheetData sheetId="2" refreshError="1">
        <row r="6">
          <cell r="B6" t="str">
            <v>Signature Tower</v>
          </cell>
        </row>
        <row r="13">
          <cell r="BO13">
            <v>0</v>
          </cell>
        </row>
        <row r="14">
          <cell r="BO14">
            <v>0</v>
          </cell>
        </row>
        <row r="15">
          <cell r="BO15">
            <v>0</v>
          </cell>
        </row>
        <row r="16">
          <cell r="BO16">
            <v>0</v>
          </cell>
        </row>
        <row r="17">
          <cell r="BO17">
            <v>0</v>
          </cell>
        </row>
        <row r="18">
          <cell r="BO18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8"/>
  <sheetViews>
    <sheetView tabSelected="1" zoomScale="85" zoomScaleNormal="85" zoomScaleSheetLayoutView="55" workbookViewId="0">
      <pane ySplit="4" topLeftCell="A98" activePane="bottomLeft" state="frozen"/>
      <selection pane="bottomLeft" activeCell="N75" sqref="N75"/>
    </sheetView>
  </sheetViews>
  <sheetFormatPr defaultColWidth="8.75" defaultRowHeight="12.75"/>
  <cols>
    <col min="1" max="1" width="10.5" style="13" customWidth="1"/>
    <col min="2" max="2" width="11.375" style="21" customWidth="1"/>
    <col min="3" max="4" width="13.75" style="21" customWidth="1"/>
    <col min="5" max="5" width="13.75" style="13" customWidth="1"/>
    <col min="6" max="6" width="12.75" style="1" customWidth="1"/>
    <col min="7" max="10" width="14.5" style="1" customWidth="1"/>
    <col min="11" max="11" width="13.75" style="1" customWidth="1"/>
    <col min="12" max="12" width="20.375" style="1" customWidth="1"/>
    <col min="13" max="15" width="13.75" style="1" customWidth="1"/>
    <col min="16" max="16384" width="8.75" style="1"/>
  </cols>
  <sheetData>
    <row r="1" spans="1:22" ht="101.25" customHeight="1">
      <c r="A1" s="44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</row>
    <row r="2" spans="1:22" s="3" customFormat="1" ht="34.9" customHeight="1">
      <c r="A2" s="47" t="s">
        <v>0</v>
      </c>
      <c r="B2" s="48" t="s">
        <v>1</v>
      </c>
      <c r="C2" s="48" t="s">
        <v>2</v>
      </c>
      <c r="D2" s="49" t="s">
        <v>3</v>
      </c>
      <c r="E2" s="48" t="s">
        <v>4</v>
      </c>
      <c r="F2" s="48" t="s">
        <v>5</v>
      </c>
      <c r="G2" s="48" t="s">
        <v>6</v>
      </c>
      <c r="H2" s="48" t="s">
        <v>7</v>
      </c>
      <c r="I2" s="49" t="s">
        <v>8</v>
      </c>
      <c r="J2" s="48" t="s">
        <v>9</v>
      </c>
      <c r="K2" s="48" t="s">
        <v>10</v>
      </c>
      <c r="L2" s="48" t="s">
        <v>11</v>
      </c>
      <c r="M2" s="48" t="s">
        <v>12</v>
      </c>
      <c r="N2" s="48" t="s">
        <v>13</v>
      </c>
      <c r="O2" s="52"/>
    </row>
    <row r="3" spans="1:22" s="3" customFormat="1" ht="34.9" customHeight="1">
      <c r="A3" s="47"/>
      <c r="B3" s="48"/>
      <c r="C3" s="48"/>
      <c r="D3" s="50"/>
      <c r="E3" s="48"/>
      <c r="F3" s="48"/>
      <c r="G3" s="48"/>
      <c r="H3" s="48"/>
      <c r="I3" s="50"/>
      <c r="J3" s="48"/>
      <c r="K3" s="48"/>
      <c r="L3" s="48"/>
      <c r="M3" s="48"/>
      <c r="N3" s="53"/>
      <c r="O3" s="52"/>
    </row>
    <row r="4" spans="1:22" s="3" customFormat="1" ht="34.9" customHeight="1">
      <c r="A4" s="47"/>
      <c r="B4" s="48"/>
      <c r="C4" s="48"/>
      <c r="D4" s="51"/>
      <c r="E4" s="48"/>
      <c r="F4" s="48"/>
      <c r="G4" s="48"/>
      <c r="H4" s="48"/>
      <c r="I4" s="51"/>
      <c r="J4" s="48"/>
      <c r="K4" s="48"/>
      <c r="L4" s="48"/>
      <c r="M4" s="48"/>
      <c r="N4" s="4" t="s">
        <v>14</v>
      </c>
      <c r="O4" s="2" t="s">
        <v>15</v>
      </c>
    </row>
    <row r="5" spans="1:22" s="3" customFormat="1" ht="34.9" customHeight="1">
      <c r="A5" s="23"/>
      <c r="B5" s="24"/>
      <c r="C5" s="35" t="s">
        <v>47</v>
      </c>
      <c r="D5" s="25"/>
      <c r="E5" s="35" t="s">
        <v>47</v>
      </c>
      <c r="F5" s="36"/>
      <c r="G5" s="24"/>
      <c r="H5" s="24"/>
      <c r="I5" s="25"/>
      <c r="J5" s="34">
        <v>77.14</v>
      </c>
      <c r="K5" s="34">
        <v>3352.81</v>
      </c>
      <c r="L5" s="34">
        <f>J5+K5</f>
        <v>3429.95</v>
      </c>
      <c r="M5" s="24"/>
      <c r="N5" s="27"/>
      <c r="O5" s="26"/>
    </row>
    <row r="6" spans="1:22" s="3" customFormat="1" ht="34.9" customHeight="1">
      <c r="A6" s="23"/>
      <c r="B6" s="24"/>
      <c r="C6" s="35" t="s">
        <v>48</v>
      </c>
      <c r="D6" s="25"/>
      <c r="E6" s="35" t="s">
        <v>48</v>
      </c>
      <c r="F6" s="36"/>
      <c r="G6" s="24"/>
      <c r="H6" s="24"/>
      <c r="I6" s="25"/>
      <c r="J6" s="34">
        <v>134.32</v>
      </c>
      <c r="K6" s="34">
        <v>3295.63</v>
      </c>
      <c r="L6" s="34">
        <f t="shared" ref="L6:L7" si="0">J6+K6</f>
        <v>3429.9500000000003</v>
      </c>
      <c r="M6" s="24"/>
      <c r="N6" s="27"/>
      <c r="O6" s="26"/>
    </row>
    <row r="7" spans="1:22" s="3" customFormat="1" ht="34.9" customHeight="1">
      <c r="A7" s="23"/>
      <c r="B7" s="24"/>
      <c r="C7" s="35" t="s">
        <v>49</v>
      </c>
      <c r="D7" s="25"/>
      <c r="E7" s="35" t="s">
        <v>49</v>
      </c>
      <c r="F7" s="36"/>
      <c r="G7" s="24"/>
      <c r="H7" s="24"/>
      <c r="I7" s="25"/>
      <c r="J7" s="34">
        <v>101.45</v>
      </c>
      <c r="K7" s="34">
        <v>1870.05</v>
      </c>
      <c r="L7" s="34">
        <f t="shared" si="0"/>
        <v>1971.5</v>
      </c>
      <c r="M7" s="24"/>
      <c r="N7" s="27"/>
      <c r="O7" s="40"/>
    </row>
    <row r="8" spans="1:22" ht="24.4" customHeight="1">
      <c r="A8" s="5">
        <v>1</v>
      </c>
      <c r="B8" s="6" t="s">
        <v>27</v>
      </c>
      <c r="C8" s="6">
        <v>1</v>
      </c>
      <c r="D8" s="6" t="s">
        <v>29</v>
      </c>
      <c r="E8" s="29" t="s">
        <v>36</v>
      </c>
      <c r="F8" s="30">
        <v>141.88</v>
      </c>
      <c r="G8" s="7">
        <v>7.91</v>
      </c>
      <c r="H8" s="7">
        <v>3.38</v>
      </c>
      <c r="I8" s="7">
        <v>18.23</v>
      </c>
      <c r="J8" s="7">
        <f t="shared" ref="J8" si="1">F8+G8+H8+I8</f>
        <v>171.39999999999998</v>
      </c>
      <c r="K8" s="7">
        <f>28.76+3.09</f>
        <v>31.85</v>
      </c>
      <c r="L8" s="7">
        <f t="shared" ref="L8" si="2">J8+K8</f>
        <v>203.24999999999997</v>
      </c>
      <c r="M8" s="8">
        <v>44.08</v>
      </c>
      <c r="N8" s="39">
        <v>2</v>
      </c>
      <c r="O8" s="41">
        <f>'[1]UNIT AREA'!BO13</f>
        <v>0</v>
      </c>
      <c r="Q8" s="29"/>
      <c r="R8" s="28"/>
      <c r="S8" s="7"/>
    </row>
    <row r="9" spans="1:22" ht="24.4" customHeight="1">
      <c r="A9" s="5">
        <f t="shared" ref="A9:A12" si="3">A8+1</f>
        <v>2</v>
      </c>
      <c r="B9" s="6" t="s">
        <v>28</v>
      </c>
      <c r="C9" s="6">
        <v>1</v>
      </c>
      <c r="D9" s="6" t="s">
        <v>16</v>
      </c>
      <c r="E9" s="29" t="s">
        <v>37</v>
      </c>
      <c r="F9" s="30">
        <v>148.96</v>
      </c>
      <c r="G9" s="7">
        <v>5.92</v>
      </c>
      <c r="H9" s="7">
        <v>5.91</v>
      </c>
      <c r="I9" s="7">
        <v>18.86</v>
      </c>
      <c r="J9" s="7">
        <f t="shared" ref="J9:J16" si="4">F9+G9+H9+I9</f>
        <v>179.64999999999998</v>
      </c>
      <c r="K9" s="7">
        <f>28.76+3.09</f>
        <v>31.85</v>
      </c>
      <c r="L9" s="7">
        <f t="shared" ref="L9:L16" si="5">J9+K9</f>
        <v>211.49999999999997</v>
      </c>
      <c r="M9" s="8">
        <v>46.27</v>
      </c>
      <c r="N9" s="39">
        <v>2</v>
      </c>
      <c r="O9" s="41">
        <f>'[1]UNIT AREA'!BO14</f>
        <v>0</v>
      </c>
      <c r="Q9" s="29"/>
    </row>
    <row r="10" spans="1:22" ht="24.4" customHeight="1">
      <c r="A10" s="5">
        <f t="shared" si="3"/>
        <v>3</v>
      </c>
      <c r="B10" s="6" t="s">
        <v>30</v>
      </c>
      <c r="C10" s="6">
        <v>1</v>
      </c>
      <c r="D10" s="6" t="s">
        <v>16</v>
      </c>
      <c r="E10" s="29" t="s">
        <v>38</v>
      </c>
      <c r="F10" s="30">
        <v>201.4</v>
      </c>
      <c r="G10" s="7">
        <v>24.79</v>
      </c>
      <c r="H10" s="7">
        <v>7.21</v>
      </c>
      <c r="I10" s="7">
        <v>23.62</v>
      </c>
      <c r="J10" s="7">
        <f t="shared" si="4"/>
        <v>257.02</v>
      </c>
      <c r="K10" s="7">
        <f>27.17+3.09</f>
        <v>30.26</v>
      </c>
      <c r="L10" s="7">
        <f t="shared" si="5"/>
        <v>287.27999999999997</v>
      </c>
      <c r="M10" s="8">
        <v>66.08</v>
      </c>
      <c r="N10" s="39">
        <v>3</v>
      </c>
      <c r="O10" s="41">
        <f>'[1]UNIT AREA'!BO15</f>
        <v>0</v>
      </c>
      <c r="Q10" s="29"/>
    </row>
    <row r="11" spans="1:22" ht="24.4" customHeight="1">
      <c r="A11" s="5">
        <f t="shared" si="3"/>
        <v>4</v>
      </c>
      <c r="B11" s="6" t="s">
        <v>31</v>
      </c>
      <c r="C11" s="6">
        <v>1</v>
      </c>
      <c r="D11" s="6" t="s">
        <v>16</v>
      </c>
      <c r="E11" s="29" t="s">
        <v>39</v>
      </c>
      <c r="F11" s="30">
        <v>208.13</v>
      </c>
      <c r="G11" s="7">
        <v>18.12</v>
      </c>
      <c r="H11" s="7">
        <v>9.2799999999999994</v>
      </c>
      <c r="I11" s="7">
        <v>25.07</v>
      </c>
      <c r="J11" s="7">
        <f t="shared" si="4"/>
        <v>260.60000000000002</v>
      </c>
      <c r="K11" s="7">
        <f>27.17+3.09</f>
        <v>30.26</v>
      </c>
      <c r="L11" s="7">
        <f t="shared" si="5"/>
        <v>290.86</v>
      </c>
      <c r="M11" s="8">
        <v>66.11</v>
      </c>
      <c r="N11" s="39">
        <v>3</v>
      </c>
      <c r="O11" s="41">
        <f>'[1]UNIT AREA'!BO16</f>
        <v>0</v>
      </c>
      <c r="Q11" s="29"/>
    </row>
    <row r="12" spans="1:22" ht="24.4" customHeight="1">
      <c r="A12" s="5">
        <f t="shared" si="3"/>
        <v>5</v>
      </c>
      <c r="B12" s="6" t="s">
        <v>35</v>
      </c>
      <c r="C12" s="6">
        <v>1</v>
      </c>
      <c r="D12" s="6" t="s">
        <v>16</v>
      </c>
      <c r="E12" s="29" t="s">
        <v>40</v>
      </c>
      <c r="F12" s="30">
        <v>158.69999999999999</v>
      </c>
      <c r="G12" s="7">
        <v>22.91</v>
      </c>
      <c r="H12" s="7">
        <v>5.97</v>
      </c>
      <c r="I12" s="7">
        <v>19.68</v>
      </c>
      <c r="J12" s="7">
        <f t="shared" si="4"/>
        <v>207.26</v>
      </c>
      <c r="K12" s="7">
        <f>27.14+3.09</f>
        <v>30.23</v>
      </c>
      <c r="L12" s="7">
        <f t="shared" si="5"/>
        <v>237.48999999999998</v>
      </c>
      <c r="M12" s="8">
        <v>53.38</v>
      </c>
      <c r="N12" s="39">
        <v>2</v>
      </c>
      <c r="O12" s="41">
        <f>'[1]UNIT AREA'!BO17</f>
        <v>0</v>
      </c>
      <c r="Q12" s="29"/>
    </row>
    <row r="13" spans="1:22" ht="24.4" customHeight="1">
      <c r="A13" s="5">
        <v>6</v>
      </c>
      <c r="B13" s="6" t="s">
        <v>34</v>
      </c>
      <c r="C13" s="6">
        <v>1</v>
      </c>
      <c r="D13" s="6" t="s">
        <v>16</v>
      </c>
      <c r="E13" s="29" t="s">
        <v>41</v>
      </c>
      <c r="F13" s="30">
        <v>165.17</v>
      </c>
      <c r="G13" s="7">
        <v>18.100000000000001</v>
      </c>
      <c r="H13" s="7">
        <v>5.54</v>
      </c>
      <c r="I13" s="7">
        <v>19.46</v>
      </c>
      <c r="J13" s="7">
        <f t="shared" si="4"/>
        <v>208.26999999999998</v>
      </c>
      <c r="K13" s="7">
        <f>27.14+3.1</f>
        <v>30.240000000000002</v>
      </c>
      <c r="L13" s="7">
        <f t="shared" si="5"/>
        <v>238.51</v>
      </c>
      <c r="M13" s="8">
        <v>53.66</v>
      </c>
      <c r="N13" s="39">
        <v>2</v>
      </c>
      <c r="O13" s="41">
        <f>'[1]UNIT AREA'!BO18</f>
        <v>0</v>
      </c>
      <c r="Q13" s="29"/>
    </row>
    <row r="14" spans="1:22" ht="24.4" customHeight="1">
      <c r="A14" s="5">
        <v>7</v>
      </c>
      <c r="B14" s="6" t="s">
        <v>33</v>
      </c>
      <c r="C14" s="6">
        <v>1</v>
      </c>
      <c r="D14" s="6" t="s">
        <v>16</v>
      </c>
      <c r="E14" s="29" t="s">
        <v>42</v>
      </c>
      <c r="F14" s="30">
        <v>151.36000000000001</v>
      </c>
      <c r="G14" s="7">
        <v>16.95</v>
      </c>
      <c r="H14" s="7">
        <v>5.33</v>
      </c>
      <c r="I14" s="7">
        <v>21.16</v>
      </c>
      <c r="J14" s="7">
        <f t="shared" si="4"/>
        <v>194.8</v>
      </c>
      <c r="K14" s="7">
        <f>27.29+3.1</f>
        <v>30.39</v>
      </c>
      <c r="L14" s="7">
        <f t="shared" si="5"/>
        <v>225.19</v>
      </c>
      <c r="M14" s="8">
        <v>49.21</v>
      </c>
      <c r="N14" s="39">
        <v>2</v>
      </c>
      <c r="O14" s="42" t="s">
        <v>46</v>
      </c>
      <c r="Q14" s="29"/>
    </row>
    <row r="15" spans="1:22" ht="24.4" customHeight="1">
      <c r="A15" s="5">
        <v>8</v>
      </c>
      <c r="B15" s="6" t="s">
        <v>32</v>
      </c>
      <c r="C15" s="6">
        <v>1</v>
      </c>
      <c r="D15" s="6" t="s">
        <v>29</v>
      </c>
      <c r="E15" s="29" t="s">
        <v>43</v>
      </c>
      <c r="F15" s="30">
        <v>128.38999999999999</v>
      </c>
      <c r="G15" s="7">
        <v>16.36</v>
      </c>
      <c r="H15" s="7">
        <v>5.36</v>
      </c>
      <c r="I15" s="7">
        <v>17.690000000000001</v>
      </c>
      <c r="J15" s="7">
        <f t="shared" si="4"/>
        <v>167.8</v>
      </c>
      <c r="K15" s="7">
        <f>27.29+3.09</f>
        <v>30.38</v>
      </c>
      <c r="L15" s="7">
        <f t="shared" si="5"/>
        <v>198.18</v>
      </c>
      <c r="M15" s="8">
        <v>43.25</v>
      </c>
      <c r="N15" s="39">
        <v>2</v>
      </c>
      <c r="O15" s="42" t="s">
        <v>45</v>
      </c>
      <c r="Q15" s="29"/>
      <c r="R15" s="28"/>
      <c r="T15" s="28"/>
      <c r="V15" s="28"/>
    </row>
    <row r="16" spans="1:22" ht="24.4" customHeight="1">
      <c r="A16" s="5">
        <v>9</v>
      </c>
      <c r="B16" s="6" t="s">
        <v>27</v>
      </c>
      <c r="C16" s="6">
        <v>2</v>
      </c>
      <c r="D16" s="6" t="s">
        <v>29</v>
      </c>
      <c r="E16" s="29" t="s">
        <v>36</v>
      </c>
      <c r="F16" s="30">
        <v>141.88</v>
      </c>
      <c r="G16" s="7">
        <v>7.91</v>
      </c>
      <c r="H16" s="7">
        <v>3.38</v>
      </c>
      <c r="I16" s="7">
        <v>18.23</v>
      </c>
      <c r="J16" s="7">
        <f t="shared" si="4"/>
        <v>171.39999999999998</v>
      </c>
      <c r="K16" s="1">
        <v>31.85</v>
      </c>
      <c r="L16" s="7">
        <f t="shared" si="5"/>
        <v>203.24999999999997</v>
      </c>
      <c r="M16" s="8">
        <v>44.08</v>
      </c>
      <c r="N16" s="39">
        <v>2</v>
      </c>
      <c r="O16" s="43" t="s">
        <v>44</v>
      </c>
      <c r="Q16" s="32"/>
    </row>
    <row r="17" spans="1:17" ht="24.4" customHeight="1">
      <c r="A17" s="5">
        <v>10</v>
      </c>
      <c r="B17" s="6" t="s">
        <v>28</v>
      </c>
      <c r="C17" s="6">
        <v>2</v>
      </c>
      <c r="D17" s="6" t="s">
        <v>16</v>
      </c>
      <c r="E17" s="29" t="s">
        <v>37</v>
      </c>
      <c r="F17" s="30">
        <v>148.96</v>
      </c>
      <c r="G17" s="7">
        <v>5.92</v>
      </c>
      <c r="H17" s="7">
        <v>5.91</v>
      </c>
      <c r="I17" s="7">
        <v>18.86</v>
      </c>
      <c r="J17" s="7">
        <f t="shared" ref="J17:J24" si="6">F17+G17+H17+I17</f>
        <v>179.64999999999998</v>
      </c>
      <c r="K17" s="1">
        <v>31.85</v>
      </c>
      <c r="L17" s="7">
        <f t="shared" ref="L17:L24" si="7">J17+K17</f>
        <v>211.49999999999997</v>
      </c>
      <c r="M17" s="8">
        <v>46.27</v>
      </c>
      <c r="N17" s="8">
        <v>2</v>
      </c>
      <c r="O17" s="33" t="s">
        <v>44</v>
      </c>
      <c r="Q17" s="32"/>
    </row>
    <row r="18" spans="1:17" ht="24.4" customHeight="1">
      <c r="A18" s="5">
        <v>11</v>
      </c>
      <c r="B18" s="6" t="s">
        <v>30</v>
      </c>
      <c r="C18" s="6">
        <v>2</v>
      </c>
      <c r="D18" s="6" t="s">
        <v>16</v>
      </c>
      <c r="E18" s="29" t="s">
        <v>38</v>
      </c>
      <c r="F18" s="30">
        <v>201.4</v>
      </c>
      <c r="G18" s="7">
        <v>24.79</v>
      </c>
      <c r="H18" s="7">
        <v>7.21</v>
      </c>
      <c r="I18" s="7">
        <v>23.62</v>
      </c>
      <c r="J18" s="7">
        <f t="shared" si="6"/>
        <v>257.02</v>
      </c>
      <c r="K18" s="1">
        <v>30.26</v>
      </c>
      <c r="L18" s="7">
        <f t="shared" si="7"/>
        <v>287.27999999999997</v>
      </c>
      <c r="M18" s="8">
        <v>66.08</v>
      </c>
      <c r="N18" s="8">
        <v>3</v>
      </c>
      <c r="O18" s="33" t="s">
        <v>44</v>
      </c>
      <c r="Q18" s="32"/>
    </row>
    <row r="19" spans="1:17" ht="24.4" customHeight="1">
      <c r="A19" s="5">
        <v>12</v>
      </c>
      <c r="B19" s="6" t="s">
        <v>31</v>
      </c>
      <c r="C19" s="6">
        <v>2</v>
      </c>
      <c r="D19" s="6" t="s">
        <v>16</v>
      </c>
      <c r="E19" s="29" t="s">
        <v>39</v>
      </c>
      <c r="F19" s="30">
        <v>208.13</v>
      </c>
      <c r="G19" s="7">
        <v>18.12</v>
      </c>
      <c r="H19" s="7">
        <v>9.2799999999999994</v>
      </c>
      <c r="I19" s="7">
        <v>25.07</v>
      </c>
      <c r="J19" s="7">
        <f t="shared" si="6"/>
        <v>260.60000000000002</v>
      </c>
      <c r="K19" s="1">
        <v>30.26</v>
      </c>
      <c r="L19" s="7">
        <f t="shared" si="7"/>
        <v>290.86</v>
      </c>
      <c r="M19" s="8">
        <v>66.11</v>
      </c>
      <c r="N19" s="8">
        <v>3</v>
      </c>
      <c r="O19" s="33" t="s">
        <v>44</v>
      </c>
      <c r="Q19" s="32"/>
    </row>
    <row r="20" spans="1:17" ht="24.4" customHeight="1">
      <c r="A20" s="5">
        <v>13</v>
      </c>
      <c r="B20" s="6" t="s">
        <v>35</v>
      </c>
      <c r="C20" s="6">
        <v>2</v>
      </c>
      <c r="D20" s="6" t="s">
        <v>16</v>
      </c>
      <c r="E20" s="29" t="s">
        <v>40</v>
      </c>
      <c r="F20" s="30">
        <v>158.69999999999999</v>
      </c>
      <c r="G20" s="7">
        <v>22.91</v>
      </c>
      <c r="H20" s="7">
        <v>5.97</v>
      </c>
      <c r="I20" s="7">
        <v>19.68</v>
      </c>
      <c r="J20" s="7">
        <f t="shared" si="6"/>
        <v>207.26</v>
      </c>
      <c r="K20" s="1">
        <v>30.23</v>
      </c>
      <c r="L20" s="7">
        <f t="shared" si="7"/>
        <v>237.48999999999998</v>
      </c>
      <c r="M20" s="8">
        <v>53.38</v>
      </c>
      <c r="N20" s="8">
        <v>2</v>
      </c>
      <c r="O20" s="33" t="s">
        <v>44</v>
      </c>
      <c r="Q20" s="32"/>
    </row>
    <row r="21" spans="1:17" ht="24.4" customHeight="1">
      <c r="A21" s="5">
        <v>14</v>
      </c>
      <c r="B21" s="6" t="s">
        <v>34</v>
      </c>
      <c r="C21" s="6">
        <v>2</v>
      </c>
      <c r="D21" s="6" t="s">
        <v>16</v>
      </c>
      <c r="E21" s="29" t="s">
        <v>41</v>
      </c>
      <c r="F21" s="30">
        <v>165.17</v>
      </c>
      <c r="G21" s="7">
        <v>18.100000000000001</v>
      </c>
      <c r="H21" s="7">
        <v>5.54</v>
      </c>
      <c r="I21" s="7">
        <v>19.46</v>
      </c>
      <c r="J21" s="7">
        <f t="shared" si="6"/>
        <v>208.26999999999998</v>
      </c>
      <c r="K21" s="1">
        <v>30.24</v>
      </c>
      <c r="L21" s="7">
        <f t="shared" si="7"/>
        <v>238.51</v>
      </c>
      <c r="M21" s="8">
        <v>53.66</v>
      </c>
      <c r="N21" s="8">
        <v>2</v>
      </c>
      <c r="O21" s="33" t="s">
        <v>44</v>
      </c>
      <c r="Q21" s="32"/>
    </row>
    <row r="22" spans="1:17" ht="24.4" customHeight="1">
      <c r="A22" s="5">
        <v>15</v>
      </c>
      <c r="B22" s="6" t="s">
        <v>33</v>
      </c>
      <c r="C22" s="6">
        <v>2</v>
      </c>
      <c r="D22" s="6" t="s">
        <v>16</v>
      </c>
      <c r="E22" s="29" t="s">
        <v>42</v>
      </c>
      <c r="F22" s="30">
        <v>151.36000000000001</v>
      </c>
      <c r="G22" s="7">
        <v>16.95</v>
      </c>
      <c r="H22" s="7">
        <v>5.33</v>
      </c>
      <c r="I22" s="7">
        <v>21.16</v>
      </c>
      <c r="J22" s="7">
        <f t="shared" si="6"/>
        <v>194.8</v>
      </c>
      <c r="K22" s="1">
        <v>30.39</v>
      </c>
      <c r="L22" s="7">
        <f t="shared" si="7"/>
        <v>225.19</v>
      </c>
      <c r="M22" s="8">
        <v>49.21</v>
      </c>
      <c r="N22" s="8">
        <v>2</v>
      </c>
      <c r="O22" s="33" t="s">
        <v>44</v>
      </c>
      <c r="Q22" s="32"/>
    </row>
    <row r="23" spans="1:17" ht="24.4" customHeight="1">
      <c r="A23" s="5">
        <v>16</v>
      </c>
      <c r="B23" s="6" t="s">
        <v>32</v>
      </c>
      <c r="C23" s="6">
        <v>2</v>
      </c>
      <c r="D23" s="6" t="s">
        <v>29</v>
      </c>
      <c r="E23" s="29" t="s">
        <v>43</v>
      </c>
      <c r="F23" s="30">
        <v>128.38999999999999</v>
      </c>
      <c r="G23" s="7">
        <v>16.36</v>
      </c>
      <c r="H23" s="7">
        <v>5.36</v>
      </c>
      <c r="I23" s="7">
        <v>17.690000000000001</v>
      </c>
      <c r="J23" s="7">
        <f t="shared" si="6"/>
        <v>167.8</v>
      </c>
      <c r="K23" s="28">
        <v>30.38</v>
      </c>
      <c r="L23" s="7">
        <f t="shared" si="7"/>
        <v>198.18</v>
      </c>
      <c r="M23" s="8">
        <v>43.25</v>
      </c>
      <c r="N23" s="8">
        <v>2</v>
      </c>
      <c r="O23" s="33" t="s">
        <v>44</v>
      </c>
      <c r="Q23" s="32"/>
    </row>
    <row r="24" spans="1:17" ht="24.4" customHeight="1">
      <c r="A24" s="5">
        <v>17</v>
      </c>
      <c r="B24" s="6" t="s">
        <v>27</v>
      </c>
      <c r="C24" s="6">
        <v>3</v>
      </c>
      <c r="D24" s="6" t="s">
        <v>29</v>
      </c>
      <c r="E24" s="29" t="s">
        <v>36</v>
      </c>
      <c r="F24" s="30">
        <v>141.88</v>
      </c>
      <c r="G24" s="7">
        <v>7.91</v>
      </c>
      <c r="H24" s="7">
        <v>3.38</v>
      </c>
      <c r="I24" s="7">
        <v>18.23</v>
      </c>
      <c r="J24" s="7">
        <f t="shared" si="6"/>
        <v>171.39999999999998</v>
      </c>
      <c r="K24" s="1">
        <v>31.85</v>
      </c>
      <c r="L24" s="7">
        <f t="shared" si="7"/>
        <v>203.24999999999997</v>
      </c>
      <c r="M24" s="8">
        <v>44.08</v>
      </c>
      <c r="N24" s="8">
        <v>2</v>
      </c>
      <c r="O24" s="33" t="s">
        <v>44</v>
      </c>
      <c r="Q24" s="32"/>
    </row>
    <row r="25" spans="1:17" ht="24.4" customHeight="1">
      <c r="A25" s="5">
        <v>18</v>
      </c>
      <c r="B25" s="6" t="s">
        <v>28</v>
      </c>
      <c r="C25" s="6">
        <v>3</v>
      </c>
      <c r="D25" s="6" t="s">
        <v>16</v>
      </c>
      <c r="E25" s="29" t="s">
        <v>37</v>
      </c>
      <c r="F25" s="30">
        <v>148.96</v>
      </c>
      <c r="G25" s="7">
        <v>5.92</v>
      </c>
      <c r="H25" s="7">
        <v>5.91</v>
      </c>
      <c r="I25" s="7">
        <v>18.86</v>
      </c>
      <c r="J25" s="7">
        <f t="shared" ref="J25:J32" si="8">F25+G25+H25+I25</f>
        <v>179.64999999999998</v>
      </c>
      <c r="K25" s="1">
        <v>31.85</v>
      </c>
      <c r="L25" s="7">
        <f t="shared" ref="L25:L32" si="9">J25+K25</f>
        <v>211.49999999999997</v>
      </c>
      <c r="M25" s="8">
        <v>46.27</v>
      </c>
      <c r="N25" s="8">
        <v>2</v>
      </c>
      <c r="O25" s="33" t="s">
        <v>44</v>
      </c>
      <c r="Q25" s="32"/>
    </row>
    <row r="26" spans="1:17" ht="24.4" customHeight="1">
      <c r="A26" s="5">
        <v>19</v>
      </c>
      <c r="B26" s="6" t="s">
        <v>30</v>
      </c>
      <c r="C26" s="6">
        <v>3</v>
      </c>
      <c r="D26" s="6" t="s">
        <v>16</v>
      </c>
      <c r="E26" s="29" t="s">
        <v>38</v>
      </c>
      <c r="F26" s="30">
        <v>201.4</v>
      </c>
      <c r="G26" s="7">
        <v>24.79</v>
      </c>
      <c r="H26" s="7">
        <v>7.21</v>
      </c>
      <c r="I26" s="7">
        <v>23.62</v>
      </c>
      <c r="J26" s="7">
        <f t="shared" si="8"/>
        <v>257.02</v>
      </c>
      <c r="K26" s="1">
        <v>30.26</v>
      </c>
      <c r="L26" s="7">
        <f t="shared" si="9"/>
        <v>287.27999999999997</v>
      </c>
      <c r="M26" s="8">
        <v>66.08</v>
      </c>
      <c r="N26" s="8">
        <v>3</v>
      </c>
      <c r="O26" s="33" t="s">
        <v>44</v>
      </c>
      <c r="Q26" s="32"/>
    </row>
    <row r="27" spans="1:17" ht="24.4" customHeight="1">
      <c r="A27" s="5">
        <v>20</v>
      </c>
      <c r="B27" s="6" t="s">
        <v>31</v>
      </c>
      <c r="C27" s="6">
        <v>3</v>
      </c>
      <c r="D27" s="6" t="s">
        <v>16</v>
      </c>
      <c r="E27" s="29" t="s">
        <v>39</v>
      </c>
      <c r="F27" s="30">
        <v>208.13</v>
      </c>
      <c r="G27" s="7">
        <v>18.12</v>
      </c>
      <c r="H27" s="7">
        <v>9.2799999999999994</v>
      </c>
      <c r="I27" s="7">
        <v>25.07</v>
      </c>
      <c r="J27" s="7">
        <f t="shared" si="8"/>
        <v>260.60000000000002</v>
      </c>
      <c r="K27" s="1">
        <v>30.26</v>
      </c>
      <c r="L27" s="7">
        <f t="shared" si="9"/>
        <v>290.86</v>
      </c>
      <c r="M27" s="8">
        <v>66.11</v>
      </c>
      <c r="N27" s="8">
        <v>3</v>
      </c>
      <c r="O27" s="33" t="s">
        <v>44</v>
      </c>
      <c r="Q27" s="32"/>
    </row>
    <row r="28" spans="1:17" ht="24.4" customHeight="1">
      <c r="A28" s="5">
        <v>21</v>
      </c>
      <c r="B28" s="6" t="s">
        <v>35</v>
      </c>
      <c r="C28" s="6">
        <v>3</v>
      </c>
      <c r="D28" s="6" t="s">
        <v>16</v>
      </c>
      <c r="E28" s="29" t="s">
        <v>40</v>
      </c>
      <c r="F28" s="30">
        <v>158.69999999999999</v>
      </c>
      <c r="G28" s="7">
        <v>22.91</v>
      </c>
      <c r="H28" s="7">
        <v>5.97</v>
      </c>
      <c r="I28" s="7">
        <v>19.68</v>
      </c>
      <c r="J28" s="7">
        <f t="shared" si="8"/>
        <v>207.26</v>
      </c>
      <c r="K28" s="1">
        <v>30.23</v>
      </c>
      <c r="L28" s="7">
        <f t="shared" si="9"/>
        <v>237.48999999999998</v>
      </c>
      <c r="M28" s="8">
        <v>53.38</v>
      </c>
      <c r="N28" s="8">
        <v>2</v>
      </c>
      <c r="O28" s="33" t="s">
        <v>44</v>
      </c>
      <c r="Q28" s="32"/>
    </row>
    <row r="29" spans="1:17" ht="24.4" customHeight="1">
      <c r="A29" s="5">
        <v>22</v>
      </c>
      <c r="B29" s="6" t="s">
        <v>34</v>
      </c>
      <c r="C29" s="6">
        <v>3</v>
      </c>
      <c r="D29" s="6" t="s">
        <v>16</v>
      </c>
      <c r="E29" s="29" t="s">
        <v>41</v>
      </c>
      <c r="F29" s="30">
        <v>165.17</v>
      </c>
      <c r="G29" s="7">
        <v>18.100000000000001</v>
      </c>
      <c r="H29" s="7">
        <v>5.54</v>
      </c>
      <c r="I29" s="7">
        <v>19.46</v>
      </c>
      <c r="J29" s="7">
        <f t="shared" si="8"/>
        <v>208.26999999999998</v>
      </c>
      <c r="K29" s="1">
        <v>30.24</v>
      </c>
      <c r="L29" s="7">
        <f t="shared" si="9"/>
        <v>238.51</v>
      </c>
      <c r="M29" s="8">
        <v>53.66</v>
      </c>
      <c r="N29" s="8">
        <v>2</v>
      </c>
      <c r="O29" s="33" t="s">
        <v>44</v>
      </c>
      <c r="Q29" s="32"/>
    </row>
    <row r="30" spans="1:17" ht="24.4" customHeight="1">
      <c r="A30" s="5">
        <v>23</v>
      </c>
      <c r="B30" s="6" t="s">
        <v>33</v>
      </c>
      <c r="C30" s="6">
        <v>3</v>
      </c>
      <c r="D30" s="6" t="s">
        <v>16</v>
      </c>
      <c r="E30" s="29" t="s">
        <v>42</v>
      </c>
      <c r="F30" s="30">
        <v>151.36000000000001</v>
      </c>
      <c r="G30" s="7">
        <v>16.95</v>
      </c>
      <c r="H30" s="7">
        <v>5.33</v>
      </c>
      <c r="I30" s="7">
        <v>21.16</v>
      </c>
      <c r="J30" s="7">
        <f t="shared" si="8"/>
        <v>194.8</v>
      </c>
      <c r="K30" s="1">
        <v>30.39</v>
      </c>
      <c r="L30" s="7">
        <f t="shared" si="9"/>
        <v>225.19</v>
      </c>
      <c r="M30" s="8">
        <v>49.21</v>
      </c>
      <c r="N30" s="8">
        <v>2</v>
      </c>
      <c r="O30" s="33" t="s">
        <v>44</v>
      </c>
      <c r="Q30" s="32"/>
    </row>
    <row r="31" spans="1:17" ht="24.4" customHeight="1">
      <c r="A31" s="5">
        <v>24</v>
      </c>
      <c r="B31" s="6" t="s">
        <v>32</v>
      </c>
      <c r="C31" s="6">
        <v>3</v>
      </c>
      <c r="D31" s="6" t="s">
        <v>29</v>
      </c>
      <c r="E31" s="29" t="s">
        <v>43</v>
      </c>
      <c r="F31" s="30">
        <v>128.38999999999999</v>
      </c>
      <c r="G31" s="7">
        <v>16.36</v>
      </c>
      <c r="H31" s="7">
        <v>5.36</v>
      </c>
      <c r="I31" s="7">
        <v>17.690000000000001</v>
      </c>
      <c r="J31" s="7">
        <f t="shared" si="8"/>
        <v>167.8</v>
      </c>
      <c r="K31" s="28">
        <v>30.38</v>
      </c>
      <c r="L31" s="7">
        <f t="shared" si="9"/>
        <v>198.18</v>
      </c>
      <c r="M31" s="8">
        <v>43.25</v>
      </c>
      <c r="N31" s="8">
        <v>2</v>
      </c>
      <c r="O31" s="33" t="s">
        <v>44</v>
      </c>
      <c r="Q31" s="32"/>
    </row>
    <row r="32" spans="1:17" ht="24.4" customHeight="1">
      <c r="A32" s="5">
        <v>25</v>
      </c>
      <c r="B32" s="6" t="s">
        <v>27</v>
      </c>
      <c r="C32" s="6">
        <v>4</v>
      </c>
      <c r="D32" s="6" t="s">
        <v>29</v>
      </c>
      <c r="E32" s="29" t="s">
        <v>36</v>
      </c>
      <c r="F32" s="30">
        <v>141.88</v>
      </c>
      <c r="G32" s="7">
        <v>7.91</v>
      </c>
      <c r="H32" s="7">
        <v>3.38</v>
      </c>
      <c r="I32" s="7">
        <v>18.23</v>
      </c>
      <c r="J32" s="7">
        <f t="shared" si="8"/>
        <v>171.39999999999998</v>
      </c>
      <c r="K32" s="1">
        <v>31.85</v>
      </c>
      <c r="L32" s="7">
        <f t="shared" si="9"/>
        <v>203.24999999999997</v>
      </c>
      <c r="M32" s="8">
        <v>44.08</v>
      </c>
      <c r="N32" s="8">
        <v>2</v>
      </c>
      <c r="O32" s="33" t="s">
        <v>44</v>
      </c>
      <c r="Q32" s="32"/>
    </row>
    <row r="33" spans="1:17" ht="24.4" customHeight="1">
      <c r="A33" s="5">
        <v>26</v>
      </c>
      <c r="B33" s="6" t="s">
        <v>28</v>
      </c>
      <c r="C33" s="6">
        <v>4</v>
      </c>
      <c r="D33" s="6" t="s">
        <v>16</v>
      </c>
      <c r="E33" s="29" t="s">
        <v>37</v>
      </c>
      <c r="F33" s="30">
        <v>148.96</v>
      </c>
      <c r="G33" s="7">
        <v>5.92</v>
      </c>
      <c r="H33" s="7">
        <v>5.91</v>
      </c>
      <c r="I33" s="7">
        <v>18.86</v>
      </c>
      <c r="J33" s="7">
        <f t="shared" ref="J33:J40" si="10">F33+G33+H33+I33</f>
        <v>179.64999999999998</v>
      </c>
      <c r="K33" s="1">
        <v>31.85</v>
      </c>
      <c r="L33" s="7">
        <f t="shared" ref="L33:L40" si="11">J33+K33</f>
        <v>211.49999999999997</v>
      </c>
      <c r="M33" s="8">
        <v>46.27</v>
      </c>
      <c r="N33" s="8">
        <v>2</v>
      </c>
      <c r="O33" s="33" t="s">
        <v>44</v>
      </c>
      <c r="Q33" s="32"/>
    </row>
    <row r="34" spans="1:17" ht="24.4" customHeight="1">
      <c r="A34" s="5">
        <v>27</v>
      </c>
      <c r="B34" s="6" t="s">
        <v>30</v>
      </c>
      <c r="C34" s="6">
        <v>4</v>
      </c>
      <c r="D34" s="6" t="s">
        <v>16</v>
      </c>
      <c r="E34" s="29" t="s">
        <v>38</v>
      </c>
      <c r="F34" s="30">
        <v>201.4</v>
      </c>
      <c r="G34" s="7">
        <v>24.79</v>
      </c>
      <c r="H34" s="7">
        <v>7.21</v>
      </c>
      <c r="I34" s="7">
        <v>23.62</v>
      </c>
      <c r="J34" s="7">
        <f t="shared" si="10"/>
        <v>257.02</v>
      </c>
      <c r="K34" s="1">
        <v>30.26</v>
      </c>
      <c r="L34" s="7">
        <f t="shared" si="11"/>
        <v>287.27999999999997</v>
      </c>
      <c r="M34" s="8">
        <v>66.08</v>
      </c>
      <c r="N34" s="8">
        <v>3</v>
      </c>
      <c r="O34" s="33" t="s">
        <v>44</v>
      </c>
      <c r="Q34" s="32"/>
    </row>
    <row r="35" spans="1:17" ht="24.4" customHeight="1">
      <c r="A35" s="5">
        <v>28</v>
      </c>
      <c r="B35" s="6" t="s">
        <v>31</v>
      </c>
      <c r="C35" s="6">
        <v>4</v>
      </c>
      <c r="D35" s="6" t="s">
        <v>16</v>
      </c>
      <c r="E35" s="29" t="s">
        <v>39</v>
      </c>
      <c r="F35" s="30">
        <v>208.13</v>
      </c>
      <c r="G35" s="7">
        <v>18.12</v>
      </c>
      <c r="H35" s="7">
        <v>9.2799999999999994</v>
      </c>
      <c r="I35" s="7">
        <v>25.07</v>
      </c>
      <c r="J35" s="7">
        <f t="shared" si="10"/>
        <v>260.60000000000002</v>
      </c>
      <c r="K35" s="1">
        <v>30.26</v>
      </c>
      <c r="L35" s="7">
        <f t="shared" si="11"/>
        <v>290.86</v>
      </c>
      <c r="M35" s="8">
        <v>66.11</v>
      </c>
      <c r="N35" s="8">
        <v>3</v>
      </c>
      <c r="O35" s="33" t="s">
        <v>44</v>
      </c>
      <c r="Q35" s="32"/>
    </row>
    <row r="36" spans="1:17" ht="24.4" customHeight="1">
      <c r="A36" s="5">
        <v>29</v>
      </c>
      <c r="B36" s="6" t="s">
        <v>35</v>
      </c>
      <c r="C36" s="6">
        <v>4</v>
      </c>
      <c r="D36" s="6" t="s">
        <v>16</v>
      </c>
      <c r="E36" s="29" t="s">
        <v>40</v>
      </c>
      <c r="F36" s="30">
        <v>158.69999999999999</v>
      </c>
      <c r="G36" s="7">
        <v>22.91</v>
      </c>
      <c r="H36" s="7">
        <v>5.97</v>
      </c>
      <c r="I36" s="7">
        <v>19.68</v>
      </c>
      <c r="J36" s="7">
        <f t="shared" si="10"/>
        <v>207.26</v>
      </c>
      <c r="K36" s="1">
        <v>30.23</v>
      </c>
      <c r="L36" s="7">
        <f t="shared" si="11"/>
        <v>237.48999999999998</v>
      </c>
      <c r="M36" s="8">
        <v>53.38</v>
      </c>
      <c r="N36" s="8">
        <v>2</v>
      </c>
      <c r="O36" s="33" t="s">
        <v>44</v>
      </c>
      <c r="Q36" s="32"/>
    </row>
    <row r="37" spans="1:17" ht="24.4" customHeight="1">
      <c r="A37" s="5">
        <v>30</v>
      </c>
      <c r="B37" s="6" t="s">
        <v>34</v>
      </c>
      <c r="C37" s="6">
        <v>4</v>
      </c>
      <c r="D37" s="6" t="s">
        <v>16</v>
      </c>
      <c r="E37" s="29" t="s">
        <v>41</v>
      </c>
      <c r="F37" s="30">
        <v>165.17</v>
      </c>
      <c r="G37" s="7">
        <v>18.100000000000001</v>
      </c>
      <c r="H37" s="7">
        <v>5.54</v>
      </c>
      <c r="I37" s="7">
        <v>19.46</v>
      </c>
      <c r="J37" s="7">
        <f t="shared" si="10"/>
        <v>208.26999999999998</v>
      </c>
      <c r="K37" s="1">
        <v>30.24</v>
      </c>
      <c r="L37" s="7">
        <f t="shared" si="11"/>
        <v>238.51</v>
      </c>
      <c r="M37" s="8">
        <v>53.66</v>
      </c>
      <c r="N37" s="8">
        <v>2</v>
      </c>
      <c r="O37" s="33" t="s">
        <v>44</v>
      </c>
      <c r="Q37" s="32"/>
    </row>
    <row r="38" spans="1:17" ht="24.4" customHeight="1">
      <c r="A38" s="5">
        <v>31</v>
      </c>
      <c r="B38" s="6" t="s">
        <v>33</v>
      </c>
      <c r="C38" s="6">
        <v>4</v>
      </c>
      <c r="D38" s="6" t="s">
        <v>16</v>
      </c>
      <c r="E38" s="29" t="s">
        <v>42</v>
      </c>
      <c r="F38" s="30">
        <v>151.36000000000001</v>
      </c>
      <c r="G38" s="7">
        <v>16.95</v>
      </c>
      <c r="H38" s="7">
        <v>5.33</v>
      </c>
      <c r="I38" s="7">
        <v>21.16</v>
      </c>
      <c r="J38" s="7">
        <f t="shared" si="10"/>
        <v>194.8</v>
      </c>
      <c r="K38" s="1">
        <v>30.39</v>
      </c>
      <c r="L38" s="7">
        <f t="shared" si="11"/>
        <v>225.19</v>
      </c>
      <c r="M38" s="8">
        <v>49.21</v>
      </c>
      <c r="N38" s="8">
        <v>2</v>
      </c>
      <c r="O38" s="33" t="s">
        <v>44</v>
      </c>
      <c r="Q38" s="32"/>
    </row>
    <row r="39" spans="1:17" ht="24.4" customHeight="1">
      <c r="A39" s="5">
        <v>32</v>
      </c>
      <c r="B39" s="6" t="s">
        <v>32</v>
      </c>
      <c r="C39" s="6">
        <v>4</v>
      </c>
      <c r="D39" s="6" t="s">
        <v>29</v>
      </c>
      <c r="E39" s="29" t="s">
        <v>43</v>
      </c>
      <c r="F39" s="30">
        <v>128.38999999999999</v>
      </c>
      <c r="G39" s="7">
        <v>16.36</v>
      </c>
      <c r="H39" s="7">
        <v>5.36</v>
      </c>
      <c r="I39" s="7">
        <v>17.690000000000001</v>
      </c>
      <c r="J39" s="7">
        <f t="shared" si="10"/>
        <v>167.8</v>
      </c>
      <c r="K39" s="28">
        <v>30.38</v>
      </c>
      <c r="L39" s="7">
        <f t="shared" si="11"/>
        <v>198.18</v>
      </c>
      <c r="M39" s="8">
        <v>43.25</v>
      </c>
      <c r="N39" s="8">
        <v>2</v>
      </c>
      <c r="O39" s="33" t="s">
        <v>44</v>
      </c>
      <c r="Q39" s="32"/>
    </row>
    <row r="40" spans="1:17" ht="24.4" customHeight="1">
      <c r="A40" s="5">
        <v>33</v>
      </c>
      <c r="B40" s="6" t="s">
        <v>27</v>
      </c>
      <c r="C40" s="6">
        <v>5</v>
      </c>
      <c r="D40" s="6" t="s">
        <v>29</v>
      </c>
      <c r="E40" s="29" t="s">
        <v>36</v>
      </c>
      <c r="F40" s="30">
        <v>141.88</v>
      </c>
      <c r="G40" s="7">
        <v>7.91</v>
      </c>
      <c r="H40" s="7">
        <v>3.38</v>
      </c>
      <c r="I40" s="7">
        <v>18.23</v>
      </c>
      <c r="J40" s="7">
        <f t="shared" si="10"/>
        <v>171.39999999999998</v>
      </c>
      <c r="K40" s="1">
        <v>31.85</v>
      </c>
      <c r="L40" s="7">
        <f t="shared" si="11"/>
        <v>203.24999999999997</v>
      </c>
      <c r="M40" s="8">
        <v>44.08</v>
      </c>
      <c r="N40" s="8">
        <v>2</v>
      </c>
      <c r="O40" s="33" t="s">
        <v>44</v>
      </c>
      <c r="Q40" s="32"/>
    </row>
    <row r="41" spans="1:17" ht="24.4" customHeight="1">
      <c r="A41" s="5">
        <v>34</v>
      </c>
      <c r="B41" s="6" t="s">
        <v>28</v>
      </c>
      <c r="C41" s="6">
        <v>5</v>
      </c>
      <c r="D41" s="6" t="s">
        <v>16</v>
      </c>
      <c r="E41" s="29" t="s">
        <v>37</v>
      </c>
      <c r="F41" s="30">
        <v>148.96</v>
      </c>
      <c r="G41" s="7">
        <v>5.92</v>
      </c>
      <c r="H41" s="7">
        <v>5.91</v>
      </c>
      <c r="I41" s="7">
        <v>18.86</v>
      </c>
      <c r="J41" s="7">
        <f t="shared" ref="J41:J79" si="12">F41+G41+H41+I41</f>
        <v>179.64999999999998</v>
      </c>
      <c r="K41" s="1">
        <v>31.85</v>
      </c>
      <c r="L41" s="7">
        <f t="shared" ref="L41:L79" si="13">J41+K41</f>
        <v>211.49999999999997</v>
      </c>
      <c r="M41" s="8">
        <v>46.27</v>
      </c>
      <c r="N41" s="8">
        <v>2</v>
      </c>
      <c r="O41" s="33" t="s">
        <v>44</v>
      </c>
      <c r="Q41" s="32"/>
    </row>
    <row r="42" spans="1:17" ht="24.4" customHeight="1">
      <c r="A42" s="5">
        <v>35</v>
      </c>
      <c r="B42" s="6" t="s">
        <v>30</v>
      </c>
      <c r="C42" s="6">
        <v>5</v>
      </c>
      <c r="D42" s="6" t="s">
        <v>16</v>
      </c>
      <c r="E42" s="29" t="s">
        <v>38</v>
      </c>
      <c r="F42" s="30">
        <v>201.4</v>
      </c>
      <c r="G42" s="7">
        <v>24.79</v>
      </c>
      <c r="H42" s="7">
        <v>7.21</v>
      </c>
      <c r="I42" s="7">
        <v>23.62</v>
      </c>
      <c r="J42" s="7">
        <f t="shared" si="12"/>
        <v>257.02</v>
      </c>
      <c r="K42" s="1">
        <v>30.26</v>
      </c>
      <c r="L42" s="7">
        <f t="shared" si="13"/>
        <v>287.27999999999997</v>
      </c>
      <c r="M42" s="8">
        <v>66.08</v>
      </c>
      <c r="N42" s="8">
        <v>3</v>
      </c>
      <c r="O42" s="33" t="s">
        <v>44</v>
      </c>
      <c r="Q42" s="32"/>
    </row>
    <row r="43" spans="1:17" ht="24.4" customHeight="1">
      <c r="A43" s="5">
        <v>36</v>
      </c>
      <c r="B43" s="6" t="s">
        <v>31</v>
      </c>
      <c r="C43" s="6">
        <v>5</v>
      </c>
      <c r="D43" s="6" t="s">
        <v>16</v>
      </c>
      <c r="E43" s="29" t="s">
        <v>39</v>
      </c>
      <c r="F43" s="30">
        <v>208.13</v>
      </c>
      <c r="G43" s="7">
        <v>18.12</v>
      </c>
      <c r="H43" s="7">
        <v>9.2799999999999994</v>
      </c>
      <c r="I43" s="7">
        <v>25.07</v>
      </c>
      <c r="J43" s="7">
        <f t="shared" si="12"/>
        <v>260.60000000000002</v>
      </c>
      <c r="K43" s="1">
        <v>30.26</v>
      </c>
      <c r="L43" s="7">
        <f t="shared" si="13"/>
        <v>290.86</v>
      </c>
      <c r="M43" s="8">
        <v>66.11</v>
      </c>
      <c r="N43" s="8">
        <v>3</v>
      </c>
      <c r="O43" s="33" t="s">
        <v>44</v>
      </c>
      <c r="Q43" s="32"/>
    </row>
    <row r="44" spans="1:17" ht="24.4" customHeight="1">
      <c r="A44" s="5">
        <v>37</v>
      </c>
      <c r="B44" s="6" t="s">
        <v>35</v>
      </c>
      <c r="C44" s="6">
        <v>5</v>
      </c>
      <c r="D44" s="6" t="s">
        <v>16</v>
      </c>
      <c r="E44" s="29" t="s">
        <v>40</v>
      </c>
      <c r="F44" s="30">
        <v>158.69999999999999</v>
      </c>
      <c r="G44" s="7">
        <v>22.91</v>
      </c>
      <c r="H44" s="7">
        <v>5.97</v>
      </c>
      <c r="I44" s="7">
        <v>19.68</v>
      </c>
      <c r="J44" s="7">
        <f t="shared" si="12"/>
        <v>207.26</v>
      </c>
      <c r="K44" s="1">
        <v>30.23</v>
      </c>
      <c r="L44" s="7">
        <f t="shared" si="13"/>
        <v>237.48999999999998</v>
      </c>
      <c r="M44" s="8">
        <v>53.38</v>
      </c>
      <c r="N44" s="8">
        <v>2</v>
      </c>
      <c r="O44" s="33" t="s">
        <v>44</v>
      </c>
      <c r="Q44" s="32"/>
    </row>
    <row r="45" spans="1:17" ht="24.4" customHeight="1">
      <c r="A45" s="5">
        <v>38</v>
      </c>
      <c r="B45" s="6" t="s">
        <v>34</v>
      </c>
      <c r="C45" s="6">
        <v>5</v>
      </c>
      <c r="D45" s="6" t="s">
        <v>16</v>
      </c>
      <c r="E45" s="29" t="s">
        <v>41</v>
      </c>
      <c r="F45" s="30">
        <v>165.17</v>
      </c>
      <c r="G45" s="7">
        <v>18.100000000000001</v>
      </c>
      <c r="H45" s="7">
        <v>5.54</v>
      </c>
      <c r="I45" s="7">
        <v>19.46</v>
      </c>
      <c r="J45" s="7">
        <f t="shared" si="12"/>
        <v>208.26999999999998</v>
      </c>
      <c r="K45" s="1">
        <v>30.24</v>
      </c>
      <c r="L45" s="7">
        <f t="shared" si="13"/>
        <v>238.51</v>
      </c>
      <c r="M45" s="8">
        <v>53.66</v>
      </c>
      <c r="N45" s="8">
        <v>2</v>
      </c>
      <c r="O45" s="33" t="s">
        <v>44</v>
      </c>
      <c r="Q45" s="32"/>
    </row>
    <row r="46" spans="1:17" ht="24.4" customHeight="1">
      <c r="A46" s="5">
        <v>39</v>
      </c>
      <c r="B46" s="6" t="s">
        <v>33</v>
      </c>
      <c r="C46" s="6">
        <v>5</v>
      </c>
      <c r="D46" s="6" t="s">
        <v>16</v>
      </c>
      <c r="E46" s="29" t="s">
        <v>42</v>
      </c>
      <c r="F46" s="30">
        <v>151.36000000000001</v>
      </c>
      <c r="G46" s="7">
        <v>16.95</v>
      </c>
      <c r="H46" s="7">
        <v>5.33</v>
      </c>
      <c r="I46" s="7">
        <v>21.16</v>
      </c>
      <c r="J46" s="7">
        <f t="shared" si="12"/>
        <v>194.8</v>
      </c>
      <c r="K46" s="1">
        <v>30.39</v>
      </c>
      <c r="L46" s="7">
        <f t="shared" si="13"/>
        <v>225.19</v>
      </c>
      <c r="M46" s="8">
        <v>49.21</v>
      </c>
      <c r="N46" s="8">
        <v>2</v>
      </c>
      <c r="O46" s="33" t="s">
        <v>44</v>
      </c>
      <c r="Q46" s="32"/>
    </row>
    <row r="47" spans="1:17" ht="24.4" customHeight="1">
      <c r="A47" s="5">
        <v>40</v>
      </c>
      <c r="B47" s="6" t="s">
        <v>32</v>
      </c>
      <c r="C47" s="6">
        <v>5</v>
      </c>
      <c r="D47" s="6" t="s">
        <v>29</v>
      </c>
      <c r="E47" s="29" t="s">
        <v>43</v>
      </c>
      <c r="F47" s="30">
        <v>128.38999999999999</v>
      </c>
      <c r="G47" s="7">
        <v>16.36</v>
      </c>
      <c r="H47" s="7">
        <v>5.36</v>
      </c>
      <c r="I47" s="7">
        <v>17.690000000000001</v>
      </c>
      <c r="J47" s="7">
        <f t="shared" si="12"/>
        <v>167.8</v>
      </c>
      <c r="K47" s="28">
        <v>30.38</v>
      </c>
      <c r="L47" s="7">
        <f t="shared" si="13"/>
        <v>198.18</v>
      </c>
      <c r="M47" s="8">
        <v>43.25</v>
      </c>
      <c r="N47" s="8">
        <v>2</v>
      </c>
      <c r="O47" s="33" t="s">
        <v>44</v>
      </c>
      <c r="Q47" s="32"/>
    </row>
    <row r="48" spans="1:17" ht="24.4" customHeight="1">
      <c r="A48" s="5">
        <v>41</v>
      </c>
      <c r="B48" s="6" t="s">
        <v>27</v>
      </c>
      <c r="C48" s="6">
        <v>6</v>
      </c>
      <c r="D48" s="6" t="s">
        <v>29</v>
      </c>
      <c r="E48" s="29" t="s">
        <v>36</v>
      </c>
      <c r="F48" s="30">
        <v>141.88</v>
      </c>
      <c r="G48" s="7">
        <v>7.91</v>
      </c>
      <c r="H48" s="7">
        <v>3.38</v>
      </c>
      <c r="I48" s="7">
        <v>18.23</v>
      </c>
      <c r="J48" s="7">
        <f t="shared" si="12"/>
        <v>171.39999999999998</v>
      </c>
      <c r="K48" s="1">
        <v>31.85</v>
      </c>
      <c r="L48" s="7">
        <f t="shared" si="13"/>
        <v>203.24999999999997</v>
      </c>
      <c r="M48" s="8">
        <v>44.08</v>
      </c>
      <c r="N48" s="8">
        <v>2</v>
      </c>
      <c r="O48" s="33" t="s">
        <v>44</v>
      </c>
      <c r="Q48" s="32"/>
    </row>
    <row r="49" spans="1:17" ht="24.4" customHeight="1">
      <c r="A49" s="5">
        <v>42</v>
      </c>
      <c r="B49" s="6" t="s">
        <v>28</v>
      </c>
      <c r="C49" s="6">
        <v>6</v>
      </c>
      <c r="D49" s="6" t="s">
        <v>16</v>
      </c>
      <c r="E49" s="29" t="s">
        <v>37</v>
      </c>
      <c r="F49" s="30">
        <v>148.96</v>
      </c>
      <c r="G49" s="7">
        <v>5.92</v>
      </c>
      <c r="H49" s="7">
        <v>5.91</v>
      </c>
      <c r="I49" s="7">
        <v>18.86</v>
      </c>
      <c r="J49" s="7">
        <f t="shared" si="12"/>
        <v>179.64999999999998</v>
      </c>
      <c r="K49" s="1">
        <v>31.85</v>
      </c>
      <c r="L49" s="7">
        <f t="shared" si="13"/>
        <v>211.49999999999997</v>
      </c>
      <c r="M49" s="8">
        <v>46.27</v>
      </c>
      <c r="N49" s="8">
        <v>2</v>
      </c>
      <c r="O49" s="33" t="s">
        <v>44</v>
      </c>
      <c r="Q49" s="32"/>
    </row>
    <row r="50" spans="1:17" ht="24.4" customHeight="1">
      <c r="A50" s="5">
        <v>43</v>
      </c>
      <c r="B50" s="6" t="s">
        <v>30</v>
      </c>
      <c r="C50" s="6">
        <v>6</v>
      </c>
      <c r="D50" s="6" t="s">
        <v>16</v>
      </c>
      <c r="E50" s="29" t="s">
        <v>38</v>
      </c>
      <c r="F50" s="30">
        <v>201.4</v>
      </c>
      <c r="G50" s="7">
        <v>24.79</v>
      </c>
      <c r="H50" s="7">
        <v>7.21</v>
      </c>
      <c r="I50" s="7">
        <v>23.62</v>
      </c>
      <c r="J50" s="7">
        <f t="shared" si="12"/>
        <v>257.02</v>
      </c>
      <c r="K50" s="1">
        <v>30.26</v>
      </c>
      <c r="L50" s="7">
        <f t="shared" si="13"/>
        <v>287.27999999999997</v>
      </c>
      <c r="M50" s="8">
        <v>66.08</v>
      </c>
      <c r="N50" s="8">
        <v>3</v>
      </c>
      <c r="O50" s="33" t="s">
        <v>44</v>
      </c>
      <c r="Q50" s="32"/>
    </row>
    <row r="51" spans="1:17" ht="24.4" customHeight="1">
      <c r="A51" s="5">
        <v>44</v>
      </c>
      <c r="B51" s="6" t="s">
        <v>31</v>
      </c>
      <c r="C51" s="6">
        <v>6</v>
      </c>
      <c r="D51" s="6" t="s">
        <v>16</v>
      </c>
      <c r="E51" s="29" t="s">
        <v>39</v>
      </c>
      <c r="F51" s="30">
        <v>208.13</v>
      </c>
      <c r="G51" s="7">
        <v>18.12</v>
      </c>
      <c r="H51" s="7">
        <v>9.2799999999999994</v>
      </c>
      <c r="I51" s="7">
        <v>25.07</v>
      </c>
      <c r="J51" s="7">
        <f t="shared" si="12"/>
        <v>260.60000000000002</v>
      </c>
      <c r="K51" s="1">
        <v>30.26</v>
      </c>
      <c r="L51" s="7">
        <f t="shared" si="13"/>
        <v>290.86</v>
      </c>
      <c r="M51" s="8">
        <v>66.11</v>
      </c>
      <c r="N51" s="8">
        <v>3</v>
      </c>
      <c r="O51" s="33" t="s">
        <v>44</v>
      </c>
      <c r="Q51" s="32"/>
    </row>
    <row r="52" spans="1:17" ht="24.4" customHeight="1">
      <c r="A52" s="5">
        <v>45</v>
      </c>
      <c r="B52" s="6" t="s">
        <v>35</v>
      </c>
      <c r="C52" s="6">
        <v>6</v>
      </c>
      <c r="D52" s="6" t="s">
        <v>16</v>
      </c>
      <c r="E52" s="29" t="s">
        <v>40</v>
      </c>
      <c r="F52" s="30">
        <v>158.69999999999999</v>
      </c>
      <c r="G52" s="7">
        <v>22.91</v>
      </c>
      <c r="H52" s="7">
        <v>5.97</v>
      </c>
      <c r="I52" s="7">
        <v>19.68</v>
      </c>
      <c r="J52" s="7">
        <f t="shared" si="12"/>
        <v>207.26</v>
      </c>
      <c r="K52" s="1">
        <v>30.23</v>
      </c>
      <c r="L52" s="7">
        <f t="shared" si="13"/>
        <v>237.48999999999998</v>
      </c>
      <c r="M52" s="8">
        <v>53.38</v>
      </c>
      <c r="N52" s="8">
        <v>2</v>
      </c>
      <c r="O52" s="33" t="s">
        <v>44</v>
      </c>
      <c r="Q52" s="32"/>
    </row>
    <row r="53" spans="1:17" ht="24.4" customHeight="1">
      <c r="A53" s="5">
        <v>46</v>
      </c>
      <c r="B53" s="6" t="s">
        <v>34</v>
      </c>
      <c r="C53" s="6">
        <v>6</v>
      </c>
      <c r="D53" s="6" t="s">
        <v>16</v>
      </c>
      <c r="E53" s="29" t="s">
        <v>41</v>
      </c>
      <c r="F53" s="30">
        <v>165.17</v>
      </c>
      <c r="G53" s="7">
        <v>18.100000000000001</v>
      </c>
      <c r="H53" s="7">
        <v>5.54</v>
      </c>
      <c r="I53" s="7">
        <v>19.46</v>
      </c>
      <c r="J53" s="7">
        <f t="shared" si="12"/>
        <v>208.26999999999998</v>
      </c>
      <c r="K53" s="1">
        <v>30.24</v>
      </c>
      <c r="L53" s="7">
        <f t="shared" si="13"/>
        <v>238.51</v>
      </c>
      <c r="M53" s="8">
        <v>53.66</v>
      </c>
      <c r="N53" s="8">
        <v>2</v>
      </c>
      <c r="O53" s="33" t="s">
        <v>44</v>
      </c>
      <c r="Q53" s="32"/>
    </row>
    <row r="54" spans="1:17" ht="24.4" customHeight="1">
      <c r="A54" s="5">
        <v>47</v>
      </c>
      <c r="B54" s="6" t="s">
        <v>33</v>
      </c>
      <c r="C54" s="6">
        <v>6</v>
      </c>
      <c r="D54" s="6" t="s">
        <v>16</v>
      </c>
      <c r="E54" s="29" t="s">
        <v>42</v>
      </c>
      <c r="F54" s="30">
        <v>151.36000000000001</v>
      </c>
      <c r="G54" s="7">
        <v>16.95</v>
      </c>
      <c r="H54" s="7">
        <v>5.33</v>
      </c>
      <c r="I54" s="7">
        <v>21.16</v>
      </c>
      <c r="J54" s="7">
        <f t="shared" si="12"/>
        <v>194.8</v>
      </c>
      <c r="K54" s="1">
        <v>30.39</v>
      </c>
      <c r="L54" s="7">
        <f t="shared" si="13"/>
        <v>225.19</v>
      </c>
      <c r="M54" s="8">
        <v>49.21</v>
      </c>
      <c r="N54" s="8">
        <v>2</v>
      </c>
      <c r="O54" s="33" t="s">
        <v>44</v>
      </c>
      <c r="Q54" s="32"/>
    </row>
    <row r="55" spans="1:17" ht="24.4" customHeight="1">
      <c r="A55" s="5">
        <v>48</v>
      </c>
      <c r="B55" s="6" t="s">
        <v>32</v>
      </c>
      <c r="C55" s="6">
        <v>6</v>
      </c>
      <c r="D55" s="6" t="s">
        <v>29</v>
      </c>
      <c r="E55" s="29" t="s">
        <v>43</v>
      </c>
      <c r="F55" s="30">
        <v>128.38999999999999</v>
      </c>
      <c r="G55" s="7">
        <v>16.36</v>
      </c>
      <c r="H55" s="7">
        <v>5.36</v>
      </c>
      <c r="I55" s="7">
        <v>17.690000000000001</v>
      </c>
      <c r="J55" s="7">
        <f t="shared" si="12"/>
        <v>167.8</v>
      </c>
      <c r="K55" s="28">
        <v>30.38</v>
      </c>
      <c r="L55" s="7">
        <f t="shared" si="13"/>
        <v>198.18</v>
      </c>
      <c r="M55" s="8">
        <v>43.25</v>
      </c>
      <c r="N55" s="8">
        <v>2</v>
      </c>
      <c r="O55" s="33" t="s">
        <v>44</v>
      </c>
      <c r="Q55" s="32"/>
    </row>
    <row r="56" spans="1:17" ht="24.4" customHeight="1">
      <c r="A56" s="5">
        <v>49</v>
      </c>
      <c r="B56" s="6" t="s">
        <v>27</v>
      </c>
      <c r="C56" s="6">
        <v>7</v>
      </c>
      <c r="D56" s="6" t="s">
        <v>29</v>
      </c>
      <c r="E56" s="29" t="s">
        <v>36</v>
      </c>
      <c r="F56" s="30">
        <v>141.88</v>
      </c>
      <c r="G56" s="7">
        <v>7.91</v>
      </c>
      <c r="H56" s="7">
        <v>3.38</v>
      </c>
      <c r="I56" s="7">
        <v>18.23</v>
      </c>
      <c r="J56" s="7">
        <f t="shared" si="12"/>
        <v>171.39999999999998</v>
      </c>
      <c r="K56" s="1">
        <v>31.85</v>
      </c>
      <c r="L56" s="7">
        <f t="shared" si="13"/>
        <v>203.24999999999997</v>
      </c>
      <c r="M56" s="8">
        <v>44.08</v>
      </c>
      <c r="N56" s="8">
        <v>2</v>
      </c>
      <c r="O56" s="33" t="s">
        <v>44</v>
      </c>
      <c r="Q56" s="32"/>
    </row>
    <row r="57" spans="1:17" ht="24.4" customHeight="1">
      <c r="A57" s="5">
        <v>50</v>
      </c>
      <c r="B57" s="6" t="s">
        <v>28</v>
      </c>
      <c r="C57" s="6">
        <v>7</v>
      </c>
      <c r="D57" s="6" t="s">
        <v>16</v>
      </c>
      <c r="E57" s="29" t="s">
        <v>37</v>
      </c>
      <c r="F57" s="30">
        <v>148.96</v>
      </c>
      <c r="G57" s="7">
        <v>5.92</v>
      </c>
      <c r="H57" s="7">
        <v>5.91</v>
      </c>
      <c r="I57" s="7">
        <v>18.86</v>
      </c>
      <c r="J57" s="7">
        <f t="shared" si="12"/>
        <v>179.64999999999998</v>
      </c>
      <c r="K57" s="1">
        <v>31.85</v>
      </c>
      <c r="L57" s="7">
        <f t="shared" si="13"/>
        <v>211.49999999999997</v>
      </c>
      <c r="M57" s="8">
        <v>46.27</v>
      </c>
      <c r="N57" s="8">
        <v>2</v>
      </c>
      <c r="O57" s="33" t="s">
        <v>44</v>
      </c>
      <c r="Q57" s="32"/>
    </row>
    <row r="58" spans="1:17" ht="24.4" customHeight="1">
      <c r="A58" s="5">
        <v>51</v>
      </c>
      <c r="B58" s="6" t="s">
        <v>30</v>
      </c>
      <c r="C58" s="6">
        <v>7</v>
      </c>
      <c r="D58" s="6" t="s">
        <v>16</v>
      </c>
      <c r="E58" s="29" t="s">
        <v>38</v>
      </c>
      <c r="F58" s="30">
        <v>201.4</v>
      </c>
      <c r="G58" s="7">
        <v>24.79</v>
      </c>
      <c r="H58" s="7">
        <v>7.21</v>
      </c>
      <c r="I58" s="7">
        <v>23.62</v>
      </c>
      <c r="J58" s="7">
        <f t="shared" si="12"/>
        <v>257.02</v>
      </c>
      <c r="K58" s="1">
        <v>30.26</v>
      </c>
      <c r="L58" s="7">
        <f t="shared" si="13"/>
        <v>287.27999999999997</v>
      </c>
      <c r="M58" s="8">
        <v>66.08</v>
      </c>
      <c r="N58" s="8">
        <v>3</v>
      </c>
      <c r="O58" s="33" t="s">
        <v>44</v>
      </c>
      <c r="Q58" s="32"/>
    </row>
    <row r="59" spans="1:17" ht="24.4" customHeight="1">
      <c r="A59" s="5">
        <v>52</v>
      </c>
      <c r="B59" s="6" t="s">
        <v>31</v>
      </c>
      <c r="C59" s="6">
        <v>7</v>
      </c>
      <c r="D59" s="6" t="s">
        <v>16</v>
      </c>
      <c r="E59" s="29" t="s">
        <v>39</v>
      </c>
      <c r="F59" s="30">
        <v>208.13</v>
      </c>
      <c r="G59" s="7">
        <v>18.12</v>
      </c>
      <c r="H59" s="7">
        <v>9.2799999999999994</v>
      </c>
      <c r="I59" s="7">
        <v>25.07</v>
      </c>
      <c r="J59" s="7">
        <f t="shared" si="12"/>
        <v>260.60000000000002</v>
      </c>
      <c r="K59" s="1">
        <v>30.26</v>
      </c>
      <c r="L59" s="7">
        <f t="shared" si="13"/>
        <v>290.86</v>
      </c>
      <c r="M59" s="8">
        <v>66.11</v>
      </c>
      <c r="N59" s="8">
        <v>3</v>
      </c>
      <c r="O59" s="33" t="s">
        <v>44</v>
      </c>
      <c r="Q59" s="32"/>
    </row>
    <row r="60" spans="1:17" ht="24.4" customHeight="1">
      <c r="A60" s="5">
        <v>53</v>
      </c>
      <c r="B60" s="6" t="s">
        <v>35</v>
      </c>
      <c r="C60" s="6">
        <v>7</v>
      </c>
      <c r="D60" s="6" t="s">
        <v>16</v>
      </c>
      <c r="E60" s="29" t="s">
        <v>40</v>
      </c>
      <c r="F60" s="30">
        <v>158.69999999999999</v>
      </c>
      <c r="G60" s="7">
        <v>22.91</v>
      </c>
      <c r="H60" s="7">
        <v>5.97</v>
      </c>
      <c r="I60" s="7">
        <v>19.68</v>
      </c>
      <c r="J60" s="7">
        <f t="shared" si="12"/>
        <v>207.26</v>
      </c>
      <c r="K60" s="1">
        <v>30.23</v>
      </c>
      <c r="L60" s="7">
        <f t="shared" si="13"/>
        <v>237.48999999999998</v>
      </c>
      <c r="M60" s="8">
        <v>53.38</v>
      </c>
      <c r="N60" s="8">
        <v>2</v>
      </c>
      <c r="O60" s="33" t="s">
        <v>44</v>
      </c>
      <c r="Q60" s="32"/>
    </row>
    <row r="61" spans="1:17" ht="24.4" customHeight="1">
      <c r="A61" s="5">
        <v>54</v>
      </c>
      <c r="B61" s="6" t="s">
        <v>34</v>
      </c>
      <c r="C61" s="6">
        <v>7</v>
      </c>
      <c r="D61" s="6" t="s">
        <v>16</v>
      </c>
      <c r="E61" s="29" t="s">
        <v>41</v>
      </c>
      <c r="F61" s="30">
        <v>165.17</v>
      </c>
      <c r="G61" s="7">
        <v>18.100000000000001</v>
      </c>
      <c r="H61" s="7">
        <v>5.54</v>
      </c>
      <c r="I61" s="7">
        <v>19.46</v>
      </c>
      <c r="J61" s="7">
        <f t="shared" si="12"/>
        <v>208.26999999999998</v>
      </c>
      <c r="K61" s="1">
        <v>30.24</v>
      </c>
      <c r="L61" s="7">
        <f t="shared" si="13"/>
        <v>238.51</v>
      </c>
      <c r="M61" s="8">
        <v>53.66</v>
      </c>
      <c r="N61" s="8">
        <v>2</v>
      </c>
      <c r="O61" s="33" t="s">
        <v>44</v>
      </c>
      <c r="Q61" s="32"/>
    </row>
    <row r="62" spans="1:17" ht="24.4" customHeight="1">
      <c r="A62" s="5">
        <v>55</v>
      </c>
      <c r="B62" s="6" t="s">
        <v>33</v>
      </c>
      <c r="C62" s="6">
        <v>7</v>
      </c>
      <c r="D62" s="6" t="s">
        <v>16</v>
      </c>
      <c r="E62" s="29" t="s">
        <v>42</v>
      </c>
      <c r="F62" s="30">
        <v>151.36000000000001</v>
      </c>
      <c r="G62" s="7">
        <v>16.95</v>
      </c>
      <c r="H62" s="7">
        <v>5.33</v>
      </c>
      <c r="I62" s="7">
        <v>21.16</v>
      </c>
      <c r="J62" s="7">
        <f t="shared" si="12"/>
        <v>194.8</v>
      </c>
      <c r="K62" s="1">
        <v>30.39</v>
      </c>
      <c r="L62" s="7">
        <f t="shared" si="13"/>
        <v>225.19</v>
      </c>
      <c r="M62" s="8">
        <v>49.21</v>
      </c>
      <c r="N62" s="8">
        <v>2</v>
      </c>
      <c r="O62" s="33" t="s">
        <v>44</v>
      </c>
      <c r="Q62" s="32"/>
    </row>
    <row r="63" spans="1:17" ht="24.4" customHeight="1">
      <c r="A63" s="5">
        <v>56</v>
      </c>
      <c r="B63" s="6" t="s">
        <v>32</v>
      </c>
      <c r="C63" s="6">
        <v>7</v>
      </c>
      <c r="D63" s="6" t="s">
        <v>29</v>
      </c>
      <c r="E63" s="29" t="s">
        <v>43</v>
      </c>
      <c r="F63" s="30">
        <v>128.38999999999999</v>
      </c>
      <c r="G63" s="7">
        <v>16.36</v>
      </c>
      <c r="H63" s="7">
        <v>5.36</v>
      </c>
      <c r="I63" s="7">
        <v>17.690000000000001</v>
      </c>
      <c r="J63" s="7">
        <f t="shared" si="12"/>
        <v>167.8</v>
      </c>
      <c r="K63" s="28">
        <v>30.38</v>
      </c>
      <c r="L63" s="7">
        <f t="shared" si="13"/>
        <v>198.18</v>
      </c>
      <c r="M63" s="8">
        <v>43.25</v>
      </c>
      <c r="N63" s="8">
        <v>2</v>
      </c>
      <c r="O63" s="33" t="s">
        <v>44</v>
      </c>
      <c r="Q63" s="32"/>
    </row>
    <row r="64" spans="1:17" ht="24.4" customHeight="1">
      <c r="A64" s="5">
        <v>57</v>
      </c>
      <c r="B64" s="6" t="s">
        <v>27</v>
      </c>
      <c r="C64" s="6">
        <v>8</v>
      </c>
      <c r="D64" s="6" t="s">
        <v>29</v>
      </c>
      <c r="E64" s="29" t="s">
        <v>36</v>
      </c>
      <c r="F64" s="30">
        <v>141.88</v>
      </c>
      <c r="G64" s="7">
        <v>7.91</v>
      </c>
      <c r="H64" s="7">
        <v>3.38</v>
      </c>
      <c r="I64" s="7">
        <v>18.23</v>
      </c>
      <c r="J64" s="7">
        <f t="shared" si="12"/>
        <v>171.39999999999998</v>
      </c>
      <c r="K64" s="1">
        <v>31.85</v>
      </c>
      <c r="L64" s="7">
        <f t="shared" si="13"/>
        <v>203.24999999999997</v>
      </c>
      <c r="M64" s="8">
        <v>44.08</v>
      </c>
      <c r="N64" s="8">
        <v>2</v>
      </c>
      <c r="O64" s="33" t="s">
        <v>44</v>
      </c>
      <c r="Q64" s="32"/>
    </row>
    <row r="65" spans="1:17" ht="24.4" customHeight="1">
      <c r="A65" s="5">
        <v>58</v>
      </c>
      <c r="B65" s="6" t="s">
        <v>28</v>
      </c>
      <c r="C65" s="6">
        <v>8</v>
      </c>
      <c r="D65" s="6" t="s">
        <v>16</v>
      </c>
      <c r="E65" s="29" t="s">
        <v>37</v>
      </c>
      <c r="F65" s="30">
        <v>148.96</v>
      </c>
      <c r="G65" s="7">
        <v>5.92</v>
      </c>
      <c r="H65" s="7">
        <v>5.91</v>
      </c>
      <c r="I65" s="7">
        <v>18.86</v>
      </c>
      <c r="J65" s="7">
        <f t="shared" si="12"/>
        <v>179.64999999999998</v>
      </c>
      <c r="K65" s="1">
        <v>31.85</v>
      </c>
      <c r="L65" s="7">
        <f t="shared" si="13"/>
        <v>211.49999999999997</v>
      </c>
      <c r="M65" s="8">
        <v>46.27</v>
      </c>
      <c r="N65" s="8">
        <v>2</v>
      </c>
      <c r="O65" s="33" t="s">
        <v>44</v>
      </c>
      <c r="Q65" s="32"/>
    </row>
    <row r="66" spans="1:17" ht="24.4" customHeight="1">
      <c r="A66" s="5">
        <v>59</v>
      </c>
      <c r="B66" s="6" t="s">
        <v>30</v>
      </c>
      <c r="C66" s="6">
        <v>8</v>
      </c>
      <c r="D66" s="6" t="s">
        <v>16</v>
      </c>
      <c r="E66" s="29" t="s">
        <v>38</v>
      </c>
      <c r="F66" s="30">
        <v>201.4</v>
      </c>
      <c r="G66" s="7">
        <v>24.79</v>
      </c>
      <c r="H66" s="7">
        <v>7.21</v>
      </c>
      <c r="I66" s="7">
        <v>23.62</v>
      </c>
      <c r="J66" s="7">
        <f t="shared" si="12"/>
        <v>257.02</v>
      </c>
      <c r="K66" s="1">
        <v>30.26</v>
      </c>
      <c r="L66" s="7">
        <f t="shared" si="13"/>
        <v>287.27999999999997</v>
      </c>
      <c r="M66" s="8">
        <v>66.08</v>
      </c>
      <c r="N66" s="8">
        <v>3</v>
      </c>
      <c r="O66" s="33" t="s">
        <v>44</v>
      </c>
      <c r="Q66" s="32"/>
    </row>
    <row r="67" spans="1:17" ht="24.4" customHeight="1">
      <c r="A67" s="5">
        <v>60</v>
      </c>
      <c r="B67" s="6" t="s">
        <v>31</v>
      </c>
      <c r="C67" s="6">
        <v>8</v>
      </c>
      <c r="D67" s="6" t="s">
        <v>16</v>
      </c>
      <c r="E67" s="29" t="s">
        <v>39</v>
      </c>
      <c r="F67" s="30">
        <v>208.13</v>
      </c>
      <c r="G67" s="7">
        <v>18.12</v>
      </c>
      <c r="H67" s="7">
        <v>9.2799999999999994</v>
      </c>
      <c r="I67" s="7">
        <v>25.07</v>
      </c>
      <c r="J67" s="7">
        <f t="shared" si="12"/>
        <v>260.60000000000002</v>
      </c>
      <c r="K67" s="1">
        <v>30.26</v>
      </c>
      <c r="L67" s="7">
        <f t="shared" si="13"/>
        <v>290.86</v>
      </c>
      <c r="M67" s="8">
        <v>66.11</v>
      </c>
      <c r="N67" s="8">
        <v>3</v>
      </c>
      <c r="O67" s="33" t="s">
        <v>44</v>
      </c>
      <c r="Q67" s="32"/>
    </row>
    <row r="68" spans="1:17" ht="24.4" customHeight="1">
      <c r="A68" s="5">
        <v>61</v>
      </c>
      <c r="B68" s="6" t="s">
        <v>35</v>
      </c>
      <c r="C68" s="6">
        <v>8</v>
      </c>
      <c r="D68" s="6" t="s">
        <v>16</v>
      </c>
      <c r="E68" s="29" t="s">
        <v>40</v>
      </c>
      <c r="F68" s="30">
        <v>158.69999999999999</v>
      </c>
      <c r="G68" s="7">
        <v>22.91</v>
      </c>
      <c r="H68" s="7">
        <v>5.97</v>
      </c>
      <c r="I68" s="7">
        <v>19.68</v>
      </c>
      <c r="J68" s="7">
        <f t="shared" si="12"/>
        <v>207.26</v>
      </c>
      <c r="K68" s="1">
        <v>30.23</v>
      </c>
      <c r="L68" s="7">
        <f t="shared" si="13"/>
        <v>237.48999999999998</v>
      </c>
      <c r="M68" s="8">
        <v>53.38</v>
      </c>
      <c r="N68" s="8">
        <v>2</v>
      </c>
      <c r="O68" s="33" t="s">
        <v>44</v>
      </c>
      <c r="Q68" s="32"/>
    </row>
    <row r="69" spans="1:17" ht="24.4" customHeight="1">
      <c r="A69" s="5">
        <v>62</v>
      </c>
      <c r="B69" s="6" t="s">
        <v>34</v>
      </c>
      <c r="C69" s="6">
        <v>8</v>
      </c>
      <c r="D69" s="6" t="s">
        <v>16</v>
      </c>
      <c r="E69" s="29" t="s">
        <v>41</v>
      </c>
      <c r="F69" s="30">
        <v>165.17</v>
      </c>
      <c r="G69" s="7">
        <v>18.100000000000001</v>
      </c>
      <c r="H69" s="7">
        <v>5.54</v>
      </c>
      <c r="I69" s="7">
        <v>19.46</v>
      </c>
      <c r="J69" s="7">
        <f t="shared" si="12"/>
        <v>208.26999999999998</v>
      </c>
      <c r="K69" s="1">
        <v>30.24</v>
      </c>
      <c r="L69" s="7">
        <f t="shared" si="13"/>
        <v>238.51</v>
      </c>
      <c r="M69" s="8">
        <v>53.66</v>
      </c>
      <c r="N69" s="8">
        <v>2</v>
      </c>
      <c r="O69" s="33" t="s">
        <v>44</v>
      </c>
      <c r="Q69" s="32"/>
    </row>
    <row r="70" spans="1:17" ht="24.4" customHeight="1">
      <c r="A70" s="5">
        <v>63</v>
      </c>
      <c r="B70" s="6" t="s">
        <v>33</v>
      </c>
      <c r="C70" s="6">
        <v>8</v>
      </c>
      <c r="D70" s="6" t="s">
        <v>16</v>
      </c>
      <c r="E70" s="29" t="s">
        <v>42</v>
      </c>
      <c r="F70" s="30">
        <v>151.36000000000001</v>
      </c>
      <c r="G70" s="7">
        <v>16.95</v>
      </c>
      <c r="H70" s="7">
        <v>5.33</v>
      </c>
      <c r="I70" s="7">
        <v>21.16</v>
      </c>
      <c r="J70" s="7">
        <f t="shared" si="12"/>
        <v>194.8</v>
      </c>
      <c r="K70" s="1">
        <v>30.39</v>
      </c>
      <c r="L70" s="7">
        <f t="shared" si="13"/>
        <v>225.19</v>
      </c>
      <c r="M70" s="8">
        <v>49.21</v>
      </c>
      <c r="N70" s="8">
        <v>2</v>
      </c>
      <c r="O70" s="33" t="s">
        <v>44</v>
      </c>
      <c r="Q70" s="32"/>
    </row>
    <row r="71" spans="1:17" ht="24.4" customHeight="1">
      <c r="A71" s="5">
        <v>64</v>
      </c>
      <c r="B71" s="6" t="s">
        <v>32</v>
      </c>
      <c r="C71" s="6">
        <v>8</v>
      </c>
      <c r="D71" s="6" t="s">
        <v>29</v>
      </c>
      <c r="E71" s="29" t="s">
        <v>43</v>
      </c>
      <c r="F71" s="30">
        <v>128.38999999999999</v>
      </c>
      <c r="G71" s="7">
        <v>16.36</v>
      </c>
      <c r="H71" s="7">
        <v>5.36</v>
      </c>
      <c r="I71" s="7">
        <v>17.690000000000001</v>
      </c>
      <c r="J71" s="7">
        <f t="shared" si="12"/>
        <v>167.8</v>
      </c>
      <c r="K71" s="28">
        <v>30.38</v>
      </c>
      <c r="L71" s="7">
        <f t="shared" si="13"/>
        <v>198.18</v>
      </c>
      <c r="M71" s="8">
        <v>43.25</v>
      </c>
      <c r="N71" s="8">
        <v>2</v>
      </c>
      <c r="O71" s="33" t="s">
        <v>44</v>
      </c>
      <c r="Q71" s="32"/>
    </row>
    <row r="72" spans="1:17" ht="24.4" customHeight="1">
      <c r="A72" s="5">
        <v>65</v>
      </c>
      <c r="B72" s="6" t="s">
        <v>27</v>
      </c>
      <c r="C72" s="6">
        <v>9</v>
      </c>
      <c r="D72" s="6" t="s">
        <v>29</v>
      </c>
      <c r="E72" s="29" t="s">
        <v>36</v>
      </c>
      <c r="F72" s="30">
        <v>141.88</v>
      </c>
      <c r="G72" s="7">
        <v>7.91</v>
      </c>
      <c r="H72" s="7">
        <v>3.38</v>
      </c>
      <c r="I72" s="7">
        <v>18.23</v>
      </c>
      <c r="J72" s="7">
        <f t="shared" si="12"/>
        <v>171.39999999999998</v>
      </c>
      <c r="K72" s="1">
        <v>31.85</v>
      </c>
      <c r="L72" s="7">
        <f t="shared" si="13"/>
        <v>203.24999999999997</v>
      </c>
      <c r="M72" s="8">
        <v>44.08</v>
      </c>
      <c r="N72" s="8">
        <v>2</v>
      </c>
      <c r="O72" s="33" t="s">
        <v>44</v>
      </c>
      <c r="Q72" s="32"/>
    </row>
    <row r="73" spans="1:17" ht="24.4" customHeight="1">
      <c r="A73" s="5">
        <v>66</v>
      </c>
      <c r="B73" s="6" t="s">
        <v>28</v>
      </c>
      <c r="C73" s="6">
        <v>9</v>
      </c>
      <c r="D73" s="6" t="s">
        <v>16</v>
      </c>
      <c r="E73" s="29" t="s">
        <v>37</v>
      </c>
      <c r="F73" s="30">
        <v>148.96</v>
      </c>
      <c r="G73" s="7">
        <v>5.92</v>
      </c>
      <c r="H73" s="7">
        <v>5.91</v>
      </c>
      <c r="I73" s="7">
        <v>18.86</v>
      </c>
      <c r="J73" s="7">
        <f t="shared" si="12"/>
        <v>179.64999999999998</v>
      </c>
      <c r="K73" s="1">
        <v>31.85</v>
      </c>
      <c r="L73" s="7">
        <f t="shared" si="13"/>
        <v>211.49999999999997</v>
      </c>
      <c r="M73" s="8">
        <v>46.27</v>
      </c>
      <c r="N73" s="8">
        <v>2</v>
      </c>
      <c r="O73" s="33" t="s">
        <v>44</v>
      </c>
      <c r="Q73" s="32"/>
    </row>
    <row r="74" spans="1:17" ht="24.4" customHeight="1">
      <c r="A74" s="5">
        <v>67</v>
      </c>
      <c r="B74" s="6" t="s">
        <v>30</v>
      </c>
      <c r="C74" s="6">
        <v>9</v>
      </c>
      <c r="D74" s="6" t="s">
        <v>16</v>
      </c>
      <c r="E74" s="29" t="s">
        <v>38</v>
      </c>
      <c r="F74" s="30">
        <v>201.4</v>
      </c>
      <c r="G74" s="7">
        <v>24.79</v>
      </c>
      <c r="H74" s="7">
        <v>7.21</v>
      </c>
      <c r="I74" s="7">
        <v>23.62</v>
      </c>
      <c r="J74" s="7">
        <f t="shared" si="12"/>
        <v>257.02</v>
      </c>
      <c r="K74" s="1">
        <v>30.26</v>
      </c>
      <c r="L74" s="7">
        <f t="shared" si="13"/>
        <v>287.27999999999997</v>
      </c>
      <c r="M74" s="8">
        <v>66.08</v>
      </c>
      <c r="N74" s="8">
        <v>3</v>
      </c>
      <c r="O74" s="33" t="s">
        <v>44</v>
      </c>
      <c r="Q74" s="32"/>
    </row>
    <row r="75" spans="1:17" ht="24.4" customHeight="1">
      <c r="A75" s="5">
        <v>68</v>
      </c>
      <c r="B75" s="6" t="s">
        <v>31</v>
      </c>
      <c r="C75" s="6">
        <v>9</v>
      </c>
      <c r="D75" s="6" t="s">
        <v>16</v>
      </c>
      <c r="E75" s="29" t="s">
        <v>39</v>
      </c>
      <c r="F75" s="30">
        <v>208.13</v>
      </c>
      <c r="G75" s="7">
        <v>18.12</v>
      </c>
      <c r="H75" s="7">
        <v>9.2799999999999994</v>
      </c>
      <c r="I75" s="7">
        <v>25.07</v>
      </c>
      <c r="J75" s="7">
        <f t="shared" si="12"/>
        <v>260.60000000000002</v>
      </c>
      <c r="K75" s="1">
        <v>30.26</v>
      </c>
      <c r="L75" s="7">
        <f t="shared" si="13"/>
        <v>290.86</v>
      </c>
      <c r="M75" s="8">
        <v>66.11</v>
      </c>
      <c r="N75" s="8">
        <v>3</v>
      </c>
      <c r="O75" s="33" t="s">
        <v>44</v>
      </c>
      <c r="Q75" s="32"/>
    </row>
    <row r="76" spans="1:17" ht="24.4" customHeight="1">
      <c r="A76" s="5">
        <v>69</v>
      </c>
      <c r="B76" s="6" t="s">
        <v>35</v>
      </c>
      <c r="C76" s="6">
        <v>9</v>
      </c>
      <c r="D76" s="6" t="s">
        <v>16</v>
      </c>
      <c r="E76" s="29" t="s">
        <v>40</v>
      </c>
      <c r="F76" s="30">
        <v>158.69999999999999</v>
      </c>
      <c r="G76" s="7">
        <v>22.91</v>
      </c>
      <c r="H76" s="7">
        <v>5.97</v>
      </c>
      <c r="I76" s="7">
        <v>19.68</v>
      </c>
      <c r="J76" s="7">
        <f t="shared" si="12"/>
        <v>207.26</v>
      </c>
      <c r="K76" s="1">
        <v>30.23</v>
      </c>
      <c r="L76" s="7">
        <f t="shared" si="13"/>
        <v>237.48999999999998</v>
      </c>
      <c r="M76" s="8">
        <v>53.38</v>
      </c>
      <c r="N76" s="8">
        <v>2</v>
      </c>
      <c r="O76" s="33" t="s">
        <v>44</v>
      </c>
      <c r="Q76" s="32"/>
    </row>
    <row r="77" spans="1:17" ht="24.4" customHeight="1">
      <c r="A77" s="5">
        <v>70</v>
      </c>
      <c r="B77" s="6" t="s">
        <v>34</v>
      </c>
      <c r="C77" s="6">
        <v>9</v>
      </c>
      <c r="D77" s="6" t="s">
        <v>16</v>
      </c>
      <c r="E77" s="29" t="s">
        <v>41</v>
      </c>
      <c r="F77" s="30">
        <v>165.17</v>
      </c>
      <c r="G77" s="7">
        <v>18.100000000000001</v>
      </c>
      <c r="H77" s="7">
        <v>5.54</v>
      </c>
      <c r="I77" s="7">
        <v>19.46</v>
      </c>
      <c r="J77" s="7">
        <f t="shared" si="12"/>
        <v>208.26999999999998</v>
      </c>
      <c r="K77" s="1">
        <v>30.24</v>
      </c>
      <c r="L77" s="7">
        <f t="shared" si="13"/>
        <v>238.51</v>
      </c>
      <c r="M77" s="8">
        <v>53.66</v>
      </c>
      <c r="N77" s="8">
        <v>2</v>
      </c>
      <c r="O77" s="33" t="s">
        <v>44</v>
      </c>
      <c r="Q77" s="32"/>
    </row>
    <row r="78" spans="1:17" ht="24.4" customHeight="1">
      <c r="A78" s="5">
        <v>71</v>
      </c>
      <c r="B78" s="6" t="s">
        <v>33</v>
      </c>
      <c r="C78" s="6">
        <v>9</v>
      </c>
      <c r="D78" s="6" t="s">
        <v>16</v>
      </c>
      <c r="E78" s="29" t="s">
        <v>42</v>
      </c>
      <c r="F78" s="30">
        <v>151.36000000000001</v>
      </c>
      <c r="G78" s="7">
        <v>16.95</v>
      </c>
      <c r="H78" s="7">
        <v>5.33</v>
      </c>
      <c r="I78" s="7">
        <v>21.16</v>
      </c>
      <c r="J78" s="7">
        <f t="shared" si="12"/>
        <v>194.8</v>
      </c>
      <c r="K78" s="1">
        <v>30.39</v>
      </c>
      <c r="L78" s="7">
        <f t="shared" si="13"/>
        <v>225.19</v>
      </c>
      <c r="M78" s="8">
        <v>49.21</v>
      </c>
      <c r="N78" s="8">
        <v>2</v>
      </c>
      <c r="O78" s="33" t="s">
        <v>44</v>
      </c>
      <c r="Q78" s="32"/>
    </row>
    <row r="79" spans="1:17" ht="24.4" customHeight="1">
      <c r="A79" s="5">
        <v>72</v>
      </c>
      <c r="B79" s="6" t="s">
        <v>32</v>
      </c>
      <c r="C79" s="6">
        <v>9</v>
      </c>
      <c r="D79" s="6" t="s">
        <v>29</v>
      </c>
      <c r="E79" s="29" t="s">
        <v>43</v>
      </c>
      <c r="F79" s="30">
        <v>128.38999999999999</v>
      </c>
      <c r="G79" s="7">
        <v>16.36</v>
      </c>
      <c r="H79" s="7">
        <v>5.36</v>
      </c>
      <c r="I79" s="7">
        <v>17.690000000000001</v>
      </c>
      <c r="J79" s="7">
        <f t="shared" si="12"/>
        <v>167.8</v>
      </c>
      <c r="K79" s="28">
        <v>30.38</v>
      </c>
      <c r="L79" s="7">
        <f t="shared" si="13"/>
        <v>198.18</v>
      </c>
      <c r="M79" s="8">
        <v>43.25</v>
      </c>
      <c r="N79" s="8">
        <v>2</v>
      </c>
      <c r="O79" s="33" t="s">
        <v>44</v>
      </c>
      <c r="Q79" s="32"/>
    </row>
    <row r="80" spans="1:17" ht="24.4" customHeight="1">
      <c r="A80" s="5">
        <v>73</v>
      </c>
      <c r="B80" s="6" t="s">
        <v>27</v>
      </c>
      <c r="C80" s="6">
        <v>10</v>
      </c>
      <c r="D80" s="6" t="s">
        <v>29</v>
      </c>
      <c r="E80" s="29" t="s">
        <v>36</v>
      </c>
      <c r="F80" s="30">
        <v>141.88</v>
      </c>
      <c r="G80" s="7">
        <v>7.91</v>
      </c>
      <c r="H80" s="7">
        <v>3.38</v>
      </c>
      <c r="I80" s="7">
        <v>18.23</v>
      </c>
      <c r="J80" s="7">
        <f t="shared" ref="J80:J93" si="14">F80+G80+H80+I80</f>
        <v>171.39999999999998</v>
      </c>
      <c r="K80" s="1">
        <v>31.85</v>
      </c>
      <c r="L80" s="7">
        <f t="shared" ref="L80:L95" si="15">J80+K80</f>
        <v>203.24999999999997</v>
      </c>
      <c r="M80" s="8">
        <v>44.08</v>
      </c>
      <c r="N80" s="8">
        <v>2</v>
      </c>
      <c r="O80" s="33" t="s">
        <v>44</v>
      </c>
      <c r="Q80" s="32"/>
    </row>
    <row r="81" spans="1:17" ht="24.4" customHeight="1">
      <c r="A81" s="5">
        <v>74</v>
      </c>
      <c r="B81" s="6" t="s">
        <v>28</v>
      </c>
      <c r="C81" s="6">
        <v>10</v>
      </c>
      <c r="D81" s="6" t="s">
        <v>16</v>
      </c>
      <c r="E81" s="29" t="s">
        <v>37</v>
      </c>
      <c r="F81" s="30">
        <v>148.96</v>
      </c>
      <c r="G81" s="7">
        <v>5.92</v>
      </c>
      <c r="H81" s="7">
        <v>5.91</v>
      </c>
      <c r="I81" s="7">
        <v>18.86</v>
      </c>
      <c r="J81" s="7">
        <f t="shared" si="14"/>
        <v>179.64999999999998</v>
      </c>
      <c r="K81" s="1">
        <v>31.85</v>
      </c>
      <c r="L81" s="7">
        <f t="shared" si="15"/>
        <v>211.49999999999997</v>
      </c>
      <c r="M81" s="8">
        <v>46.27</v>
      </c>
      <c r="N81" s="8">
        <v>2</v>
      </c>
      <c r="O81" s="33" t="s">
        <v>44</v>
      </c>
      <c r="Q81" s="32"/>
    </row>
    <row r="82" spans="1:17" ht="24.4" customHeight="1">
      <c r="A82" s="5">
        <v>75</v>
      </c>
      <c r="B82" s="6" t="s">
        <v>30</v>
      </c>
      <c r="C82" s="6">
        <v>10</v>
      </c>
      <c r="D82" s="6" t="s">
        <v>16</v>
      </c>
      <c r="E82" s="29" t="s">
        <v>38</v>
      </c>
      <c r="F82" s="30">
        <v>201.4</v>
      </c>
      <c r="G82" s="7">
        <v>24.79</v>
      </c>
      <c r="H82" s="7">
        <v>7.21</v>
      </c>
      <c r="I82" s="7">
        <v>23.62</v>
      </c>
      <c r="J82" s="7">
        <f t="shared" si="14"/>
        <v>257.02</v>
      </c>
      <c r="K82" s="1">
        <v>30.26</v>
      </c>
      <c r="L82" s="7">
        <f t="shared" si="15"/>
        <v>287.27999999999997</v>
      </c>
      <c r="M82" s="8">
        <v>66.08</v>
      </c>
      <c r="N82" s="8">
        <v>3</v>
      </c>
      <c r="O82" s="33" t="s">
        <v>44</v>
      </c>
      <c r="Q82" s="32"/>
    </row>
    <row r="83" spans="1:17" ht="24.4" customHeight="1">
      <c r="A83" s="5">
        <v>76</v>
      </c>
      <c r="B83" s="6" t="s">
        <v>31</v>
      </c>
      <c r="C83" s="6">
        <v>10</v>
      </c>
      <c r="D83" s="6" t="s">
        <v>16</v>
      </c>
      <c r="E83" s="29" t="s">
        <v>39</v>
      </c>
      <c r="F83" s="30">
        <v>208.13</v>
      </c>
      <c r="G83" s="7">
        <v>18.12</v>
      </c>
      <c r="H83" s="7">
        <v>9.2799999999999994</v>
      </c>
      <c r="I83" s="7">
        <v>25.07</v>
      </c>
      <c r="J83" s="7">
        <f t="shared" si="14"/>
        <v>260.60000000000002</v>
      </c>
      <c r="K83" s="1">
        <v>30.26</v>
      </c>
      <c r="L83" s="7">
        <f t="shared" si="15"/>
        <v>290.86</v>
      </c>
      <c r="M83" s="8">
        <v>66.11</v>
      </c>
      <c r="N83" s="8">
        <v>3</v>
      </c>
      <c r="O83" s="33" t="s">
        <v>44</v>
      </c>
      <c r="Q83" s="32"/>
    </row>
    <row r="84" spans="1:17" ht="24.4" customHeight="1">
      <c r="A84" s="5">
        <v>77</v>
      </c>
      <c r="B84" s="6" t="s">
        <v>35</v>
      </c>
      <c r="C84" s="6">
        <v>10</v>
      </c>
      <c r="D84" s="6" t="s">
        <v>16</v>
      </c>
      <c r="E84" s="29" t="s">
        <v>40</v>
      </c>
      <c r="F84" s="30">
        <v>158.69999999999999</v>
      </c>
      <c r="G84" s="7">
        <v>22.91</v>
      </c>
      <c r="H84" s="7">
        <v>5.97</v>
      </c>
      <c r="I84" s="7">
        <v>19.68</v>
      </c>
      <c r="J84" s="7">
        <f t="shared" si="14"/>
        <v>207.26</v>
      </c>
      <c r="K84" s="1">
        <v>30.23</v>
      </c>
      <c r="L84" s="7">
        <f t="shared" si="15"/>
        <v>237.48999999999998</v>
      </c>
      <c r="M84" s="8">
        <v>53.38</v>
      </c>
      <c r="N84" s="8">
        <v>2</v>
      </c>
      <c r="O84" s="33" t="s">
        <v>44</v>
      </c>
      <c r="Q84" s="32"/>
    </row>
    <row r="85" spans="1:17" ht="24.4" customHeight="1">
      <c r="A85" s="5">
        <v>78</v>
      </c>
      <c r="B85" s="6" t="s">
        <v>34</v>
      </c>
      <c r="C85" s="6">
        <v>10</v>
      </c>
      <c r="D85" s="6" t="s">
        <v>16</v>
      </c>
      <c r="E85" s="29" t="s">
        <v>41</v>
      </c>
      <c r="F85" s="30">
        <v>165.17</v>
      </c>
      <c r="G85" s="7">
        <v>18.100000000000001</v>
      </c>
      <c r="H85" s="7">
        <v>5.54</v>
      </c>
      <c r="I85" s="7">
        <v>19.46</v>
      </c>
      <c r="J85" s="7">
        <f t="shared" si="14"/>
        <v>208.26999999999998</v>
      </c>
      <c r="K85" s="1">
        <v>30.24</v>
      </c>
      <c r="L85" s="7">
        <f t="shared" si="15"/>
        <v>238.51</v>
      </c>
      <c r="M85" s="8">
        <v>53.66</v>
      </c>
      <c r="N85" s="8">
        <v>2</v>
      </c>
      <c r="O85" s="33" t="s">
        <v>44</v>
      </c>
      <c r="Q85" s="32"/>
    </row>
    <row r="86" spans="1:17" ht="24.4" customHeight="1">
      <c r="A86" s="5">
        <v>79</v>
      </c>
      <c r="B86" s="6" t="s">
        <v>33</v>
      </c>
      <c r="C86" s="6">
        <v>10</v>
      </c>
      <c r="D86" s="6" t="s">
        <v>16</v>
      </c>
      <c r="E86" s="29" t="s">
        <v>42</v>
      </c>
      <c r="F86" s="30">
        <v>151.36000000000001</v>
      </c>
      <c r="G86" s="7">
        <v>16.95</v>
      </c>
      <c r="H86" s="7">
        <v>5.33</v>
      </c>
      <c r="I86" s="7">
        <v>21.16</v>
      </c>
      <c r="J86" s="7">
        <f t="shared" si="14"/>
        <v>194.8</v>
      </c>
      <c r="K86" s="1">
        <v>30.39</v>
      </c>
      <c r="L86" s="7">
        <f t="shared" si="15"/>
        <v>225.19</v>
      </c>
      <c r="M86" s="8">
        <v>49.21</v>
      </c>
      <c r="N86" s="8">
        <v>2</v>
      </c>
      <c r="O86" s="33" t="s">
        <v>44</v>
      </c>
      <c r="Q86" s="32"/>
    </row>
    <row r="87" spans="1:17" ht="24.4" customHeight="1">
      <c r="A87" s="5">
        <v>80</v>
      </c>
      <c r="B87" s="6" t="s">
        <v>32</v>
      </c>
      <c r="C87" s="6">
        <v>10</v>
      </c>
      <c r="D87" s="6" t="s">
        <v>29</v>
      </c>
      <c r="E87" s="29" t="s">
        <v>43</v>
      </c>
      <c r="F87" s="30">
        <v>128.38999999999999</v>
      </c>
      <c r="G87" s="7">
        <v>16.36</v>
      </c>
      <c r="H87" s="7">
        <v>5.36</v>
      </c>
      <c r="I87" s="7">
        <v>17.690000000000001</v>
      </c>
      <c r="J87" s="7">
        <f t="shared" si="14"/>
        <v>167.8</v>
      </c>
      <c r="K87" s="28">
        <v>30.38</v>
      </c>
      <c r="L87" s="7">
        <f t="shared" si="15"/>
        <v>198.18</v>
      </c>
      <c r="M87" s="8">
        <v>43.26</v>
      </c>
      <c r="N87" s="8">
        <v>2</v>
      </c>
      <c r="O87" s="33" t="s">
        <v>44</v>
      </c>
      <c r="Q87" s="32"/>
    </row>
    <row r="88" spans="1:17" ht="24.4" customHeight="1">
      <c r="A88" s="5">
        <v>81</v>
      </c>
      <c r="B88" s="6" t="s">
        <v>30</v>
      </c>
      <c r="C88" s="6">
        <v>11</v>
      </c>
      <c r="D88" s="6" t="s">
        <v>16</v>
      </c>
      <c r="E88" s="29" t="s">
        <v>38</v>
      </c>
      <c r="F88" s="30">
        <v>201.4</v>
      </c>
      <c r="G88" s="7">
        <v>24.79</v>
      </c>
      <c r="H88" s="7">
        <v>7.21</v>
      </c>
      <c r="I88" s="7">
        <v>23.62</v>
      </c>
      <c r="J88" s="7">
        <f t="shared" si="14"/>
        <v>257.02</v>
      </c>
      <c r="K88" s="1">
        <v>30.26</v>
      </c>
      <c r="L88" s="7">
        <f t="shared" si="15"/>
        <v>287.27999999999997</v>
      </c>
      <c r="M88" s="8">
        <v>66.09</v>
      </c>
      <c r="N88" s="8">
        <v>3</v>
      </c>
      <c r="O88" s="33" t="s">
        <v>44</v>
      </c>
      <c r="Q88" s="32"/>
    </row>
    <row r="89" spans="1:17" ht="24.4" customHeight="1">
      <c r="A89" s="5">
        <v>82</v>
      </c>
      <c r="B89" s="6" t="s">
        <v>31</v>
      </c>
      <c r="C89" s="6">
        <v>11</v>
      </c>
      <c r="D89" s="6" t="s">
        <v>16</v>
      </c>
      <c r="E89" s="29" t="s">
        <v>39</v>
      </c>
      <c r="F89" s="30">
        <v>208.13</v>
      </c>
      <c r="G89" s="7">
        <v>18.12</v>
      </c>
      <c r="H89" s="7">
        <v>9.2799999999999994</v>
      </c>
      <c r="I89" s="7">
        <v>25.07</v>
      </c>
      <c r="J89" s="7">
        <f t="shared" si="14"/>
        <v>260.60000000000002</v>
      </c>
      <c r="K89" s="1">
        <v>30.26</v>
      </c>
      <c r="L89" s="7">
        <f t="shared" si="15"/>
        <v>290.86</v>
      </c>
      <c r="M89" s="8">
        <v>66.13</v>
      </c>
      <c r="N89" s="8">
        <v>3</v>
      </c>
      <c r="O89" s="33" t="s">
        <v>44</v>
      </c>
      <c r="Q89" s="32"/>
    </row>
    <row r="90" spans="1:17" ht="24.4" customHeight="1">
      <c r="A90" s="5">
        <v>83</v>
      </c>
      <c r="B90" s="6" t="s">
        <v>35</v>
      </c>
      <c r="C90" s="6">
        <v>11</v>
      </c>
      <c r="D90" s="6" t="s">
        <v>16</v>
      </c>
      <c r="E90" s="29" t="s">
        <v>40</v>
      </c>
      <c r="F90" s="30">
        <v>158.69999999999999</v>
      </c>
      <c r="G90" s="7">
        <v>22.91</v>
      </c>
      <c r="H90" s="7">
        <v>5.97</v>
      </c>
      <c r="I90" s="7">
        <v>19.68</v>
      </c>
      <c r="J90" s="7">
        <f t="shared" si="14"/>
        <v>207.26</v>
      </c>
      <c r="K90" s="1">
        <v>30.23</v>
      </c>
      <c r="L90" s="7">
        <f t="shared" si="15"/>
        <v>237.48999999999998</v>
      </c>
      <c r="M90" s="8">
        <v>53.38</v>
      </c>
      <c r="N90" s="8">
        <v>2</v>
      </c>
      <c r="O90" s="33" t="s">
        <v>44</v>
      </c>
      <c r="Q90" s="32"/>
    </row>
    <row r="91" spans="1:17" ht="24.4" customHeight="1">
      <c r="A91" s="5">
        <v>84</v>
      </c>
      <c r="B91" s="6" t="s">
        <v>34</v>
      </c>
      <c r="C91" s="6">
        <v>11</v>
      </c>
      <c r="D91" s="6" t="s">
        <v>16</v>
      </c>
      <c r="E91" s="29" t="s">
        <v>41</v>
      </c>
      <c r="F91" s="30">
        <v>165.17</v>
      </c>
      <c r="G91" s="7">
        <v>18.100000000000001</v>
      </c>
      <c r="H91" s="7">
        <v>5.54</v>
      </c>
      <c r="I91" s="7">
        <v>19.46</v>
      </c>
      <c r="J91" s="7">
        <f t="shared" si="14"/>
        <v>208.26999999999998</v>
      </c>
      <c r="K91" s="1">
        <v>30.24</v>
      </c>
      <c r="L91" s="7">
        <f t="shared" si="15"/>
        <v>238.51</v>
      </c>
      <c r="M91" s="8">
        <v>53.67</v>
      </c>
      <c r="N91" s="8">
        <v>2</v>
      </c>
      <c r="O91" s="33" t="s">
        <v>44</v>
      </c>
      <c r="Q91" s="32"/>
    </row>
    <row r="92" spans="1:17" ht="24.4" customHeight="1">
      <c r="A92" s="5">
        <v>85</v>
      </c>
      <c r="B92" s="6" t="s">
        <v>33</v>
      </c>
      <c r="C92" s="6">
        <v>11</v>
      </c>
      <c r="D92" s="6" t="s">
        <v>16</v>
      </c>
      <c r="E92" s="29" t="s">
        <v>42</v>
      </c>
      <c r="F92" s="30">
        <v>151.36000000000001</v>
      </c>
      <c r="G92" s="7">
        <v>16.95</v>
      </c>
      <c r="H92" s="7">
        <v>5.33</v>
      </c>
      <c r="I92" s="7">
        <v>21.16</v>
      </c>
      <c r="J92" s="7">
        <f t="shared" si="14"/>
        <v>194.8</v>
      </c>
      <c r="K92" s="1">
        <v>30.39</v>
      </c>
      <c r="L92" s="7">
        <f t="shared" si="15"/>
        <v>225.19</v>
      </c>
      <c r="M92" s="8">
        <v>49.21</v>
      </c>
      <c r="N92" s="8">
        <v>2</v>
      </c>
      <c r="O92" s="33" t="s">
        <v>44</v>
      </c>
      <c r="Q92" s="32"/>
    </row>
    <row r="93" spans="1:17" ht="24.4" customHeight="1">
      <c r="A93" s="5">
        <v>86</v>
      </c>
      <c r="B93" s="6" t="s">
        <v>32</v>
      </c>
      <c r="C93" s="6">
        <v>11</v>
      </c>
      <c r="D93" s="6" t="s">
        <v>29</v>
      </c>
      <c r="E93" s="29" t="s">
        <v>43</v>
      </c>
      <c r="F93" s="30">
        <v>128.38999999999999</v>
      </c>
      <c r="G93" s="7">
        <v>16.36</v>
      </c>
      <c r="H93" s="7">
        <v>5.36</v>
      </c>
      <c r="I93" s="7">
        <v>17.690000000000001</v>
      </c>
      <c r="J93" s="7">
        <f t="shared" si="14"/>
        <v>167.8</v>
      </c>
      <c r="K93" s="28">
        <v>30.38</v>
      </c>
      <c r="L93" s="7">
        <f t="shared" si="15"/>
        <v>198.18</v>
      </c>
      <c r="M93" s="8">
        <v>43.25</v>
      </c>
      <c r="N93" s="8">
        <v>2</v>
      </c>
      <c r="O93" s="33" t="s">
        <v>44</v>
      </c>
      <c r="Q93" s="32"/>
    </row>
    <row r="94" spans="1:17" ht="24.4" customHeight="1">
      <c r="A94" s="5"/>
      <c r="B94" s="6"/>
      <c r="C94" s="6">
        <v>11</v>
      </c>
      <c r="D94" s="6"/>
      <c r="E94" s="29" t="s">
        <v>53</v>
      </c>
      <c r="F94" s="30"/>
      <c r="G94" s="7"/>
      <c r="H94" s="7"/>
      <c r="I94" s="7"/>
      <c r="J94" s="7"/>
      <c r="K94" s="7">
        <v>203.27</v>
      </c>
      <c r="L94" s="7">
        <f t="shared" si="15"/>
        <v>203.27</v>
      </c>
      <c r="M94" s="8"/>
      <c r="N94" s="8">
        <v>3</v>
      </c>
      <c r="O94" s="37"/>
      <c r="Q94" s="32"/>
    </row>
    <row r="95" spans="1:17" ht="24.4" customHeight="1">
      <c r="A95" s="5"/>
      <c r="B95" s="6"/>
      <c r="C95" s="6">
        <v>11</v>
      </c>
      <c r="D95" s="6"/>
      <c r="E95" s="29" t="s">
        <v>53</v>
      </c>
      <c r="F95" s="30"/>
      <c r="G95" s="7"/>
      <c r="H95" s="7"/>
      <c r="I95" s="7"/>
      <c r="J95" s="7"/>
      <c r="K95" s="7">
        <v>211.48</v>
      </c>
      <c r="L95" s="7">
        <f t="shared" si="15"/>
        <v>211.48</v>
      </c>
      <c r="M95" s="8"/>
      <c r="N95" s="8">
        <v>2</v>
      </c>
      <c r="O95" s="37"/>
      <c r="Q95" s="32"/>
    </row>
    <row r="96" spans="1:17" ht="24.4" customHeight="1">
      <c r="A96" s="5"/>
      <c r="B96" s="6"/>
      <c r="C96" s="6" t="s">
        <v>51</v>
      </c>
      <c r="D96" s="6"/>
      <c r="E96" s="29" t="s">
        <v>50</v>
      </c>
      <c r="F96" s="30"/>
      <c r="G96" s="7"/>
      <c r="H96" s="7"/>
      <c r="I96" s="7"/>
      <c r="J96" s="7"/>
      <c r="K96" s="7">
        <v>191.26</v>
      </c>
      <c r="L96" s="7">
        <f>J96+K96</f>
        <v>191.26</v>
      </c>
      <c r="M96" s="8"/>
      <c r="N96" s="8"/>
      <c r="O96" s="37"/>
      <c r="Q96" s="32"/>
    </row>
    <row r="97" spans="1:18" ht="24.4" customHeight="1">
      <c r="A97" s="5"/>
      <c r="B97" s="6"/>
      <c r="C97" s="29" t="s">
        <v>52</v>
      </c>
      <c r="D97" s="6"/>
      <c r="E97" s="29" t="s">
        <v>52</v>
      </c>
      <c r="F97" s="30"/>
      <c r="G97" s="7"/>
      <c r="H97" s="7"/>
      <c r="I97" s="7"/>
      <c r="J97" s="7"/>
      <c r="K97" s="7"/>
      <c r="L97" s="7"/>
      <c r="M97" s="8"/>
      <c r="N97" s="8">
        <v>20</v>
      </c>
      <c r="O97" s="31"/>
      <c r="Q97" s="32"/>
    </row>
    <row r="98" spans="1:18" s="22" customFormat="1" ht="24.4" customHeight="1">
      <c r="A98" s="54" t="s">
        <v>25</v>
      </c>
      <c r="B98" s="55"/>
      <c r="C98" s="55"/>
      <c r="D98" s="55"/>
      <c r="E98" s="56"/>
      <c r="F98" s="9">
        <f t="shared" ref="F98:K98" si="16">SUM(F8:F93)</f>
        <v>14053.049999999994</v>
      </c>
      <c r="G98" s="9">
        <f t="shared" si="16"/>
        <v>1427.8299999999995</v>
      </c>
      <c r="H98" s="9">
        <f t="shared" si="16"/>
        <v>518.49000000000012</v>
      </c>
      <c r="I98" s="9">
        <f t="shared" si="16"/>
        <v>1764.3800000000006</v>
      </c>
      <c r="J98" s="9">
        <f t="shared" si="16"/>
        <v>17763.749999999996</v>
      </c>
      <c r="K98" s="9">
        <f t="shared" si="16"/>
        <v>2636.3600000000006</v>
      </c>
      <c r="L98" s="9">
        <f>SUM(L5:L97)</f>
        <v>29837.519999999993</v>
      </c>
      <c r="M98" s="9">
        <f>SUM(M8:M93)</f>
        <v>4552.1400000000012</v>
      </c>
      <c r="N98" s="9">
        <f>SUM(N8:N97)</f>
        <v>219</v>
      </c>
      <c r="O98" s="33" t="s">
        <v>44</v>
      </c>
    </row>
    <row r="99" spans="1:18" ht="24.4" customHeight="1">
      <c r="A99" s="54" t="s">
        <v>24</v>
      </c>
      <c r="B99" s="55"/>
      <c r="C99" s="55"/>
      <c r="D99" s="55"/>
      <c r="E99" s="56"/>
      <c r="F99" s="9">
        <f>F98</f>
        <v>14053.049999999994</v>
      </c>
      <c r="G99" s="9">
        <f t="shared" ref="G99:N99" si="17">G98</f>
        <v>1427.8299999999995</v>
      </c>
      <c r="H99" s="9">
        <f t="shared" si="17"/>
        <v>518.49000000000012</v>
      </c>
      <c r="I99" s="9">
        <f t="shared" si="17"/>
        <v>1764.3800000000006</v>
      </c>
      <c r="J99" s="9">
        <f t="shared" si="17"/>
        <v>17763.749999999996</v>
      </c>
      <c r="K99" s="9">
        <f t="shared" si="17"/>
        <v>2636.3600000000006</v>
      </c>
      <c r="L99" s="9">
        <f t="shared" si="17"/>
        <v>29837.519999999993</v>
      </c>
      <c r="M99" s="9">
        <f t="shared" si="17"/>
        <v>4552.1400000000012</v>
      </c>
      <c r="N99" s="9">
        <f t="shared" si="17"/>
        <v>219</v>
      </c>
      <c r="O99" s="33" t="s">
        <v>44</v>
      </c>
    </row>
    <row r="100" spans="1:18" s="13" customFormat="1" ht="24.4" customHeight="1">
      <c r="A100" s="5"/>
      <c r="B100" s="6"/>
      <c r="C100" s="6"/>
      <c r="D100" s="6"/>
      <c r="E100" s="10"/>
      <c r="F100" s="11"/>
      <c r="G100" s="58" t="s">
        <v>17</v>
      </c>
      <c r="H100" s="58"/>
      <c r="I100" s="58"/>
      <c r="J100" s="58"/>
      <c r="K100" s="58"/>
      <c r="L100" s="10" t="s">
        <v>44</v>
      </c>
      <c r="M100" s="7"/>
      <c r="N100" s="11"/>
      <c r="O100" s="12"/>
    </row>
    <row r="101" spans="1:18" s="13" customFormat="1" ht="24.4" customHeight="1">
      <c r="A101" s="5"/>
      <c r="B101" s="6"/>
      <c r="C101" s="6"/>
      <c r="D101" s="6"/>
      <c r="E101" s="10"/>
      <c r="F101" s="11"/>
      <c r="G101" s="58" t="s">
        <v>18</v>
      </c>
      <c r="H101" s="58"/>
      <c r="I101" s="58"/>
      <c r="J101" s="58"/>
      <c r="K101" s="58"/>
      <c r="L101" s="10">
        <v>0</v>
      </c>
      <c r="M101" s="7">
        <v>41</v>
      </c>
      <c r="N101" s="11"/>
      <c r="O101" s="12"/>
    </row>
    <row r="102" spans="1:18" s="13" customFormat="1" ht="24.4" customHeight="1">
      <c r="A102" s="5"/>
      <c r="B102" s="6"/>
      <c r="C102" s="6"/>
      <c r="D102" s="6"/>
      <c r="E102" s="10"/>
      <c r="F102" s="11"/>
      <c r="G102" s="58" t="s">
        <v>19</v>
      </c>
      <c r="H102" s="58"/>
      <c r="I102" s="58"/>
      <c r="J102" s="58"/>
      <c r="K102" s="58"/>
      <c r="L102" s="10">
        <v>0</v>
      </c>
      <c r="M102" s="7"/>
      <c r="N102" s="11"/>
      <c r="O102" s="12"/>
    </row>
    <row r="103" spans="1:18" s="13" customFormat="1" ht="24.4" customHeight="1">
      <c r="A103" s="5"/>
      <c r="B103" s="6"/>
      <c r="C103" s="6"/>
      <c r="D103" s="6"/>
      <c r="E103" s="10"/>
      <c r="F103" s="11"/>
      <c r="G103" s="58" t="s">
        <v>20</v>
      </c>
      <c r="H103" s="58"/>
      <c r="I103" s="58"/>
      <c r="J103" s="58"/>
      <c r="K103" s="58"/>
      <c r="L103" s="10" t="s">
        <v>44</v>
      </c>
      <c r="M103" s="7"/>
      <c r="N103" s="8"/>
      <c r="O103" s="12"/>
    </row>
    <row r="104" spans="1:18" s="13" customFormat="1" ht="24.4" customHeight="1">
      <c r="A104" s="5"/>
      <c r="B104" s="6"/>
      <c r="C104" s="6"/>
      <c r="D104" s="6"/>
      <c r="E104" s="10"/>
      <c r="F104" s="11"/>
      <c r="G104" s="59" t="s">
        <v>21</v>
      </c>
      <c r="H104" s="59"/>
      <c r="I104" s="59"/>
      <c r="J104" s="59"/>
      <c r="K104" s="59"/>
      <c r="L104" s="10" t="s">
        <v>44</v>
      </c>
      <c r="M104" s="7"/>
      <c r="N104" s="7"/>
      <c r="O104" s="14"/>
    </row>
    <row r="105" spans="1:18" s="13" customFormat="1" ht="24.4" customHeight="1">
      <c r="A105" s="5"/>
      <c r="B105" s="6"/>
      <c r="C105" s="6"/>
      <c r="D105" s="6"/>
      <c r="E105" s="10"/>
      <c r="F105" s="11"/>
      <c r="G105" s="59" t="s">
        <v>22</v>
      </c>
      <c r="H105" s="59"/>
      <c r="I105" s="59"/>
      <c r="J105" s="59"/>
      <c r="K105" s="59"/>
      <c r="L105" s="10" t="s">
        <v>44</v>
      </c>
      <c r="M105" s="7"/>
      <c r="N105" s="7"/>
      <c r="O105" s="14"/>
    </row>
    <row r="106" spans="1:18" s="13" customFormat="1" ht="24.4" customHeight="1">
      <c r="A106" s="15"/>
      <c r="B106" s="16"/>
      <c r="C106" s="16"/>
      <c r="D106" s="16"/>
      <c r="E106" s="17"/>
      <c r="F106" s="18"/>
      <c r="G106" s="57" t="s">
        <v>23</v>
      </c>
      <c r="H106" s="57"/>
      <c r="I106" s="57"/>
      <c r="J106" s="57"/>
      <c r="K106" s="57"/>
      <c r="L106" s="19">
        <f>L99+L101</f>
        <v>29837.519999999993</v>
      </c>
      <c r="M106" s="19">
        <f>SUM(M99:M105)</f>
        <v>4593.1400000000012</v>
      </c>
      <c r="N106" s="19">
        <f>N99</f>
        <v>219</v>
      </c>
      <c r="O106" s="20" t="s">
        <v>44</v>
      </c>
    </row>
    <row r="107" spans="1:18" s="13" customFormat="1" ht="25.15" customHeight="1">
      <c r="B107" s="21"/>
      <c r="C107" s="21"/>
      <c r="D107" s="21"/>
      <c r="F107" s="1"/>
      <c r="G107" s="1"/>
      <c r="H107" s="1"/>
      <c r="I107" s="1"/>
      <c r="J107" s="1"/>
      <c r="K107" s="1"/>
      <c r="L107" s="1"/>
      <c r="M107" s="1"/>
      <c r="N107" s="1"/>
      <c r="O107" s="1"/>
      <c r="R107" s="38"/>
    </row>
    <row r="108" spans="1:18" s="13" customFormat="1" ht="25.15" customHeight="1">
      <c r="B108" s="21"/>
      <c r="C108" s="21"/>
      <c r="D108" s="21"/>
      <c r="F108" s="1"/>
      <c r="G108" s="1"/>
      <c r="H108" s="1"/>
      <c r="I108" s="1"/>
      <c r="J108" s="1"/>
      <c r="K108" s="1"/>
      <c r="L108" s="28"/>
      <c r="M108" s="1"/>
      <c r="N108" s="1"/>
      <c r="O108" s="1"/>
      <c r="Q108" s="38"/>
    </row>
    <row r="109" spans="1:18" s="13" customFormat="1" ht="25.15" customHeight="1">
      <c r="B109" s="21"/>
      <c r="C109" s="21"/>
      <c r="D109" s="2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8" s="13" customFormat="1" ht="25.15" customHeight="1">
      <c r="B110" s="21"/>
      <c r="C110" s="21"/>
      <c r="D110" s="21"/>
      <c r="F110" s="1"/>
      <c r="G110" s="1"/>
      <c r="H110" s="1"/>
      <c r="I110" s="1"/>
      <c r="J110" s="1"/>
      <c r="K110" s="1"/>
      <c r="L110" s="28"/>
      <c r="M110" s="1"/>
      <c r="N110" s="1"/>
      <c r="O110" s="1"/>
      <c r="Q110" s="38"/>
    </row>
    <row r="111" spans="1:18" s="13" customFormat="1" ht="25.15" customHeight="1">
      <c r="B111" s="21"/>
      <c r="C111" s="21"/>
      <c r="D111" s="2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8" s="13" customFormat="1" ht="25.15" customHeight="1">
      <c r="B112" s="21"/>
      <c r="C112" s="21"/>
      <c r="D112" s="2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s="13" customFormat="1" ht="25.15" customHeight="1">
      <c r="B113" s="21"/>
      <c r="C113" s="21"/>
      <c r="D113" s="2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s="13" customFormat="1" ht="25.15" customHeight="1">
      <c r="B114" s="21"/>
      <c r="C114" s="21"/>
      <c r="D114" s="2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s="13" customFormat="1" ht="25.15" customHeight="1">
      <c r="B115" s="21"/>
      <c r="C115" s="21"/>
      <c r="D115" s="2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s="13" customFormat="1" ht="25.15" customHeight="1">
      <c r="B116" s="21"/>
      <c r="C116" s="21"/>
      <c r="D116" s="2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s="13" customFormat="1" ht="25.15" customHeight="1">
      <c r="B117" s="21"/>
      <c r="C117" s="21"/>
      <c r="D117" s="2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s="13" customFormat="1" ht="25.15" customHeight="1">
      <c r="B118" s="21"/>
      <c r="C118" s="21"/>
      <c r="D118" s="2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s="13" customFormat="1" ht="25.15" customHeight="1">
      <c r="B119" s="21"/>
      <c r="C119" s="21"/>
      <c r="D119" s="2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s="13" customFormat="1" ht="25.15" customHeight="1">
      <c r="B120" s="21"/>
      <c r="C120" s="21"/>
      <c r="D120" s="2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s="13" customFormat="1" ht="25.15" customHeight="1">
      <c r="B121" s="21"/>
      <c r="C121" s="21"/>
      <c r="D121" s="2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s="13" customFormat="1" ht="25.15" customHeight="1">
      <c r="B122" s="21"/>
      <c r="C122" s="21"/>
      <c r="D122" s="2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s="13" customFormat="1" ht="25.15" customHeight="1">
      <c r="B123" s="21"/>
      <c r="C123" s="21"/>
      <c r="D123" s="2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s="13" customFormat="1" ht="25.15" customHeight="1">
      <c r="B124" s="21"/>
      <c r="C124" s="21"/>
      <c r="D124" s="2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s="13" customFormat="1" ht="25.15" customHeight="1">
      <c r="B125" s="21"/>
      <c r="C125" s="21"/>
      <c r="D125" s="2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s="13" customFormat="1" ht="25.15" customHeight="1">
      <c r="B126" s="21"/>
      <c r="C126" s="21"/>
      <c r="D126" s="2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s="13" customFormat="1" ht="25.15" customHeight="1">
      <c r="B127" s="21"/>
      <c r="C127" s="21"/>
      <c r="D127" s="2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s="13" customFormat="1" ht="25.15" customHeight="1">
      <c r="B128" s="21"/>
      <c r="C128" s="21"/>
      <c r="D128" s="2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s="13" customFormat="1" ht="25.15" customHeight="1">
      <c r="B129" s="21"/>
      <c r="C129" s="21"/>
      <c r="D129" s="2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s="13" customFormat="1" ht="25.15" customHeight="1">
      <c r="B130" s="21"/>
      <c r="C130" s="21"/>
      <c r="D130" s="2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s="13" customFormat="1" ht="25.15" customHeight="1">
      <c r="B131" s="21"/>
      <c r="C131" s="21"/>
      <c r="D131" s="2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s="13" customFormat="1" ht="25.15" customHeight="1">
      <c r="B132" s="21"/>
      <c r="C132" s="21"/>
      <c r="D132" s="2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s="13" customFormat="1" ht="25.15" customHeight="1">
      <c r="B133" s="21"/>
      <c r="C133" s="21"/>
      <c r="D133" s="2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s="13" customFormat="1" ht="25.15" customHeight="1">
      <c r="B134" s="21"/>
      <c r="C134" s="21"/>
      <c r="D134" s="2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s="13" customFormat="1" ht="25.15" customHeight="1">
      <c r="B135" s="21"/>
      <c r="C135" s="21"/>
      <c r="D135" s="2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s="13" customFormat="1" ht="25.15" customHeight="1">
      <c r="B136" s="21"/>
      <c r="C136" s="21"/>
      <c r="D136" s="2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s="13" customFormat="1" ht="25.15" customHeight="1">
      <c r="B137" s="21"/>
      <c r="C137" s="21"/>
      <c r="D137" s="2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s="13" customFormat="1" ht="25.15" customHeight="1">
      <c r="B138" s="21"/>
      <c r="C138" s="21"/>
      <c r="D138" s="2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s="13" customFormat="1" ht="25.15" customHeight="1">
      <c r="B139" s="21"/>
      <c r="C139" s="21"/>
      <c r="D139" s="2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s="13" customFormat="1" ht="25.15" customHeight="1">
      <c r="B140" s="21"/>
      <c r="C140" s="21"/>
      <c r="D140" s="2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s="13" customFormat="1" ht="25.15" customHeight="1">
      <c r="B141" s="21"/>
      <c r="C141" s="21"/>
      <c r="D141" s="2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s="13" customFormat="1" ht="25.15" customHeight="1">
      <c r="B142" s="21"/>
      <c r="C142" s="21"/>
      <c r="D142" s="2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s="13" customFormat="1" ht="25.15" customHeight="1">
      <c r="B143" s="21"/>
      <c r="C143" s="21"/>
      <c r="D143" s="2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s="13" customFormat="1" ht="25.15" customHeight="1">
      <c r="B144" s="21"/>
      <c r="C144" s="21"/>
      <c r="D144" s="2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s="13" customFormat="1" ht="25.15" customHeight="1">
      <c r="B145" s="21"/>
      <c r="C145" s="21"/>
      <c r="D145" s="2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s="13" customFormat="1" ht="25.15" customHeight="1">
      <c r="B146" s="21"/>
      <c r="C146" s="21"/>
      <c r="D146" s="2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s="13" customFormat="1" ht="25.15" customHeight="1">
      <c r="B147" s="21"/>
      <c r="C147" s="21"/>
      <c r="D147" s="2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s="13" customFormat="1" ht="25.15" customHeight="1">
      <c r="B148" s="21"/>
      <c r="C148" s="21"/>
      <c r="D148" s="2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s="13" customFormat="1" ht="25.15" customHeight="1">
      <c r="B149" s="21"/>
      <c r="C149" s="21"/>
      <c r="D149" s="2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s="13" customFormat="1" ht="25.15" customHeight="1">
      <c r="B150" s="21"/>
      <c r="C150" s="21"/>
      <c r="D150" s="2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s="13" customFormat="1" ht="25.15" customHeight="1">
      <c r="B151" s="21"/>
      <c r="C151" s="21"/>
      <c r="D151" s="2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s="13" customFormat="1" ht="25.15" customHeight="1">
      <c r="B152" s="21"/>
      <c r="C152" s="21"/>
      <c r="D152" s="2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s="13" customFormat="1" ht="25.15" customHeight="1">
      <c r="B153" s="21"/>
      <c r="C153" s="21"/>
      <c r="D153" s="2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s="13" customFormat="1" ht="25.15" customHeight="1">
      <c r="B154" s="21"/>
      <c r="C154" s="21"/>
      <c r="D154" s="2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s="13" customFormat="1" ht="25.15" customHeight="1">
      <c r="B155" s="21"/>
      <c r="C155" s="21"/>
      <c r="D155" s="2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s="13" customFormat="1" ht="25.15" customHeight="1">
      <c r="B156" s="21"/>
      <c r="C156" s="21"/>
      <c r="D156" s="2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s="13" customFormat="1" ht="25.15" customHeight="1">
      <c r="B157" s="21"/>
      <c r="C157" s="21"/>
      <c r="D157" s="2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s="13" customFormat="1" ht="25.15" customHeight="1">
      <c r="B158" s="21"/>
      <c r="C158" s="21"/>
      <c r="D158" s="2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s="13" customFormat="1" ht="25.15" customHeight="1">
      <c r="B159" s="21"/>
      <c r="C159" s="21"/>
      <c r="D159" s="2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s="13" customFormat="1" ht="25.15" customHeight="1">
      <c r="B160" s="21"/>
      <c r="C160" s="21"/>
      <c r="D160" s="2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s="13" customFormat="1" ht="25.15" customHeight="1">
      <c r="B161" s="21"/>
      <c r="C161" s="21"/>
      <c r="D161" s="2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s="13" customFormat="1" ht="25.15" customHeight="1">
      <c r="B162" s="21"/>
      <c r="C162" s="21"/>
      <c r="D162" s="2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s="13" customFormat="1" ht="25.15" customHeight="1">
      <c r="B163" s="21"/>
      <c r="C163" s="21"/>
      <c r="D163" s="2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s="13" customFormat="1" ht="25.15" customHeight="1">
      <c r="B164" s="21"/>
      <c r="C164" s="21"/>
      <c r="D164" s="2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s="13" customFormat="1" ht="25.15" customHeight="1">
      <c r="B165" s="21"/>
      <c r="C165" s="21"/>
      <c r="D165" s="2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s="13" customFormat="1" ht="25.15" customHeight="1">
      <c r="B166" s="21"/>
      <c r="C166" s="21"/>
      <c r="D166" s="2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s="13" customFormat="1" ht="25.15" customHeight="1">
      <c r="B167" s="21"/>
      <c r="C167" s="21"/>
      <c r="D167" s="2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s="13" customFormat="1" ht="25.15" customHeight="1">
      <c r="B168" s="21"/>
      <c r="C168" s="21"/>
      <c r="D168" s="2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s="13" customFormat="1" ht="25.15" customHeight="1">
      <c r="B169" s="21"/>
      <c r="C169" s="21"/>
      <c r="D169" s="2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s="13" customFormat="1" ht="25.15" customHeight="1">
      <c r="B170" s="21"/>
      <c r="C170" s="21"/>
      <c r="D170" s="2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s="13" customFormat="1" ht="25.15" customHeight="1">
      <c r="B171" s="21"/>
      <c r="C171" s="21"/>
      <c r="D171" s="2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s="13" customFormat="1" ht="25.15" customHeight="1">
      <c r="B172" s="21"/>
      <c r="C172" s="21"/>
      <c r="D172" s="2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s="13" customFormat="1" ht="25.15" customHeight="1">
      <c r="B173" s="21"/>
      <c r="C173" s="21"/>
      <c r="D173" s="2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s="13" customFormat="1" ht="25.15" customHeight="1">
      <c r="B174" s="21"/>
      <c r="C174" s="21"/>
      <c r="D174" s="2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s="13" customFormat="1" ht="25.15" customHeight="1">
      <c r="B175" s="21"/>
      <c r="C175" s="21"/>
      <c r="D175" s="2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s="13" customFormat="1" ht="25.15" customHeight="1">
      <c r="B176" s="21"/>
      <c r="C176" s="21"/>
      <c r="D176" s="2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s="13" customFormat="1" ht="25.15" customHeight="1">
      <c r="B177" s="21"/>
      <c r="C177" s="21"/>
      <c r="D177" s="2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s="13" customFormat="1" ht="25.15" customHeight="1">
      <c r="B178" s="21"/>
      <c r="C178" s="21"/>
      <c r="D178" s="2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s="13" customFormat="1" ht="25.15" customHeight="1">
      <c r="B179" s="21"/>
      <c r="C179" s="21"/>
      <c r="D179" s="2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s="13" customFormat="1" ht="25.15" customHeight="1">
      <c r="B180" s="21"/>
      <c r="C180" s="21"/>
      <c r="D180" s="2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s="13" customFormat="1" ht="25.15" customHeight="1">
      <c r="B181" s="21"/>
      <c r="C181" s="21"/>
      <c r="D181" s="2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s="13" customFormat="1" ht="25.15" customHeight="1">
      <c r="B182" s="21"/>
      <c r="C182" s="21"/>
      <c r="D182" s="2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s="13" customFormat="1" ht="25.15" customHeight="1">
      <c r="B183" s="21"/>
      <c r="C183" s="21"/>
      <c r="D183" s="2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s="13" customFormat="1" ht="25.15" customHeight="1">
      <c r="B184" s="21"/>
      <c r="C184" s="21"/>
      <c r="D184" s="2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s="13" customFormat="1" ht="25.15" customHeight="1">
      <c r="B185" s="21"/>
      <c r="C185" s="21"/>
      <c r="D185" s="2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s="13" customFormat="1" ht="25.15" customHeight="1">
      <c r="B186" s="21"/>
      <c r="C186" s="21"/>
      <c r="D186" s="2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s="13" customFormat="1" ht="25.15" customHeight="1">
      <c r="B187" s="21"/>
      <c r="C187" s="21"/>
      <c r="D187" s="2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s="13" customFormat="1" ht="25.15" customHeight="1">
      <c r="B188" s="21"/>
      <c r="C188" s="21"/>
      <c r="D188" s="2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s="13" customFormat="1" ht="25.15" customHeight="1">
      <c r="B189" s="21"/>
      <c r="C189" s="21"/>
      <c r="D189" s="2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s="13" customFormat="1" ht="25.15" customHeight="1">
      <c r="B190" s="21"/>
      <c r="C190" s="21"/>
      <c r="D190" s="2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s="13" customFormat="1" ht="25.15" customHeight="1">
      <c r="B191" s="21"/>
      <c r="C191" s="21"/>
      <c r="D191" s="2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s="13" customFormat="1" ht="25.15" customHeight="1">
      <c r="B192" s="21"/>
      <c r="C192" s="21"/>
      <c r="D192" s="2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s="13" customFormat="1" ht="25.15" customHeight="1">
      <c r="B193" s="21"/>
      <c r="C193" s="21"/>
      <c r="D193" s="2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2:15" s="13" customFormat="1" ht="25.15" customHeight="1">
      <c r="B194" s="21"/>
      <c r="C194" s="21"/>
      <c r="D194" s="2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2:15" s="13" customFormat="1" ht="25.15" customHeight="1">
      <c r="B195" s="21"/>
      <c r="C195" s="21"/>
      <c r="D195" s="2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2:15" s="13" customFormat="1" ht="25.15" customHeight="1">
      <c r="B196" s="21"/>
      <c r="C196" s="21"/>
      <c r="D196" s="2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2:15" s="13" customFormat="1" ht="25.15" customHeight="1">
      <c r="B197" s="21"/>
      <c r="C197" s="21"/>
      <c r="D197" s="2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2:15" s="13" customFormat="1" ht="25.15" customHeight="1">
      <c r="B198" s="21"/>
      <c r="C198" s="21"/>
      <c r="D198" s="2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2:15" s="13" customFormat="1" ht="25.15" customHeight="1">
      <c r="B199" s="21"/>
      <c r="C199" s="21"/>
      <c r="D199" s="2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2:15" s="13" customFormat="1" ht="25.15" customHeight="1">
      <c r="B200" s="21"/>
      <c r="C200" s="21"/>
      <c r="D200" s="2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2:15" s="13" customFormat="1" ht="25.15" customHeight="1">
      <c r="B201" s="21"/>
      <c r="C201" s="21"/>
      <c r="D201" s="2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2:15" s="13" customFormat="1" ht="25.15" customHeight="1">
      <c r="B202" s="21"/>
      <c r="C202" s="21"/>
      <c r="D202" s="2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2:15" s="13" customFormat="1" ht="25.15" customHeight="1">
      <c r="B203" s="21"/>
      <c r="C203" s="21"/>
      <c r="D203" s="2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2:15" s="13" customFormat="1" ht="25.15" customHeight="1">
      <c r="B204" s="21"/>
      <c r="C204" s="21"/>
      <c r="D204" s="2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2:15" s="13" customFormat="1" ht="25.15" customHeight="1">
      <c r="B205" s="21"/>
      <c r="C205" s="21"/>
      <c r="D205" s="2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2:15" s="13" customFormat="1" ht="25.15" customHeight="1">
      <c r="B206" s="21"/>
      <c r="C206" s="21"/>
      <c r="D206" s="2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2:15" s="13" customFormat="1" ht="25.15" customHeight="1">
      <c r="B207" s="21"/>
      <c r="C207" s="21"/>
      <c r="D207" s="2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2:15" s="13" customFormat="1" ht="25.15" customHeight="1">
      <c r="B208" s="21"/>
      <c r="C208" s="21"/>
      <c r="D208" s="2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2:15" s="13" customFormat="1" ht="25.15" customHeight="1">
      <c r="B209" s="21"/>
      <c r="C209" s="21"/>
      <c r="D209" s="2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2:15" s="13" customFormat="1" ht="25.15" customHeight="1">
      <c r="B210" s="21"/>
      <c r="C210" s="21"/>
      <c r="D210" s="2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2:15" s="13" customFormat="1" ht="25.15" customHeight="1">
      <c r="B211" s="21"/>
      <c r="C211" s="21"/>
      <c r="D211" s="2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2:15" s="13" customFormat="1" ht="25.15" customHeight="1">
      <c r="B212" s="21"/>
      <c r="C212" s="21"/>
      <c r="D212" s="2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2:15" s="13" customFormat="1" ht="25.15" customHeight="1">
      <c r="B213" s="21"/>
      <c r="C213" s="21"/>
      <c r="D213" s="2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2:15" s="13" customFormat="1" ht="25.15" customHeight="1">
      <c r="B214" s="21"/>
      <c r="C214" s="21"/>
      <c r="D214" s="2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2:15" s="13" customFormat="1" ht="25.15" customHeight="1">
      <c r="B215" s="21"/>
      <c r="C215" s="21"/>
      <c r="D215" s="2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2:15" s="13" customFormat="1" ht="25.15" customHeight="1">
      <c r="B216" s="21"/>
      <c r="C216" s="21"/>
      <c r="D216" s="2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2:15" s="13" customFormat="1" ht="25.15" customHeight="1">
      <c r="B217" s="21"/>
      <c r="C217" s="21"/>
      <c r="D217" s="2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s="13" customFormat="1" ht="25.15" customHeight="1">
      <c r="B218" s="21"/>
      <c r="C218" s="21"/>
      <c r="D218" s="2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2:15" s="13" customFormat="1" ht="25.15" customHeight="1">
      <c r="B219" s="21"/>
      <c r="C219" s="21"/>
      <c r="D219" s="2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2:15" s="13" customFormat="1" ht="25.15" customHeight="1">
      <c r="B220" s="21"/>
      <c r="C220" s="21"/>
      <c r="D220" s="2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2:15" s="13" customFormat="1" ht="25.15" customHeight="1">
      <c r="B221" s="21"/>
      <c r="C221" s="21"/>
      <c r="D221" s="2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2:15" s="13" customFormat="1" ht="25.15" customHeight="1">
      <c r="B222" s="21"/>
      <c r="C222" s="21"/>
      <c r="D222" s="2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2:15" s="13" customFormat="1" ht="25.15" customHeight="1">
      <c r="B223" s="21"/>
      <c r="C223" s="21"/>
      <c r="D223" s="2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2:15" s="13" customFormat="1" ht="25.15" customHeight="1">
      <c r="B224" s="21"/>
      <c r="C224" s="21"/>
      <c r="D224" s="2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2:15" s="13" customFormat="1" ht="25.15" customHeight="1">
      <c r="B225" s="21"/>
      <c r="C225" s="21"/>
      <c r="D225" s="2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2:15" s="13" customFormat="1" ht="25.15" customHeight="1">
      <c r="B226" s="21"/>
      <c r="C226" s="21"/>
      <c r="D226" s="2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2:15" s="13" customFormat="1" ht="25.15" customHeight="1">
      <c r="B227" s="21"/>
      <c r="C227" s="21"/>
      <c r="D227" s="2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2:15" s="13" customFormat="1" ht="25.15" customHeight="1">
      <c r="B228" s="21"/>
      <c r="C228" s="21"/>
      <c r="D228" s="21"/>
      <c r="F228" s="1"/>
      <c r="G228" s="1"/>
      <c r="H228" s="1"/>
      <c r="I228" s="1"/>
      <c r="J228" s="1"/>
      <c r="K228" s="1"/>
      <c r="L228" s="1"/>
      <c r="M228" s="1"/>
      <c r="N228" s="1"/>
      <c r="O228" s="1"/>
    </row>
  </sheetData>
  <mergeCells count="24">
    <mergeCell ref="A98:E98"/>
    <mergeCell ref="G106:K106"/>
    <mergeCell ref="G100:K100"/>
    <mergeCell ref="G101:K101"/>
    <mergeCell ref="G102:K102"/>
    <mergeCell ref="G103:K103"/>
    <mergeCell ref="G104:K104"/>
    <mergeCell ref="G105:K105"/>
    <mergeCell ref="A99:E99"/>
    <mergeCell ref="A1:O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RERA AREA</vt:lpstr>
      <vt:lpstr>'RERA AREA'!Print_Area</vt:lpstr>
      <vt:lpstr>'RERA AREA'!Print_Titles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Sangeeth kumar</dc:creator>
  <cp:lastModifiedBy>Admin</cp:lastModifiedBy>
  <cp:lastPrinted>2026-03-23T10:05:22Z</cp:lastPrinted>
  <dcterms:created xsi:type="dcterms:W3CDTF">2026-02-06T05:12:34Z</dcterms:created>
  <dcterms:modified xsi:type="dcterms:W3CDTF">2026-03-25T06:44:39Z</dcterms:modified>
</cp:coreProperties>
</file>