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ork\Design Projects\Vinoth Sir\2026-04-27 Vedapatti Apartment PH02 - For CHECKING\RERA Area\"/>
    </mc:Choice>
  </mc:AlternateContent>
  <xr:revisionPtr revIDLastSave="0" documentId="13_ncr:1_{397F1683-CC04-47A6-9619-089444DDC7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0-07-2026" sheetId="2" r:id="rId1"/>
    <sheet name="Table 1" sheetId="1" r:id="rId2"/>
  </sheets>
  <calcPr calcId="191029"/>
</workbook>
</file>

<file path=xl/calcChain.xml><?xml version="1.0" encoding="utf-8"?>
<calcChain xmlns="http://schemas.openxmlformats.org/spreadsheetml/2006/main">
  <c r="O7" i="2" l="1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6" i="2"/>
  <c r="M135" i="2"/>
  <c r="N135" i="2" s="1"/>
  <c r="K135" i="2"/>
  <c r="M134" i="2"/>
  <c r="N134" i="2" s="1"/>
  <c r="K134" i="2"/>
  <c r="M133" i="2"/>
  <c r="N133" i="2" s="1"/>
  <c r="K133" i="2"/>
  <c r="M132" i="2"/>
  <c r="N132" i="2" s="1"/>
  <c r="K132" i="2"/>
  <c r="M131" i="2"/>
  <c r="N131" i="2" s="1"/>
  <c r="K131" i="2"/>
  <c r="N130" i="2"/>
  <c r="M130" i="2"/>
  <c r="K130" i="2"/>
  <c r="M129" i="2"/>
  <c r="N129" i="2" s="1"/>
  <c r="K129" i="2"/>
  <c r="M128" i="2"/>
  <c r="N128" i="2" s="1"/>
  <c r="K128" i="2"/>
  <c r="M127" i="2"/>
  <c r="N127" i="2" s="1"/>
  <c r="K127" i="2"/>
  <c r="M126" i="2"/>
  <c r="N126" i="2" s="1"/>
  <c r="K126" i="2"/>
  <c r="M125" i="2"/>
  <c r="N125" i="2" s="1"/>
  <c r="K125" i="2"/>
  <c r="M124" i="2"/>
  <c r="N124" i="2" s="1"/>
  <c r="K124" i="2"/>
  <c r="M123" i="2"/>
  <c r="N123" i="2" s="1"/>
  <c r="K123" i="2"/>
  <c r="N122" i="2"/>
  <c r="M122" i="2"/>
  <c r="K122" i="2"/>
  <c r="M121" i="2"/>
  <c r="N121" i="2" s="1"/>
  <c r="K121" i="2"/>
  <c r="M120" i="2"/>
  <c r="N120" i="2" s="1"/>
  <c r="K120" i="2"/>
  <c r="M119" i="2"/>
  <c r="N119" i="2" s="1"/>
  <c r="K119" i="2"/>
  <c r="N118" i="2"/>
  <c r="M118" i="2"/>
  <c r="K118" i="2"/>
  <c r="M117" i="2"/>
  <c r="N117" i="2" s="1"/>
  <c r="K117" i="2"/>
  <c r="M116" i="2"/>
  <c r="N116" i="2" s="1"/>
  <c r="K116" i="2"/>
  <c r="M115" i="2"/>
  <c r="N115" i="2" s="1"/>
  <c r="K115" i="2"/>
  <c r="M114" i="2"/>
  <c r="N114" i="2" s="1"/>
  <c r="K114" i="2"/>
  <c r="M113" i="2"/>
  <c r="N113" i="2" s="1"/>
  <c r="K113" i="2"/>
  <c r="M112" i="2"/>
  <c r="N112" i="2" s="1"/>
  <c r="K112" i="2"/>
  <c r="U112" i="2"/>
  <c r="M111" i="2"/>
  <c r="N111" i="2" s="1"/>
  <c r="K111" i="2"/>
  <c r="M110" i="2"/>
  <c r="N110" i="2" s="1"/>
  <c r="K110" i="2"/>
  <c r="M109" i="2"/>
  <c r="N109" i="2" s="1"/>
  <c r="K109" i="2"/>
  <c r="M108" i="2"/>
  <c r="N108" i="2" s="1"/>
  <c r="K108" i="2"/>
  <c r="M107" i="2"/>
  <c r="N107" i="2" s="1"/>
  <c r="K107" i="2"/>
  <c r="M106" i="2"/>
  <c r="N106" i="2" s="1"/>
  <c r="K106" i="2"/>
  <c r="M105" i="2"/>
  <c r="N105" i="2" s="1"/>
  <c r="K105" i="2"/>
  <c r="M104" i="2"/>
  <c r="N104" i="2" s="1"/>
  <c r="K104" i="2"/>
  <c r="M103" i="2"/>
  <c r="N103" i="2" s="1"/>
  <c r="K103" i="2"/>
  <c r="M102" i="2"/>
  <c r="N102" i="2" s="1"/>
  <c r="K102" i="2"/>
  <c r="M101" i="2"/>
  <c r="N101" i="2" s="1"/>
  <c r="K101" i="2"/>
  <c r="M100" i="2"/>
  <c r="N100" i="2" s="1"/>
  <c r="K100" i="2"/>
  <c r="M99" i="2"/>
  <c r="N99" i="2" s="1"/>
  <c r="K99" i="2"/>
  <c r="M98" i="2"/>
  <c r="N98" i="2" s="1"/>
  <c r="K98" i="2"/>
  <c r="M97" i="2"/>
  <c r="N97" i="2" s="1"/>
  <c r="K97" i="2"/>
  <c r="M96" i="2"/>
  <c r="N96" i="2" s="1"/>
  <c r="K96" i="2"/>
  <c r="M95" i="2"/>
  <c r="N95" i="2" s="1"/>
  <c r="K95" i="2"/>
  <c r="M94" i="2"/>
  <c r="N94" i="2" s="1"/>
  <c r="K94" i="2"/>
  <c r="M93" i="2"/>
  <c r="N93" i="2" s="1"/>
  <c r="K93" i="2"/>
  <c r="M92" i="2"/>
  <c r="N92" i="2" s="1"/>
  <c r="K92" i="2"/>
  <c r="M91" i="2"/>
  <c r="N91" i="2" s="1"/>
  <c r="K91" i="2"/>
  <c r="M90" i="2"/>
  <c r="N90" i="2" s="1"/>
  <c r="K90" i="2"/>
  <c r="M89" i="2"/>
  <c r="N89" i="2" s="1"/>
  <c r="K89" i="2"/>
  <c r="M88" i="2"/>
  <c r="N88" i="2" s="1"/>
  <c r="K88" i="2"/>
  <c r="M87" i="2"/>
  <c r="N87" i="2" s="1"/>
  <c r="K87" i="2"/>
  <c r="M86" i="2"/>
  <c r="N86" i="2" s="1"/>
  <c r="K86" i="2"/>
  <c r="M85" i="2"/>
  <c r="N85" i="2" s="1"/>
  <c r="K85" i="2"/>
  <c r="M84" i="2"/>
  <c r="N84" i="2" s="1"/>
  <c r="K84" i="2"/>
  <c r="M83" i="2"/>
  <c r="N83" i="2" s="1"/>
  <c r="K83" i="2"/>
  <c r="M82" i="2"/>
  <c r="N82" i="2" s="1"/>
  <c r="K82" i="2"/>
  <c r="N81" i="2"/>
  <c r="M81" i="2"/>
  <c r="K81" i="2"/>
  <c r="M80" i="2"/>
  <c r="N80" i="2" s="1"/>
  <c r="K80" i="2"/>
  <c r="M79" i="2"/>
  <c r="N79" i="2" s="1"/>
  <c r="K79" i="2"/>
  <c r="M78" i="2"/>
  <c r="N78" i="2" s="1"/>
  <c r="K78" i="2"/>
  <c r="M77" i="2"/>
  <c r="N77" i="2" s="1"/>
  <c r="K77" i="2"/>
  <c r="M76" i="2"/>
  <c r="N76" i="2" s="1"/>
  <c r="K76" i="2"/>
  <c r="N75" i="2"/>
  <c r="M75" i="2"/>
  <c r="K75" i="2"/>
  <c r="M74" i="2"/>
  <c r="N74" i="2" s="1"/>
  <c r="K74" i="2"/>
  <c r="M73" i="2"/>
  <c r="N73" i="2" s="1"/>
  <c r="K73" i="2"/>
  <c r="M72" i="2"/>
  <c r="N72" i="2" s="1"/>
  <c r="K72" i="2"/>
  <c r="M71" i="2"/>
  <c r="N71" i="2" s="1"/>
  <c r="K71" i="2"/>
  <c r="M70" i="2"/>
  <c r="N70" i="2" s="1"/>
  <c r="K70" i="2"/>
  <c r="M69" i="2"/>
  <c r="N69" i="2" s="1"/>
  <c r="K69" i="2"/>
  <c r="M68" i="2"/>
  <c r="N68" i="2" s="1"/>
  <c r="K68" i="2"/>
  <c r="M67" i="2"/>
  <c r="N67" i="2" s="1"/>
  <c r="K67" i="2"/>
  <c r="M66" i="2"/>
  <c r="N66" i="2" s="1"/>
  <c r="K66" i="2"/>
  <c r="N65" i="2"/>
  <c r="M65" i="2"/>
  <c r="K65" i="2"/>
  <c r="N64" i="2"/>
  <c r="M64" i="2"/>
  <c r="K64" i="2"/>
  <c r="M63" i="2"/>
  <c r="N63" i="2" s="1"/>
  <c r="K63" i="2"/>
  <c r="M62" i="2"/>
  <c r="N62" i="2" s="1"/>
  <c r="K62" i="2"/>
  <c r="M61" i="2"/>
  <c r="N61" i="2" s="1"/>
  <c r="K61" i="2"/>
  <c r="M60" i="2"/>
  <c r="N60" i="2" s="1"/>
  <c r="K60" i="2"/>
  <c r="M59" i="2"/>
  <c r="N59" i="2" s="1"/>
  <c r="K59" i="2"/>
  <c r="M58" i="2"/>
  <c r="N58" i="2" s="1"/>
  <c r="K58" i="2"/>
  <c r="M57" i="2"/>
  <c r="N57" i="2" s="1"/>
  <c r="K57" i="2"/>
  <c r="M56" i="2"/>
  <c r="N56" i="2" s="1"/>
  <c r="K56" i="2"/>
  <c r="M55" i="2"/>
  <c r="N55" i="2" s="1"/>
  <c r="K55" i="2"/>
  <c r="M54" i="2"/>
  <c r="N54" i="2" s="1"/>
  <c r="K54" i="2"/>
  <c r="M53" i="2"/>
  <c r="N53" i="2" s="1"/>
  <c r="K53" i="2"/>
  <c r="M52" i="2"/>
  <c r="N52" i="2" s="1"/>
  <c r="K52" i="2"/>
  <c r="T52" i="2"/>
  <c r="M51" i="2"/>
  <c r="N51" i="2" s="1"/>
  <c r="K51" i="2"/>
  <c r="M50" i="2"/>
  <c r="N50" i="2" s="1"/>
  <c r="K50" i="2"/>
  <c r="M49" i="2"/>
  <c r="N49" i="2" s="1"/>
  <c r="K49" i="2"/>
  <c r="M48" i="2"/>
  <c r="N48" i="2" s="1"/>
  <c r="K48" i="2"/>
  <c r="N47" i="2"/>
  <c r="M47" i="2"/>
  <c r="K47" i="2"/>
  <c r="M46" i="2"/>
  <c r="N46" i="2" s="1"/>
  <c r="K46" i="2"/>
  <c r="M45" i="2"/>
  <c r="N45" i="2" s="1"/>
  <c r="K45" i="2"/>
  <c r="M44" i="2"/>
  <c r="N44" i="2" s="1"/>
  <c r="K44" i="2"/>
  <c r="M43" i="2"/>
  <c r="N43" i="2" s="1"/>
  <c r="K43" i="2"/>
  <c r="M42" i="2"/>
  <c r="N42" i="2" s="1"/>
  <c r="K42" i="2"/>
  <c r="M41" i="2"/>
  <c r="N41" i="2" s="1"/>
  <c r="K41" i="2"/>
  <c r="N40" i="2"/>
  <c r="M40" i="2"/>
  <c r="K40" i="2"/>
  <c r="M39" i="2"/>
  <c r="N39" i="2" s="1"/>
  <c r="K39" i="2"/>
  <c r="M38" i="2"/>
  <c r="N38" i="2" s="1"/>
  <c r="K38" i="2"/>
  <c r="M37" i="2"/>
  <c r="N37" i="2" s="1"/>
  <c r="K37" i="2"/>
  <c r="M36" i="2"/>
  <c r="N36" i="2" s="1"/>
  <c r="K36" i="2"/>
  <c r="M35" i="2"/>
  <c r="N35" i="2" s="1"/>
  <c r="K35" i="2"/>
  <c r="M34" i="2"/>
  <c r="N34" i="2" s="1"/>
  <c r="K34" i="2"/>
  <c r="M33" i="2"/>
  <c r="N33" i="2" s="1"/>
  <c r="K33" i="2"/>
  <c r="M32" i="2"/>
  <c r="N32" i="2" s="1"/>
  <c r="K32" i="2"/>
  <c r="M31" i="2"/>
  <c r="N31" i="2" s="1"/>
  <c r="K31" i="2"/>
  <c r="M30" i="2"/>
  <c r="N30" i="2" s="1"/>
  <c r="K30" i="2"/>
  <c r="M29" i="2"/>
  <c r="N29" i="2" s="1"/>
  <c r="K29" i="2"/>
  <c r="M28" i="2"/>
  <c r="N28" i="2" s="1"/>
  <c r="K28" i="2"/>
  <c r="M27" i="2"/>
  <c r="N27" i="2" s="1"/>
  <c r="K27" i="2"/>
  <c r="M26" i="2"/>
  <c r="N26" i="2" s="1"/>
  <c r="K26" i="2"/>
  <c r="M25" i="2"/>
  <c r="N25" i="2" s="1"/>
  <c r="K25" i="2"/>
  <c r="N24" i="2"/>
  <c r="M24" i="2"/>
  <c r="K24" i="2"/>
  <c r="M23" i="2"/>
  <c r="N23" i="2" s="1"/>
  <c r="K23" i="2"/>
  <c r="M22" i="2"/>
  <c r="N22" i="2" s="1"/>
  <c r="K22" i="2"/>
  <c r="M21" i="2"/>
  <c r="N21" i="2" s="1"/>
  <c r="K21" i="2"/>
  <c r="M20" i="2"/>
  <c r="N20" i="2" s="1"/>
  <c r="K20" i="2"/>
  <c r="M19" i="2"/>
  <c r="N19" i="2" s="1"/>
  <c r="K19" i="2"/>
  <c r="M18" i="2"/>
  <c r="N18" i="2" s="1"/>
  <c r="K18" i="2"/>
  <c r="M17" i="2"/>
  <c r="N17" i="2" s="1"/>
  <c r="K17" i="2"/>
  <c r="N16" i="2"/>
  <c r="M16" i="2"/>
  <c r="K16" i="2"/>
  <c r="M15" i="2"/>
  <c r="N15" i="2" s="1"/>
  <c r="K15" i="2"/>
  <c r="M14" i="2"/>
  <c r="N14" i="2" s="1"/>
  <c r="K14" i="2"/>
  <c r="T14" i="2"/>
  <c r="K13" i="2"/>
  <c r="M13" i="2"/>
  <c r="N13" i="2" s="1"/>
  <c r="P136" i="2"/>
  <c r="P138" i="2" s="1"/>
  <c r="L136" i="2"/>
  <c r="L142" i="2" s="1"/>
  <c r="L144" i="2" s="1"/>
  <c r="J136" i="2"/>
  <c r="I136" i="2"/>
  <c r="H136" i="2"/>
  <c r="M12" i="2"/>
  <c r="N12" i="2" s="1"/>
  <c r="K12" i="2"/>
  <c r="M11" i="2"/>
  <c r="N11" i="2" s="1"/>
  <c r="K11" i="2"/>
  <c r="M10" i="2"/>
  <c r="N10" i="2" s="1"/>
  <c r="K10" i="2"/>
  <c r="M9" i="2"/>
  <c r="N9" i="2" s="1"/>
  <c r="K9" i="2"/>
  <c r="M8" i="2"/>
  <c r="N8" i="2" s="1"/>
  <c r="K8" i="2"/>
  <c r="M7" i="2"/>
  <c r="N7" i="2" s="1"/>
  <c r="K7" i="2"/>
  <c r="M6" i="2"/>
  <c r="N6" i="2" s="1"/>
  <c r="K6" i="2"/>
  <c r="P146" i="1"/>
  <c r="P144" i="1"/>
  <c r="L154" i="1"/>
  <c r="O144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6" i="1"/>
  <c r="L152" i="1"/>
  <c r="L150" i="1"/>
  <c r="L144" i="1"/>
  <c r="I144" i="1"/>
  <c r="J144" i="1"/>
  <c r="K144" i="1"/>
  <c r="M144" i="1"/>
  <c r="N144" i="1"/>
  <c r="H144" i="1"/>
  <c r="M143" i="1"/>
  <c r="N143" i="1" s="1"/>
  <c r="K143" i="1"/>
  <c r="M142" i="1"/>
  <c r="N142" i="1" s="1"/>
  <c r="K142" i="1"/>
  <c r="M141" i="1"/>
  <c r="N141" i="1" s="1"/>
  <c r="K141" i="1"/>
  <c r="M140" i="1"/>
  <c r="N140" i="1" s="1"/>
  <c r="K140" i="1"/>
  <c r="M139" i="1"/>
  <c r="N139" i="1" s="1"/>
  <c r="K139" i="1"/>
  <c r="M138" i="1"/>
  <c r="N138" i="1" s="1"/>
  <c r="K138" i="1"/>
  <c r="M137" i="1"/>
  <c r="N137" i="1" s="1"/>
  <c r="K137" i="1"/>
  <c r="M136" i="1"/>
  <c r="N136" i="1" s="1"/>
  <c r="K136" i="1"/>
  <c r="M135" i="1"/>
  <c r="N135" i="1" s="1"/>
  <c r="K135" i="1"/>
  <c r="M134" i="1"/>
  <c r="N134" i="1" s="1"/>
  <c r="K134" i="1"/>
  <c r="M133" i="1"/>
  <c r="N133" i="1" s="1"/>
  <c r="K133" i="1"/>
  <c r="M132" i="1"/>
  <c r="N132" i="1" s="1"/>
  <c r="K132" i="1"/>
  <c r="M131" i="1"/>
  <c r="N131" i="1" s="1"/>
  <c r="K131" i="1"/>
  <c r="M130" i="1"/>
  <c r="N130" i="1" s="1"/>
  <c r="K130" i="1"/>
  <c r="M129" i="1"/>
  <c r="N129" i="1" s="1"/>
  <c r="K129" i="1"/>
  <c r="M128" i="1"/>
  <c r="N128" i="1" s="1"/>
  <c r="K128" i="1"/>
  <c r="M127" i="1"/>
  <c r="N127" i="1" s="1"/>
  <c r="K127" i="1"/>
  <c r="M126" i="1"/>
  <c r="N126" i="1" s="1"/>
  <c r="K126" i="1"/>
  <c r="M125" i="1"/>
  <c r="N125" i="1" s="1"/>
  <c r="K125" i="1"/>
  <c r="M124" i="1"/>
  <c r="N124" i="1" s="1"/>
  <c r="K124" i="1"/>
  <c r="M123" i="1"/>
  <c r="N123" i="1" s="1"/>
  <c r="K123" i="1"/>
  <c r="M122" i="1"/>
  <c r="N122" i="1" s="1"/>
  <c r="K122" i="1"/>
  <c r="M121" i="1"/>
  <c r="N121" i="1" s="1"/>
  <c r="K121" i="1"/>
  <c r="M120" i="1"/>
  <c r="N120" i="1" s="1"/>
  <c r="K120" i="1"/>
  <c r="M119" i="1"/>
  <c r="N119" i="1" s="1"/>
  <c r="K119" i="1"/>
  <c r="M118" i="1"/>
  <c r="N118" i="1" s="1"/>
  <c r="K118" i="1"/>
  <c r="M117" i="1"/>
  <c r="N117" i="1" s="1"/>
  <c r="K117" i="1"/>
  <c r="M116" i="1"/>
  <c r="N116" i="1" s="1"/>
  <c r="K116" i="1"/>
  <c r="M115" i="1"/>
  <c r="N115" i="1" s="1"/>
  <c r="K115" i="1"/>
  <c r="M114" i="1"/>
  <c r="N114" i="1" s="1"/>
  <c r="K114" i="1"/>
  <c r="M113" i="1"/>
  <c r="N113" i="1" s="1"/>
  <c r="K113" i="1"/>
  <c r="K112" i="1"/>
  <c r="M112" i="1"/>
  <c r="N112" i="1" s="1"/>
  <c r="K111" i="1"/>
  <c r="M111" i="1"/>
  <c r="N111" i="1" s="1"/>
  <c r="M110" i="1"/>
  <c r="N110" i="1" s="1"/>
  <c r="K110" i="1"/>
  <c r="M109" i="1"/>
  <c r="N109" i="1" s="1"/>
  <c r="K109" i="1"/>
  <c r="M108" i="1"/>
  <c r="N108" i="1" s="1"/>
  <c r="K108" i="1"/>
  <c r="M107" i="1"/>
  <c r="N107" i="1" s="1"/>
  <c r="K107" i="1"/>
  <c r="M106" i="1"/>
  <c r="N106" i="1" s="1"/>
  <c r="K106" i="1"/>
  <c r="M105" i="1"/>
  <c r="N105" i="1" s="1"/>
  <c r="K105" i="1"/>
  <c r="M104" i="1"/>
  <c r="N104" i="1" s="1"/>
  <c r="K104" i="1"/>
  <c r="M103" i="1"/>
  <c r="N103" i="1" s="1"/>
  <c r="K103" i="1"/>
  <c r="M102" i="1"/>
  <c r="N102" i="1" s="1"/>
  <c r="K102" i="1"/>
  <c r="M101" i="1"/>
  <c r="N101" i="1" s="1"/>
  <c r="K101" i="1"/>
  <c r="M100" i="1"/>
  <c r="N100" i="1" s="1"/>
  <c r="K100" i="1"/>
  <c r="M99" i="1"/>
  <c r="N99" i="1" s="1"/>
  <c r="K99" i="1"/>
  <c r="M98" i="1"/>
  <c r="N98" i="1" s="1"/>
  <c r="K98" i="1"/>
  <c r="M97" i="1"/>
  <c r="N97" i="1" s="1"/>
  <c r="K97" i="1"/>
  <c r="M96" i="1"/>
  <c r="N96" i="1" s="1"/>
  <c r="K96" i="1"/>
  <c r="M95" i="1"/>
  <c r="N95" i="1" s="1"/>
  <c r="K95" i="1"/>
  <c r="M94" i="1"/>
  <c r="N94" i="1" s="1"/>
  <c r="K94" i="1"/>
  <c r="M93" i="1"/>
  <c r="N93" i="1" s="1"/>
  <c r="K93" i="1"/>
  <c r="M92" i="1"/>
  <c r="N92" i="1" s="1"/>
  <c r="K92" i="1"/>
  <c r="M91" i="1"/>
  <c r="N91" i="1" s="1"/>
  <c r="K91" i="1"/>
  <c r="M90" i="1"/>
  <c r="N90" i="1" s="1"/>
  <c r="K90" i="1"/>
  <c r="M89" i="1"/>
  <c r="N89" i="1" s="1"/>
  <c r="K89" i="1"/>
  <c r="M88" i="1"/>
  <c r="N88" i="1" s="1"/>
  <c r="K88" i="1"/>
  <c r="M87" i="1"/>
  <c r="N87" i="1" s="1"/>
  <c r="K87" i="1"/>
  <c r="M86" i="1"/>
  <c r="N86" i="1" s="1"/>
  <c r="K86" i="1"/>
  <c r="M85" i="1"/>
  <c r="N85" i="1" s="1"/>
  <c r="K85" i="1"/>
  <c r="M84" i="1"/>
  <c r="N84" i="1" s="1"/>
  <c r="K84" i="1"/>
  <c r="M83" i="1"/>
  <c r="N83" i="1" s="1"/>
  <c r="K83" i="1"/>
  <c r="M82" i="1"/>
  <c r="N82" i="1" s="1"/>
  <c r="K82" i="1"/>
  <c r="M81" i="1"/>
  <c r="N81" i="1" s="1"/>
  <c r="K81" i="1"/>
  <c r="M80" i="1"/>
  <c r="N80" i="1" s="1"/>
  <c r="K80" i="1"/>
  <c r="M79" i="1"/>
  <c r="N79" i="1" s="1"/>
  <c r="K79" i="1"/>
  <c r="M78" i="1"/>
  <c r="N78" i="1" s="1"/>
  <c r="K78" i="1"/>
  <c r="M77" i="1"/>
  <c r="N77" i="1" s="1"/>
  <c r="K77" i="1"/>
  <c r="M76" i="1"/>
  <c r="N76" i="1" s="1"/>
  <c r="K76" i="1"/>
  <c r="M75" i="1"/>
  <c r="N75" i="1" s="1"/>
  <c r="K75" i="1"/>
  <c r="M74" i="1"/>
  <c r="N74" i="1" s="1"/>
  <c r="K74" i="1"/>
  <c r="M73" i="1"/>
  <c r="N73" i="1" s="1"/>
  <c r="K73" i="1"/>
  <c r="M72" i="1"/>
  <c r="N72" i="1" s="1"/>
  <c r="K72" i="1"/>
  <c r="M71" i="1"/>
  <c r="N71" i="1" s="1"/>
  <c r="K71" i="1"/>
  <c r="M70" i="1"/>
  <c r="N70" i="1" s="1"/>
  <c r="K70" i="1"/>
  <c r="M69" i="1"/>
  <c r="N69" i="1" s="1"/>
  <c r="K69" i="1"/>
  <c r="M68" i="1"/>
  <c r="N68" i="1" s="1"/>
  <c r="K68" i="1"/>
  <c r="M67" i="1"/>
  <c r="N67" i="1" s="1"/>
  <c r="K67" i="1"/>
  <c r="M66" i="1"/>
  <c r="N66" i="1" s="1"/>
  <c r="K66" i="1"/>
  <c r="M65" i="1"/>
  <c r="N65" i="1" s="1"/>
  <c r="K65" i="1"/>
  <c r="M64" i="1"/>
  <c r="N64" i="1" s="1"/>
  <c r="K64" i="1"/>
  <c r="M63" i="1"/>
  <c r="N63" i="1" s="1"/>
  <c r="K63" i="1"/>
  <c r="M62" i="1"/>
  <c r="N62" i="1" s="1"/>
  <c r="K62" i="1"/>
  <c r="M61" i="1"/>
  <c r="N61" i="1" s="1"/>
  <c r="K61" i="1"/>
  <c r="M60" i="1"/>
  <c r="N60" i="1" s="1"/>
  <c r="K60" i="1"/>
  <c r="M59" i="1"/>
  <c r="N59" i="1" s="1"/>
  <c r="K59" i="1"/>
  <c r="M58" i="1"/>
  <c r="N58" i="1" s="1"/>
  <c r="K58" i="1"/>
  <c r="M57" i="1"/>
  <c r="N57" i="1" s="1"/>
  <c r="K57" i="1"/>
  <c r="M56" i="1"/>
  <c r="N56" i="1" s="1"/>
  <c r="K56" i="1"/>
  <c r="M55" i="1"/>
  <c r="N55" i="1" s="1"/>
  <c r="K55" i="1"/>
  <c r="M54" i="1"/>
  <c r="N54" i="1" s="1"/>
  <c r="K54" i="1"/>
  <c r="M53" i="1"/>
  <c r="N53" i="1" s="1"/>
  <c r="K53" i="1"/>
  <c r="M52" i="1"/>
  <c r="N52" i="1" s="1"/>
  <c r="K52" i="1"/>
  <c r="M51" i="1"/>
  <c r="N51" i="1" s="1"/>
  <c r="K51" i="1"/>
  <c r="M50" i="1"/>
  <c r="N50" i="1" s="1"/>
  <c r="K50" i="1"/>
  <c r="M49" i="1"/>
  <c r="N49" i="1" s="1"/>
  <c r="K49" i="1"/>
  <c r="M48" i="1"/>
  <c r="N48" i="1" s="1"/>
  <c r="K48" i="1"/>
  <c r="M47" i="1"/>
  <c r="N47" i="1" s="1"/>
  <c r="K47" i="1"/>
  <c r="M46" i="1"/>
  <c r="N46" i="1" s="1"/>
  <c r="K46" i="1"/>
  <c r="M45" i="1"/>
  <c r="N45" i="1" s="1"/>
  <c r="K45" i="1"/>
  <c r="M44" i="1"/>
  <c r="N44" i="1" s="1"/>
  <c r="K44" i="1"/>
  <c r="M43" i="1"/>
  <c r="N43" i="1" s="1"/>
  <c r="K43" i="1"/>
  <c r="M42" i="1"/>
  <c r="N42" i="1" s="1"/>
  <c r="K42" i="1"/>
  <c r="M41" i="1"/>
  <c r="N41" i="1" s="1"/>
  <c r="K41" i="1"/>
  <c r="M40" i="1"/>
  <c r="N40" i="1" s="1"/>
  <c r="K40" i="1"/>
  <c r="M39" i="1"/>
  <c r="N39" i="1" s="1"/>
  <c r="K39" i="1"/>
  <c r="M38" i="1"/>
  <c r="N38" i="1" s="1"/>
  <c r="K38" i="1"/>
  <c r="M37" i="1"/>
  <c r="N37" i="1" s="1"/>
  <c r="K37" i="1"/>
  <c r="M36" i="1"/>
  <c r="N36" i="1" s="1"/>
  <c r="K36" i="1"/>
  <c r="M35" i="1"/>
  <c r="N35" i="1" s="1"/>
  <c r="K35" i="1"/>
  <c r="M34" i="1"/>
  <c r="N34" i="1" s="1"/>
  <c r="K34" i="1"/>
  <c r="M33" i="1"/>
  <c r="N33" i="1" s="1"/>
  <c r="K33" i="1"/>
  <c r="M32" i="1"/>
  <c r="N32" i="1" s="1"/>
  <c r="K32" i="1"/>
  <c r="M31" i="1"/>
  <c r="N31" i="1" s="1"/>
  <c r="K31" i="1"/>
  <c r="M30" i="1"/>
  <c r="N30" i="1" s="1"/>
  <c r="K30" i="1"/>
  <c r="M29" i="1"/>
  <c r="N29" i="1" s="1"/>
  <c r="K29" i="1"/>
  <c r="M28" i="1"/>
  <c r="N28" i="1" s="1"/>
  <c r="K28" i="1"/>
  <c r="M27" i="1"/>
  <c r="N27" i="1" s="1"/>
  <c r="K27" i="1"/>
  <c r="M26" i="1"/>
  <c r="N26" i="1" s="1"/>
  <c r="K26" i="1"/>
  <c r="M25" i="1"/>
  <c r="N25" i="1" s="1"/>
  <c r="K25" i="1"/>
  <c r="M24" i="1"/>
  <c r="N24" i="1" s="1"/>
  <c r="K24" i="1"/>
  <c r="M23" i="1"/>
  <c r="N23" i="1" s="1"/>
  <c r="K23" i="1"/>
  <c r="M22" i="1"/>
  <c r="N22" i="1" s="1"/>
  <c r="K22" i="1"/>
  <c r="M21" i="1"/>
  <c r="N21" i="1" s="1"/>
  <c r="K21" i="1"/>
  <c r="M20" i="1"/>
  <c r="N20" i="1" s="1"/>
  <c r="K20" i="1"/>
  <c r="M19" i="1"/>
  <c r="N19" i="1" s="1"/>
  <c r="K19" i="1"/>
  <c r="M18" i="1"/>
  <c r="N18" i="1" s="1"/>
  <c r="K18" i="1"/>
  <c r="M17" i="1"/>
  <c r="N17" i="1" s="1"/>
  <c r="K17" i="1"/>
  <c r="M16" i="1"/>
  <c r="N16" i="1" s="1"/>
  <c r="K16" i="1"/>
  <c r="M15" i="1"/>
  <c r="N15" i="1" s="1"/>
  <c r="K15" i="1"/>
  <c r="M14" i="1"/>
  <c r="N14" i="1" s="1"/>
  <c r="K14" i="1"/>
  <c r="M13" i="1"/>
  <c r="N13" i="1" s="1"/>
  <c r="K13" i="1"/>
  <c r="M7" i="1"/>
  <c r="N7" i="1" s="1"/>
  <c r="M8" i="1"/>
  <c r="N8" i="1" s="1"/>
  <c r="M9" i="1"/>
  <c r="N9" i="1" s="1"/>
  <c r="M10" i="1"/>
  <c r="N10" i="1" s="1"/>
  <c r="M11" i="1"/>
  <c r="N11" i="1" s="1"/>
  <c r="M12" i="1"/>
  <c r="N12" i="1" s="1"/>
  <c r="K136" i="2" l="1"/>
  <c r="M136" i="2"/>
  <c r="O136" i="2"/>
  <c r="L146" i="2" s="1"/>
  <c r="N136" i="2"/>
  <c r="M6" i="1"/>
  <c r="N6" i="1" s="1"/>
  <c r="K7" i="1"/>
  <c r="K8" i="1"/>
  <c r="K9" i="1"/>
  <c r="K10" i="1"/>
  <c r="K11" i="1"/>
  <c r="K12" i="1"/>
  <c r="K6" i="1"/>
</calcChain>
</file>

<file path=xl/sharedStrings.xml><?xml version="1.0" encoding="utf-8"?>
<sst xmlns="http://schemas.openxmlformats.org/spreadsheetml/2006/main" count="1130" uniqueCount="49">
  <si>
    <r>
      <rPr>
        <b/>
        <sz val="11"/>
        <rFont val="Calibri"/>
        <family val="1"/>
      </rPr>
      <t>SI.No.</t>
    </r>
  </si>
  <si>
    <r>
      <rPr>
        <b/>
        <sz val="11"/>
        <rFont val="Calibri"/>
        <family val="1"/>
      </rPr>
      <t>Block</t>
    </r>
  </si>
  <si>
    <r>
      <rPr>
        <b/>
        <sz val="11"/>
        <rFont val="Calibri"/>
        <family val="1"/>
      </rPr>
      <t>Floor</t>
    </r>
  </si>
  <si>
    <r>
      <rPr>
        <b/>
        <sz val="11"/>
        <rFont val="Calibri"/>
        <family val="1"/>
      </rPr>
      <t>Type</t>
    </r>
  </si>
  <si>
    <r>
      <rPr>
        <b/>
        <sz val="11"/>
        <rFont val="Calibri"/>
        <family val="1"/>
      </rPr>
      <t>Apartment No.</t>
    </r>
  </si>
  <si>
    <r>
      <rPr>
        <b/>
        <sz val="11"/>
        <rFont val="Times New Roman"/>
        <family val="1"/>
      </rPr>
      <t xml:space="preserve">(d)
</t>
    </r>
    <r>
      <rPr>
        <b/>
        <sz val="11"/>
        <rFont val="Calibri"/>
        <family val="1"/>
      </rPr>
      <t>Area of External walls (sq.m)</t>
    </r>
  </si>
  <si>
    <r>
      <rPr>
        <b/>
        <sz val="11"/>
        <rFont val="Calibri"/>
        <family val="1"/>
      </rPr>
      <t xml:space="preserve">(i)
</t>
    </r>
    <r>
      <rPr>
        <b/>
        <sz val="11"/>
        <rFont val="Calibri"/>
        <family val="1"/>
      </rPr>
      <t>Car Parking (Nos.)</t>
    </r>
  </si>
  <si>
    <r>
      <rPr>
        <b/>
        <sz val="11"/>
        <rFont val="Calibri"/>
        <family val="1"/>
      </rPr>
      <t>Covered</t>
    </r>
  </si>
  <si>
    <r>
      <rPr>
        <b/>
        <sz val="11"/>
        <rFont val="Calibri"/>
        <family val="1"/>
      </rPr>
      <t>Open</t>
    </r>
  </si>
  <si>
    <r>
      <rPr>
        <b/>
        <sz val="11"/>
        <rFont val="Calibri"/>
        <family val="1"/>
      </rPr>
      <t>TOTAL</t>
    </r>
  </si>
  <si>
    <r>
      <rPr>
        <b/>
        <sz val="11"/>
        <rFont val="Calibri"/>
        <family val="1"/>
      </rPr>
      <t>Visitors’ Car Parking</t>
    </r>
  </si>
  <si>
    <r>
      <rPr>
        <b/>
        <sz val="11"/>
        <rFont val="Calibri"/>
        <family val="1"/>
      </rPr>
      <t>Grand Total</t>
    </r>
  </si>
  <si>
    <t xml:space="preserve">Carpet Area Statement                                                                               </t>
  </si>
  <si>
    <t xml:space="preserve"> Date:</t>
  </si>
  <si>
    <t>(a)                                 Carpet Area (as per Sec 2(k) of the RERA Act)
(sq.m)</t>
  </si>
  <si>
    <t>(b)         Exclusive Balcony (sq.m)</t>
  </si>
  <si>
    <t>(c)                    Exclusive
Verandah/Utility
/ Service/ Open Terrace          (sq.m)</t>
  </si>
  <si>
    <r>
      <rPr>
        <b/>
        <sz val="11"/>
        <rFont val="Times New Roman"/>
        <family val="1"/>
      </rPr>
      <t xml:space="preserve">e = (a + b + c+ d)    </t>
    </r>
    <r>
      <rPr>
        <b/>
        <sz val="11"/>
        <rFont val="Calibri"/>
        <family val="1"/>
      </rPr>
      <t>Floor area of the apartment
(sq.m)</t>
    </r>
  </si>
  <si>
    <t>(f)              Proportionate Common Area
(sq.m)</t>
  </si>
  <si>
    <r>
      <rPr>
        <b/>
        <sz val="11"/>
        <rFont val="Times New Roman"/>
        <family val="1"/>
      </rPr>
      <t xml:space="preserve">g = (e + f)             </t>
    </r>
    <r>
      <rPr>
        <b/>
        <sz val="11"/>
        <rFont val="Calibri"/>
        <family val="1"/>
      </rPr>
      <t>Gross Area of the apartment
(sq.m)</t>
    </r>
  </si>
  <si>
    <r>
      <rPr>
        <b/>
        <sz val="11"/>
        <rFont val="Times New Roman"/>
        <family val="1"/>
      </rPr>
      <t xml:space="preserve">(h)
</t>
    </r>
    <r>
      <rPr>
        <b/>
        <sz val="11"/>
        <rFont val="Calibri"/>
        <family val="1"/>
      </rPr>
      <t>UDS land Area     (sq.m)</t>
    </r>
  </si>
  <si>
    <t>Block-1</t>
  </si>
  <si>
    <t>First</t>
  </si>
  <si>
    <t>Site Address : S.F. NO:402/1B2B, VEDAPATTY VILLAGE, PERUR TALUK, COIMBATORE DISTRICT.</t>
  </si>
  <si>
    <t xml:space="preserve">A </t>
  </si>
  <si>
    <t>B</t>
  </si>
  <si>
    <t>C</t>
  </si>
  <si>
    <t>D</t>
  </si>
  <si>
    <t>E</t>
  </si>
  <si>
    <t>F</t>
  </si>
  <si>
    <t>G</t>
  </si>
  <si>
    <t>3BHK</t>
  </si>
  <si>
    <t>2BHK</t>
  </si>
  <si>
    <t>Second</t>
  </si>
  <si>
    <t>Third</t>
  </si>
  <si>
    <t>Fourth</t>
  </si>
  <si>
    <t>Fifth</t>
  </si>
  <si>
    <t>Block-2</t>
  </si>
  <si>
    <t>Block-3</t>
  </si>
  <si>
    <t>Block-4</t>
  </si>
  <si>
    <t>1BHK</t>
  </si>
  <si>
    <t>H</t>
  </si>
  <si>
    <t>Total Pl.Area</t>
  </si>
  <si>
    <t>Site Area</t>
  </si>
  <si>
    <t>UDS %</t>
  </si>
  <si>
    <t>SQM</t>
  </si>
  <si>
    <t>%</t>
  </si>
  <si>
    <t>Diff</t>
  </si>
  <si>
    <t>Site Address : S.F. NO:402/1B2A1, VEDAPATTY VILLAGE, PERUR TALUK, COIMBATORE DISTRICT.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</si>
</sst>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0"/>
      <color rgb="FF000000"/>
      <name val="Times New Roman"/>
      <charset val="204"/>
    </font>
    <font>
      <b/>
      <sz val="14"/>
      <name val="Calibri"/>
    </font>
    <font>
      <b/>
      <sz val="11"/>
      <name val="Calibri"/>
    </font>
    <font>
      <b/>
      <sz val="14"/>
      <name val="Calibri"/>
      <family val="1"/>
    </font>
    <font>
      <b/>
      <sz val="11"/>
      <name val="Calibri"/>
      <family val="1"/>
    </font>
    <font>
      <b/>
      <sz val="1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1"/>
      <color rgb="FF000000"/>
      <name val="Calibri"/>
      <family val="2"/>
      <scheme val="minor"/>
    </font>
    <font>
      <sz val="8"/>
      <name val="Times New Roman"/>
      <charset val="204"/>
    </font>
    <font>
      <b/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2" fontId="11" fillId="0" borderId="0" xfId="0" applyNumberFormat="1" applyFont="1" applyAlignment="1">
      <alignment horizontal="left" vertical="top"/>
    </xf>
    <xf numFmtId="2" fontId="11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 vertical="top"/>
    </xf>
    <xf numFmtId="0" fontId="12" fillId="0" borderId="0" xfId="0" applyFont="1" applyAlignment="1">
      <alignment horizontal="left" vertical="top"/>
    </xf>
    <xf numFmtId="1" fontId="8" fillId="0" borderId="1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top" wrapText="1" indent="1"/>
    </xf>
    <xf numFmtId="0" fontId="2" fillId="0" borderId="6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C6EC1-7B10-46DD-AADF-306F682CC809}">
  <dimension ref="C2:U146"/>
  <sheetViews>
    <sheetView tabSelected="1" zoomScale="70" zoomScaleNormal="70" workbookViewId="0">
      <pane ySplit="5" topLeftCell="A132" activePane="bottomLeft" state="frozen"/>
      <selection activeCell="B1" sqref="B1"/>
      <selection pane="bottomLeft" activeCell="N144" sqref="N144"/>
    </sheetView>
  </sheetViews>
  <sheetFormatPr defaultRowHeight="13.2" x14ac:dyDescent="0.25"/>
  <cols>
    <col min="3" max="3" width="9.33203125" customWidth="1"/>
    <col min="4" max="4" width="9.44140625" customWidth="1"/>
    <col min="5" max="5" width="9.33203125" customWidth="1"/>
    <col min="6" max="6" width="7.33203125" customWidth="1"/>
    <col min="7" max="7" width="12.77734375" customWidth="1"/>
    <col min="8" max="8" width="16.109375" customWidth="1"/>
    <col min="9" max="9" width="13.33203125" customWidth="1"/>
    <col min="10" max="10" width="18.77734375" customWidth="1"/>
    <col min="11" max="11" width="12.44140625" customWidth="1"/>
    <col min="12" max="12" width="19.6640625" customWidth="1"/>
    <col min="13" max="13" width="15.33203125" customWidth="1"/>
    <col min="14" max="14" width="15.6640625" customWidth="1"/>
    <col min="15" max="15" width="9.6640625" customWidth="1"/>
    <col min="16" max="16" width="10.33203125" customWidth="1"/>
    <col min="17" max="17" width="7.109375" customWidth="1"/>
  </cols>
  <sheetData>
    <row r="2" spans="3:20" ht="29.25" customHeight="1" x14ac:dyDescent="0.25">
      <c r="C2" s="30" t="s">
        <v>12</v>
      </c>
      <c r="D2" s="31"/>
      <c r="E2" s="31"/>
      <c r="F2" s="31"/>
      <c r="G2" s="31"/>
      <c r="H2" s="31"/>
      <c r="I2" s="31"/>
      <c r="J2" s="31"/>
      <c r="K2" s="31"/>
      <c r="L2" s="31"/>
      <c r="M2" s="32" t="s">
        <v>13</v>
      </c>
      <c r="N2" s="32"/>
      <c r="O2" s="33"/>
      <c r="P2" s="33"/>
      <c r="Q2" s="34"/>
    </row>
    <row r="3" spans="3:20" ht="25.2" customHeight="1" x14ac:dyDescent="0.25">
      <c r="C3" s="35" t="s">
        <v>48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7"/>
    </row>
    <row r="4" spans="3:20" ht="64.2" customHeight="1" x14ac:dyDescent="0.25">
      <c r="C4" s="38" t="s">
        <v>0</v>
      </c>
      <c r="D4" s="38" t="s">
        <v>1</v>
      </c>
      <c r="E4" s="38" t="s">
        <v>2</v>
      </c>
      <c r="F4" s="40" t="s">
        <v>3</v>
      </c>
      <c r="G4" s="42" t="s">
        <v>4</v>
      </c>
      <c r="H4" s="28" t="s">
        <v>14</v>
      </c>
      <c r="I4" s="28" t="s">
        <v>15</v>
      </c>
      <c r="J4" s="28" t="s">
        <v>16</v>
      </c>
      <c r="K4" s="17" t="s">
        <v>5</v>
      </c>
      <c r="L4" s="17" t="s">
        <v>17</v>
      </c>
      <c r="M4" s="28" t="s">
        <v>18</v>
      </c>
      <c r="N4" s="17" t="s">
        <v>19</v>
      </c>
      <c r="O4" s="17" t="s">
        <v>20</v>
      </c>
      <c r="P4" s="19" t="s">
        <v>6</v>
      </c>
      <c r="Q4" s="20"/>
    </row>
    <row r="5" spans="3:20" ht="28.5" customHeight="1" x14ac:dyDescent="0.25">
      <c r="C5" s="39"/>
      <c r="D5" s="39"/>
      <c r="E5" s="39"/>
      <c r="F5" s="41"/>
      <c r="G5" s="29"/>
      <c r="H5" s="18"/>
      <c r="I5" s="29"/>
      <c r="J5" s="18"/>
      <c r="K5" s="18"/>
      <c r="L5" s="18"/>
      <c r="M5" s="18"/>
      <c r="N5" s="18"/>
      <c r="O5" s="18"/>
      <c r="P5" s="1" t="s">
        <v>7</v>
      </c>
      <c r="Q5" s="1" t="s">
        <v>8</v>
      </c>
    </row>
    <row r="6" spans="3:20" ht="28.5" customHeight="1" x14ac:dyDescent="0.25">
      <c r="C6" s="3">
        <v>1</v>
      </c>
      <c r="D6" s="4" t="s">
        <v>21</v>
      </c>
      <c r="E6" s="5" t="s">
        <v>22</v>
      </c>
      <c r="F6" s="3" t="s">
        <v>31</v>
      </c>
      <c r="G6" s="3" t="s">
        <v>24</v>
      </c>
      <c r="H6" s="7">
        <v>100.28</v>
      </c>
      <c r="I6" s="7">
        <v>2.46</v>
      </c>
      <c r="J6" s="7">
        <v>0</v>
      </c>
      <c r="K6" s="7">
        <f>+L6-J6-I6-H6</f>
        <v>12.940000000000012</v>
      </c>
      <c r="L6" s="7">
        <v>115.68</v>
      </c>
      <c r="M6" s="7">
        <f>+L6*0.3</f>
        <v>34.704000000000001</v>
      </c>
      <c r="N6" s="7">
        <f>+L6+M6</f>
        <v>150.38400000000001</v>
      </c>
      <c r="O6" s="7">
        <f>+L6*49.6/100</f>
        <v>57.377279999999999</v>
      </c>
      <c r="P6" s="6">
        <v>1</v>
      </c>
      <c r="Q6" s="6"/>
      <c r="S6" s="8"/>
      <c r="T6" s="8"/>
    </row>
    <row r="7" spans="3:20" ht="28.5" customHeight="1" x14ac:dyDescent="0.25">
      <c r="C7" s="3">
        <v>2</v>
      </c>
      <c r="D7" s="4" t="s">
        <v>21</v>
      </c>
      <c r="E7" s="5" t="s">
        <v>22</v>
      </c>
      <c r="F7" s="3" t="s">
        <v>32</v>
      </c>
      <c r="G7" s="3" t="s">
        <v>25</v>
      </c>
      <c r="H7" s="7">
        <v>70.459999999999994</v>
      </c>
      <c r="I7" s="7">
        <v>2.98</v>
      </c>
      <c r="J7" s="7">
        <v>0</v>
      </c>
      <c r="K7" s="7">
        <f t="shared" ref="K7:K12" si="0">+L7-J7-I7-H7</f>
        <v>9.5799999999999983</v>
      </c>
      <c r="L7" s="7">
        <v>83.02</v>
      </c>
      <c r="M7" s="7">
        <f t="shared" ref="M7:M12" si="1">+L7*0.3</f>
        <v>24.905999999999999</v>
      </c>
      <c r="N7" s="7">
        <f t="shared" ref="N7:N12" si="2">+L7+M7</f>
        <v>107.92599999999999</v>
      </c>
      <c r="O7" s="7">
        <f t="shared" ref="O7:O70" si="3">+L7*49.6/100</f>
        <v>41.17792</v>
      </c>
      <c r="P7" s="6">
        <v>1</v>
      </c>
      <c r="Q7" s="6"/>
      <c r="S7" s="8"/>
      <c r="T7" s="8"/>
    </row>
    <row r="8" spans="3:20" ht="28.5" customHeight="1" x14ac:dyDescent="0.25">
      <c r="C8" s="3">
        <v>3</v>
      </c>
      <c r="D8" s="4" t="s">
        <v>21</v>
      </c>
      <c r="E8" s="5" t="s">
        <v>22</v>
      </c>
      <c r="F8" s="3" t="s">
        <v>32</v>
      </c>
      <c r="G8" s="3" t="s">
        <v>26</v>
      </c>
      <c r="H8" s="7">
        <v>71.08</v>
      </c>
      <c r="I8" s="7">
        <v>2.98</v>
      </c>
      <c r="J8" s="7">
        <v>0</v>
      </c>
      <c r="K8" s="7">
        <f t="shared" si="0"/>
        <v>11.099999999999994</v>
      </c>
      <c r="L8" s="7">
        <v>85.16</v>
      </c>
      <c r="M8" s="7">
        <f t="shared" si="1"/>
        <v>25.547999999999998</v>
      </c>
      <c r="N8" s="7">
        <f t="shared" si="2"/>
        <v>110.708</v>
      </c>
      <c r="O8" s="7">
        <f t="shared" si="3"/>
        <v>42.239359999999998</v>
      </c>
      <c r="P8" s="6">
        <v>1</v>
      </c>
      <c r="Q8" s="6"/>
      <c r="S8" s="8"/>
      <c r="T8" s="8"/>
    </row>
    <row r="9" spans="3:20" ht="28.5" customHeight="1" x14ac:dyDescent="0.25">
      <c r="C9" s="3">
        <v>4</v>
      </c>
      <c r="D9" s="4" t="s">
        <v>21</v>
      </c>
      <c r="E9" s="5" t="s">
        <v>22</v>
      </c>
      <c r="F9" s="3" t="s">
        <v>32</v>
      </c>
      <c r="G9" s="3" t="s">
        <v>27</v>
      </c>
      <c r="H9" s="7">
        <v>78.02</v>
      </c>
      <c r="I9" s="7">
        <v>3.72</v>
      </c>
      <c r="J9" s="7">
        <v>0</v>
      </c>
      <c r="K9" s="7">
        <f t="shared" si="0"/>
        <v>10.969999999999999</v>
      </c>
      <c r="L9" s="7">
        <v>92.71</v>
      </c>
      <c r="M9" s="7">
        <f t="shared" si="1"/>
        <v>27.812999999999999</v>
      </c>
      <c r="N9" s="7">
        <f t="shared" si="2"/>
        <v>120.523</v>
      </c>
      <c r="O9" s="7">
        <f t="shared" si="3"/>
        <v>45.984160000000003</v>
      </c>
      <c r="P9" s="6">
        <v>1</v>
      </c>
      <c r="Q9" s="6"/>
      <c r="S9" s="8"/>
      <c r="T9" s="8"/>
    </row>
    <row r="10" spans="3:20" ht="28.5" customHeight="1" x14ac:dyDescent="0.25">
      <c r="C10" s="3">
        <v>5</v>
      </c>
      <c r="D10" s="4" t="s">
        <v>21</v>
      </c>
      <c r="E10" s="5" t="s">
        <v>22</v>
      </c>
      <c r="F10" s="3" t="s">
        <v>32</v>
      </c>
      <c r="G10" s="3" t="s">
        <v>28</v>
      </c>
      <c r="H10" s="7">
        <v>80.709999999999994</v>
      </c>
      <c r="I10" s="7">
        <v>2.88</v>
      </c>
      <c r="J10" s="7">
        <v>0</v>
      </c>
      <c r="K10" s="7">
        <f t="shared" si="0"/>
        <v>12.050000000000011</v>
      </c>
      <c r="L10" s="7">
        <v>95.64</v>
      </c>
      <c r="M10" s="7">
        <f t="shared" si="1"/>
        <v>28.692</v>
      </c>
      <c r="N10" s="7">
        <f t="shared" si="2"/>
        <v>124.33199999999999</v>
      </c>
      <c r="O10" s="7">
        <f t="shared" si="3"/>
        <v>47.437440000000009</v>
      </c>
      <c r="P10" s="6">
        <v>1</v>
      </c>
      <c r="Q10" s="6"/>
      <c r="S10" s="8"/>
      <c r="T10" s="8"/>
    </row>
    <row r="11" spans="3:20" ht="28.5" customHeight="1" x14ac:dyDescent="0.25">
      <c r="C11" s="3">
        <v>6</v>
      </c>
      <c r="D11" s="4" t="s">
        <v>21</v>
      </c>
      <c r="E11" s="5" t="s">
        <v>22</v>
      </c>
      <c r="F11" s="3" t="s">
        <v>40</v>
      </c>
      <c r="G11" s="3" t="s">
        <v>29</v>
      </c>
      <c r="H11" s="7">
        <v>39.159999999999997</v>
      </c>
      <c r="I11" s="7">
        <v>3.25</v>
      </c>
      <c r="J11" s="7">
        <v>0</v>
      </c>
      <c r="K11" s="7">
        <f t="shared" si="0"/>
        <v>6.230000000000004</v>
      </c>
      <c r="L11" s="7">
        <v>48.64</v>
      </c>
      <c r="M11" s="7">
        <f t="shared" si="1"/>
        <v>14.591999999999999</v>
      </c>
      <c r="N11" s="7">
        <f t="shared" si="2"/>
        <v>63.231999999999999</v>
      </c>
      <c r="O11" s="7">
        <f t="shared" si="3"/>
        <v>24.125440000000005</v>
      </c>
      <c r="P11" s="6">
        <v>0</v>
      </c>
      <c r="Q11" s="6"/>
      <c r="S11" s="8"/>
      <c r="T11" s="8"/>
    </row>
    <row r="12" spans="3:20" ht="28.5" customHeight="1" x14ac:dyDescent="0.25">
      <c r="C12" s="3">
        <v>7</v>
      </c>
      <c r="D12" s="4" t="s">
        <v>21</v>
      </c>
      <c r="E12" s="5" t="s">
        <v>22</v>
      </c>
      <c r="F12" s="3" t="s">
        <v>32</v>
      </c>
      <c r="G12" s="3" t="s">
        <v>30</v>
      </c>
      <c r="H12" s="7">
        <v>64.78</v>
      </c>
      <c r="I12" s="7">
        <v>2.54</v>
      </c>
      <c r="J12" s="7">
        <v>0</v>
      </c>
      <c r="K12" s="7">
        <f t="shared" si="0"/>
        <v>9.789999999999992</v>
      </c>
      <c r="L12" s="7">
        <v>77.11</v>
      </c>
      <c r="M12" s="7">
        <f t="shared" si="1"/>
        <v>23.132999999999999</v>
      </c>
      <c r="N12" s="7">
        <f t="shared" si="2"/>
        <v>100.24299999999999</v>
      </c>
      <c r="O12" s="7">
        <f t="shared" si="3"/>
        <v>38.246560000000002</v>
      </c>
      <c r="P12" s="6">
        <v>1</v>
      </c>
      <c r="Q12" s="6"/>
      <c r="S12" s="8"/>
      <c r="T12" s="8"/>
    </row>
    <row r="13" spans="3:20" ht="28.5" customHeight="1" x14ac:dyDescent="0.25">
      <c r="C13" s="3">
        <v>8</v>
      </c>
      <c r="D13" s="4" t="s">
        <v>21</v>
      </c>
      <c r="E13" s="5" t="s">
        <v>22</v>
      </c>
      <c r="F13" s="3" t="s">
        <v>32</v>
      </c>
      <c r="G13" s="3" t="s">
        <v>41</v>
      </c>
      <c r="H13" s="7">
        <v>75.069999999999993</v>
      </c>
      <c r="I13" s="7">
        <v>6.04</v>
      </c>
      <c r="J13" s="7">
        <v>0</v>
      </c>
      <c r="K13" s="7">
        <f t="shared" ref="K13" si="4">+L13-J13-I13-H13</f>
        <v>10.629999999999995</v>
      </c>
      <c r="L13" s="7">
        <v>91.74</v>
      </c>
      <c r="M13" s="7">
        <f t="shared" ref="M13" si="5">+L13*0.3</f>
        <v>27.521999999999998</v>
      </c>
      <c r="N13" s="7">
        <f t="shared" ref="N13" si="6">+L13+M13</f>
        <v>119.262</v>
      </c>
      <c r="O13" s="7">
        <f t="shared" si="3"/>
        <v>45.503039999999999</v>
      </c>
      <c r="P13" s="6">
        <v>1</v>
      </c>
      <c r="Q13" s="6"/>
    </row>
    <row r="14" spans="3:20" ht="28.5" customHeight="1" x14ac:dyDescent="0.25">
      <c r="C14" s="3">
        <v>9</v>
      </c>
      <c r="D14" s="4" t="s">
        <v>21</v>
      </c>
      <c r="E14" s="5" t="s">
        <v>33</v>
      </c>
      <c r="F14" s="3" t="s">
        <v>31</v>
      </c>
      <c r="G14" s="3" t="s">
        <v>24</v>
      </c>
      <c r="H14" s="7">
        <v>100.28</v>
      </c>
      <c r="I14" s="7">
        <v>2.46</v>
      </c>
      <c r="J14" s="7">
        <v>0</v>
      </c>
      <c r="K14" s="7">
        <f>+L14-J14-I14-H14</f>
        <v>12.940000000000012</v>
      </c>
      <c r="L14" s="7">
        <v>115.68</v>
      </c>
      <c r="M14" s="7">
        <f>+L14*0.3</f>
        <v>34.704000000000001</v>
      </c>
      <c r="N14" s="7">
        <f>+L14+M14</f>
        <v>150.38400000000001</v>
      </c>
      <c r="O14" s="7">
        <f t="shared" si="3"/>
        <v>57.377279999999999</v>
      </c>
      <c r="P14" s="6">
        <v>1</v>
      </c>
      <c r="Q14" s="6"/>
      <c r="T14">
        <f>776.92-87.22</f>
        <v>689.69999999999993</v>
      </c>
    </row>
    <row r="15" spans="3:20" ht="28.5" customHeight="1" x14ac:dyDescent="0.25">
      <c r="C15" s="3">
        <v>10</v>
      </c>
      <c r="D15" s="4" t="s">
        <v>21</v>
      </c>
      <c r="E15" s="5" t="s">
        <v>33</v>
      </c>
      <c r="F15" s="3" t="s">
        <v>32</v>
      </c>
      <c r="G15" s="3" t="s">
        <v>25</v>
      </c>
      <c r="H15" s="7">
        <v>70.459999999999994</v>
      </c>
      <c r="I15" s="7">
        <v>2.98</v>
      </c>
      <c r="J15" s="7">
        <v>0</v>
      </c>
      <c r="K15" s="7">
        <f t="shared" ref="K15:K21" si="7">+L15-J15-I15-H15</f>
        <v>9.5799999999999983</v>
      </c>
      <c r="L15" s="7">
        <v>83.02</v>
      </c>
      <c r="M15" s="7">
        <f t="shared" ref="M15:M21" si="8">+L15*0.3</f>
        <v>24.905999999999999</v>
      </c>
      <c r="N15" s="7">
        <f t="shared" ref="N15:N21" si="9">+L15+M15</f>
        <v>107.92599999999999</v>
      </c>
      <c r="O15" s="7">
        <f t="shared" si="3"/>
        <v>41.17792</v>
      </c>
      <c r="P15" s="6">
        <v>1</v>
      </c>
      <c r="Q15" s="6"/>
    </row>
    <row r="16" spans="3:20" ht="28.5" customHeight="1" x14ac:dyDescent="0.25">
      <c r="C16" s="3">
        <v>11</v>
      </c>
      <c r="D16" s="4" t="s">
        <v>21</v>
      </c>
      <c r="E16" s="5" t="s">
        <v>33</v>
      </c>
      <c r="F16" s="3" t="s">
        <v>32</v>
      </c>
      <c r="G16" s="3" t="s">
        <v>26</v>
      </c>
      <c r="H16" s="7">
        <v>71.08</v>
      </c>
      <c r="I16" s="7">
        <v>2.98</v>
      </c>
      <c r="J16" s="7">
        <v>0</v>
      </c>
      <c r="K16" s="7">
        <f t="shared" si="7"/>
        <v>11.099999999999994</v>
      </c>
      <c r="L16" s="7">
        <v>85.16</v>
      </c>
      <c r="M16" s="7">
        <f t="shared" si="8"/>
        <v>25.547999999999998</v>
      </c>
      <c r="N16" s="7">
        <f t="shared" si="9"/>
        <v>110.708</v>
      </c>
      <c r="O16" s="7">
        <f t="shared" si="3"/>
        <v>42.239359999999998</v>
      </c>
      <c r="P16" s="6">
        <v>1</v>
      </c>
      <c r="Q16" s="6"/>
    </row>
    <row r="17" spans="3:17" ht="28.5" customHeight="1" x14ac:dyDescent="0.25">
      <c r="C17" s="3">
        <v>12</v>
      </c>
      <c r="D17" s="4" t="s">
        <v>21</v>
      </c>
      <c r="E17" s="5" t="s">
        <v>33</v>
      </c>
      <c r="F17" s="3" t="s">
        <v>32</v>
      </c>
      <c r="G17" s="3" t="s">
        <v>27</v>
      </c>
      <c r="H17" s="7">
        <v>78.02</v>
      </c>
      <c r="I17" s="7">
        <v>3.72</v>
      </c>
      <c r="J17" s="7">
        <v>0</v>
      </c>
      <c r="K17" s="7">
        <f t="shared" si="7"/>
        <v>10.969999999999999</v>
      </c>
      <c r="L17" s="7">
        <v>92.71</v>
      </c>
      <c r="M17" s="7">
        <f t="shared" si="8"/>
        <v>27.812999999999999</v>
      </c>
      <c r="N17" s="7">
        <f t="shared" si="9"/>
        <v>120.523</v>
      </c>
      <c r="O17" s="7">
        <f t="shared" si="3"/>
        <v>45.984160000000003</v>
      </c>
      <c r="P17" s="6">
        <v>1</v>
      </c>
      <c r="Q17" s="6"/>
    </row>
    <row r="18" spans="3:17" ht="28.5" customHeight="1" x14ac:dyDescent="0.25">
      <c r="C18" s="3">
        <v>13</v>
      </c>
      <c r="D18" s="4" t="s">
        <v>21</v>
      </c>
      <c r="E18" s="5" t="s">
        <v>33</v>
      </c>
      <c r="F18" s="3" t="s">
        <v>32</v>
      </c>
      <c r="G18" s="3" t="s">
        <v>28</v>
      </c>
      <c r="H18" s="7">
        <v>80.709999999999994</v>
      </c>
      <c r="I18" s="7">
        <v>2.88</v>
      </c>
      <c r="J18" s="7">
        <v>0</v>
      </c>
      <c r="K18" s="7">
        <f t="shared" si="7"/>
        <v>12.050000000000011</v>
      </c>
      <c r="L18" s="7">
        <v>95.64</v>
      </c>
      <c r="M18" s="7">
        <f t="shared" si="8"/>
        <v>28.692</v>
      </c>
      <c r="N18" s="7">
        <f t="shared" si="9"/>
        <v>124.33199999999999</v>
      </c>
      <c r="O18" s="7">
        <f t="shared" si="3"/>
        <v>47.437440000000009</v>
      </c>
      <c r="P18" s="6">
        <v>1</v>
      </c>
      <c r="Q18" s="6"/>
    </row>
    <row r="19" spans="3:17" ht="28.5" customHeight="1" x14ac:dyDescent="0.25">
      <c r="C19" s="3">
        <v>14</v>
      </c>
      <c r="D19" s="4" t="s">
        <v>21</v>
      </c>
      <c r="E19" s="5" t="s">
        <v>33</v>
      </c>
      <c r="F19" s="3" t="s">
        <v>40</v>
      </c>
      <c r="G19" s="3" t="s">
        <v>29</v>
      </c>
      <c r="H19" s="7">
        <v>39.159999999999997</v>
      </c>
      <c r="I19" s="7">
        <v>3.25</v>
      </c>
      <c r="J19" s="7">
        <v>0</v>
      </c>
      <c r="K19" s="7">
        <f t="shared" si="7"/>
        <v>6.230000000000004</v>
      </c>
      <c r="L19" s="7">
        <v>48.64</v>
      </c>
      <c r="M19" s="7">
        <f t="shared" si="8"/>
        <v>14.591999999999999</v>
      </c>
      <c r="N19" s="7">
        <f t="shared" si="9"/>
        <v>63.231999999999999</v>
      </c>
      <c r="O19" s="7">
        <f t="shared" si="3"/>
        <v>24.125440000000005</v>
      </c>
      <c r="P19" s="6">
        <v>0</v>
      </c>
      <c r="Q19" s="6"/>
    </row>
    <row r="20" spans="3:17" ht="28.5" customHeight="1" x14ac:dyDescent="0.25">
      <c r="C20" s="3">
        <v>15</v>
      </c>
      <c r="D20" s="4" t="s">
        <v>21</v>
      </c>
      <c r="E20" s="5" t="s">
        <v>33</v>
      </c>
      <c r="F20" s="3" t="s">
        <v>32</v>
      </c>
      <c r="G20" s="3" t="s">
        <v>30</v>
      </c>
      <c r="H20" s="7">
        <v>64.78</v>
      </c>
      <c r="I20" s="7">
        <v>2.54</v>
      </c>
      <c r="J20" s="7">
        <v>0</v>
      </c>
      <c r="K20" s="7">
        <f t="shared" si="7"/>
        <v>9.789999999999992</v>
      </c>
      <c r="L20" s="7">
        <v>77.11</v>
      </c>
      <c r="M20" s="7">
        <f t="shared" si="8"/>
        <v>23.132999999999999</v>
      </c>
      <c r="N20" s="7">
        <f t="shared" si="9"/>
        <v>100.24299999999999</v>
      </c>
      <c r="O20" s="7">
        <f t="shared" si="3"/>
        <v>38.246560000000002</v>
      </c>
      <c r="P20" s="6">
        <v>1</v>
      </c>
      <c r="Q20" s="6"/>
    </row>
    <row r="21" spans="3:17" ht="28.5" customHeight="1" x14ac:dyDescent="0.25">
      <c r="C21" s="3">
        <v>16</v>
      </c>
      <c r="D21" s="4" t="s">
        <v>21</v>
      </c>
      <c r="E21" s="5" t="s">
        <v>33</v>
      </c>
      <c r="F21" s="3" t="s">
        <v>32</v>
      </c>
      <c r="G21" s="3" t="s">
        <v>41</v>
      </c>
      <c r="H21" s="7">
        <v>75.069999999999993</v>
      </c>
      <c r="I21" s="7">
        <v>6.04</v>
      </c>
      <c r="J21" s="7">
        <v>0</v>
      </c>
      <c r="K21" s="7">
        <f t="shared" si="7"/>
        <v>10.629999999999995</v>
      </c>
      <c r="L21" s="7">
        <v>91.74</v>
      </c>
      <c r="M21" s="7">
        <f t="shared" si="8"/>
        <v>27.521999999999998</v>
      </c>
      <c r="N21" s="7">
        <f t="shared" si="9"/>
        <v>119.262</v>
      </c>
      <c r="O21" s="7">
        <f t="shared" si="3"/>
        <v>45.503039999999999</v>
      </c>
      <c r="P21" s="6">
        <v>1</v>
      </c>
      <c r="Q21" s="6"/>
    </row>
    <row r="22" spans="3:17" ht="28.5" customHeight="1" x14ac:dyDescent="0.25">
      <c r="C22" s="3">
        <v>17</v>
      </c>
      <c r="D22" s="4" t="s">
        <v>21</v>
      </c>
      <c r="E22" s="5" t="s">
        <v>34</v>
      </c>
      <c r="F22" s="3" t="s">
        <v>31</v>
      </c>
      <c r="G22" s="3" t="s">
        <v>24</v>
      </c>
      <c r="H22" s="7">
        <v>100.28</v>
      </c>
      <c r="I22" s="7">
        <v>2.46</v>
      </c>
      <c r="J22" s="7">
        <v>0</v>
      </c>
      <c r="K22" s="7">
        <f>+L22-J22-I22-H22</f>
        <v>12.940000000000012</v>
      </c>
      <c r="L22" s="7">
        <v>115.68</v>
      </c>
      <c r="M22" s="7">
        <f>+L22*0.3</f>
        <v>34.704000000000001</v>
      </c>
      <c r="N22" s="7">
        <f>+L22+M22</f>
        <v>150.38400000000001</v>
      </c>
      <c r="O22" s="7">
        <f t="shared" si="3"/>
        <v>57.377279999999999</v>
      </c>
      <c r="P22" s="6">
        <v>1</v>
      </c>
      <c r="Q22" s="6"/>
    </row>
    <row r="23" spans="3:17" ht="28.5" customHeight="1" x14ac:dyDescent="0.25">
      <c r="C23" s="3">
        <v>18</v>
      </c>
      <c r="D23" s="4" t="s">
        <v>21</v>
      </c>
      <c r="E23" s="5" t="s">
        <v>34</v>
      </c>
      <c r="F23" s="3" t="s">
        <v>32</v>
      </c>
      <c r="G23" s="3" t="s">
        <v>25</v>
      </c>
      <c r="H23" s="7">
        <v>70.459999999999994</v>
      </c>
      <c r="I23" s="7">
        <v>2.98</v>
      </c>
      <c r="J23" s="7">
        <v>0</v>
      </c>
      <c r="K23" s="7">
        <f t="shared" ref="K23:K29" si="10">+L23-J23-I23-H23</f>
        <v>9.5799999999999983</v>
      </c>
      <c r="L23" s="7">
        <v>83.02</v>
      </c>
      <c r="M23" s="7">
        <f t="shared" ref="M23:M29" si="11">+L23*0.3</f>
        <v>24.905999999999999</v>
      </c>
      <c r="N23" s="7">
        <f t="shared" ref="N23:N29" si="12">+L23+M23</f>
        <v>107.92599999999999</v>
      </c>
      <c r="O23" s="7">
        <f t="shared" si="3"/>
        <v>41.17792</v>
      </c>
      <c r="P23" s="6">
        <v>1</v>
      </c>
      <c r="Q23" s="6"/>
    </row>
    <row r="24" spans="3:17" ht="28.5" customHeight="1" x14ac:dyDescent="0.25">
      <c r="C24" s="3">
        <v>19</v>
      </c>
      <c r="D24" s="4" t="s">
        <v>21</v>
      </c>
      <c r="E24" s="5" t="s">
        <v>34</v>
      </c>
      <c r="F24" s="3" t="s">
        <v>32</v>
      </c>
      <c r="G24" s="3" t="s">
        <v>26</v>
      </c>
      <c r="H24" s="7">
        <v>71.08</v>
      </c>
      <c r="I24" s="7">
        <v>2.98</v>
      </c>
      <c r="J24" s="7">
        <v>0</v>
      </c>
      <c r="K24" s="7">
        <f t="shared" si="10"/>
        <v>11.099999999999994</v>
      </c>
      <c r="L24" s="7">
        <v>85.16</v>
      </c>
      <c r="M24" s="7">
        <f t="shared" si="11"/>
        <v>25.547999999999998</v>
      </c>
      <c r="N24" s="7">
        <f t="shared" si="12"/>
        <v>110.708</v>
      </c>
      <c r="O24" s="7">
        <f t="shared" si="3"/>
        <v>42.239359999999998</v>
      </c>
      <c r="P24" s="6">
        <v>1</v>
      </c>
      <c r="Q24" s="6"/>
    </row>
    <row r="25" spans="3:17" ht="28.5" customHeight="1" x14ac:dyDescent="0.25">
      <c r="C25" s="3">
        <v>20</v>
      </c>
      <c r="D25" s="4" t="s">
        <v>21</v>
      </c>
      <c r="E25" s="5" t="s">
        <v>34</v>
      </c>
      <c r="F25" s="3" t="s">
        <v>32</v>
      </c>
      <c r="G25" s="3" t="s">
        <v>27</v>
      </c>
      <c r="H25" s="7">
        <v>78.02</v>
      </c>
      <c r="I25" s="7">
        <v>3.72</v>
      </c>
      <c r="J25" s="7">
        <v>0</v>
      </c>
      <c r="K25" s="7">
        <f t="shared" si="10"/>
        <v>10.969999999999999</v>
      </c>
      <c r="L25" s="7">
        <v>92.71</v>
      </c>
      <c r="M25" s="7">
        <f t="shared" si="11"/>
        <v>27.812999999999999</v>
      </c>
      <c r="N25" s="7">
        <f t="shared" si="12"/>
        <v>120.523</v>
      </c>
      <c r="O25" s="7">
        <f t="shared" si="3"/>
        <v>45.984160000000003</v>
      </c>
      <c r="P25" s="6">
        <v>1</v>
      </c>
      <c r="Q25" s="6"/>
    </row>
    <row r="26" spans="3:17" ht="28.5" customHeight="1" x14ac:dyDescent="0.25">
      <c r="C26" s="3">
        <v>21</v>
      </c>
      <c r="D26" s="4" t="s">
        <v>21</v>
      </c>
      <c r="E26" s="5" t="s">
        <v>34</v>
      </c>
      <c r="F26" s="3" t="s">
        <v>32</v>
      </c>
      <c r="G26" s="3" t="s">
        <v>28</v>
      </c>
      <c r="H26" s="7">
        <v>80.709999999999994</v>
      </c>
      <c r="I26" s="7">
        <v>2.88</v>
      </c>
      <c r="J26" s="7">
        <v>0</v>
      </c>
      <c r="K26" s="7">
        <f t="shared" si="10"/>
        <v>12.050000000000011</v>
      </c>
      <c r="L26" s="7">
        <v>95.64</v>
      </c>
      <c r="M26" s="7">
        <f t="shared" si="11"/>
        <v>28.692</v>
      </c>
      <c r="N26" s="7">
        <f t="shared" si="12"/>
        <v>124.33199999999999</v>
      </c>
      <c r="O26" s="7">
        <f t="shared" si="3"/>
        <v>47.437440000000009</v>
      </c>
      <c r="P26" s="6">
        <v>1</v>
      </c>
      <c r="Q26" s="6"/>
    </row>
    <row r="27" spans="3:17" ht="28.5" customHeight="1" x14ac:dyDescent="0.25">
      <c r="C27" s="3">
        <v>22</v>
      </c>
      <c r="D27" s="4" t="s">
        <v>21</v>
      </c>
      <c r="E27" s="5" t="s">
        <v>34</v>
      </c>
      <c r="F27" s="3" t="s">
        <v>40</v>
      </c>
      <c r="G27" s="3" t="s">
        <v>29</v>
      </c>
      <c r="H27" s="7">
        <v>39.159999999999997</v>
      </c>
      <c r="I27" s="7">
        <v>3.25</v>
      </c>
      <c r="J27" s="7">
        <v>0</v>
      </c>
      <c r="K27" s="7">
        <f t="shared" si="10"/>
        <v>6.230000000000004</v>
      </c>
      <c r="L27" s="7">
        <v>48.64</v>
      </c>
      <c r="M27" s="7">
        <f t="shared" si="11"/>
        <v>14.591999999999999</v>
      </c>
      <c r="N27" s="7">
        <f t="shared" si="12"/>
        <v>63.231999999999999</v>
      </c>
      <c r="O27" s="7">
        <f t="shared" si="3"/>
        <v>24.125440000000005</v>
      </c>
      <c r="P27" s="6">
        <v>0</v>
      </c>
      <c r="Q27" s="6"/>
    </row>
    <row r="28" spans="3:17" ht="28.5" customHeight="1" x14ac:dyDescent="0.25">
      <c r="C28" s="3">
        <v>23</v>
      </c>
      <c r="D28" s="4" t="s">
        <v>21</v>
      </c>
      <c r="E28" s="5" t="s">
        <v>34</v>
      </c>
      <c r="F28" s="3" t="s">
        <v>32</v>
      </c>
      <c r="G28" s="3" t="s">
        <v>30</v>
      </c>
      <c r="H28" s="7">
        <v>64.78</v>
      </c>
      <c r="I28" s="7">
        <v>2.54</v>
      </c>
      <c r="J28" s="7">
        <v>0</v>
      </c>
      <c r="K28" s="7">
        <f t="shared" si="10"/>
        <v>9.789999999999992</v>
      </c>
      <c r="L28" s="7">
        <v>77.11</v>
      </c>
      <c r="M28" s="7">
        <f t="shared" si="11"/>
        <v>23.132999999999999</v>
      </c>
      <c r="N28" s="7">
        <f t="shared" si="12"/>
        <v>100.24299999999999</v>
      </c>
      <c r="O28" s="7">
        <f t="shared" si="3"/>
        <v>38.246560000000002</v>
      </c>
      <c r="P28" s="6">
        <v>1</v>
      </c>
      <c r="Q28" s="6"/>
    </row>
    <row r="29" spans="3:17" ht="28.5" customHeight="1" x14ac:dyDescent="0.25">
      <c r="C29" s="3">
        <v>24</v>
      </c>
      <c r="D29" s="4" t="s">
        <v>21</v>
      </c>
      <c r="E29" s="5" t="s">
        <v>34</v>
      </c>
      <c r="F29" s="3" t="s">
        <v>32</v>
      </c>
      <c r="G29" s="3" t="s">
        <v>41</v>
      </c>
      <c r="H29" s="7">
        <v>75.069999999999993</v>
      </c>
      <c r="I29" s="7">
        <v>6.04</v>
      </c>
      <c r="J29" s="7">
        <v>0</v>
      </c>
      <c r="K29" s="7">
        <f t="shared" si="10"/>
        <v>10.629999999999995</v>
      </c>
      <c r="L29" s="7">
        <v>91.74</v>
      </c>
      <c r="M29" s="7">
        <f t="shared" si="11"/>
        <v>27.521999999999998</v>
      </c>
      <c r="N29" s="7">
        <f t="shared" si="12"/>
        <v>119.262</v>
      </c>
      <c r="O29" s="7">
        <f t="shared" si="3"/>
        <v>45.503039999999999</v>
      </c>
      <c r="P29" s="6">
        <v>1</v>
      </c>
      <c r="Q29" s="6"/>
    </row>
    <row r="30" spans="3:17" ht="28.5" customHeight="1" x14ac:dyDescent="0.25">
      <c r="C30" s="3">
        <v>25</v>
      </c>
      <c r="D30" s="4" t="s">
        <v>21</v>
      </c>
      <c r="E30" s="5" t="s">
        <v>35</v>
      </c>
      <c r="F30" s="3" t="s">
        <v>31</v>
      </c>
      <c r="G30" s="3" t="s">
        <v>24</v>
      </c>
      <c r="H30" s="7">
        <v>100.28</v>
      </c>
      <c r="I30" s="7">
        <v>2.46</v>
      </c>
      <c r="J30" s="7">
        <v>0</v>
      </c>
      <c r="K30" s="7">
        <f>+L30-J30-I30-H30</f>
        <v>12.940000000000012</v>
      </c>
      <c r="L30" s="7">
        <v>115.68</v>
      </c>
      <c r="M30" s="7">
        <f>+L30*0.3</f>
        <v>34.704000000000001</v>
      </c>
      <c r="N30" s="7">
        <f>+L30+M30</f>
        <v>150.38400000000001</v>
      </c>
      <c r="O30" s="7">
        <f t="shared" si="3"/>
        <v>57.377279999999999</v>
      </c>
      <c r="P30" s="6">
        <v>1</v>
      </c>
      <c r="Q30" s="6"/>
    </row>
    <row r="31" spans="3:17" ht="28.5" customHeight="1" x14ac:dyDescent="0.25">
      <c r="C31" s="3">
        <v>26</v>
      </c>
      <c r="D31" s="4" t="s">
        <v>21</v>
      </c>
      <c r="E31" s="5" t="s">
        <v>35</v>
      </c>
      <c r="F31" s="3" t="s">
        <v>32</v>
      </c>
      <c r="G31" s="3" t="s">
        <v>25</v>
      </c>
      <c r="H31" s="7">
        <v>70.459999999999994</v>
      </c>
      <c r="I31" s="7">
        <v>2.98</v>
      </c>
      <c r="J31" s="7">
        <v>0</v>
      </c>
      <c r="K31" s="7">
        <f t="shared" ref="K31:K37" si="13">+L31-J31-I31-H31</f>
        <v>9.5799999999999983</v>
      </c>
      <c r="L31" s="7">
        <v>83.02</v>
      </c>
      <c r="M31" s="7">
        <f t="shared" ref="M31:M37" si="14">+L31*0.3</f>
        <v>24.905999999999999</v>
      </c>
      <c r="N31" s="7">
        <f t="shared" ref="N31:N37" si="15">+L31+M31</f>
        <v>107.92599999999999</v>
      </c>
      <c r="O31" s="7">
        <f t="shared" si="3"/>
        <v>41.17792</v>
      </c>
      <c r="P31" s="6">
        <v>1</v>
      </c>
      <c r="Q31" s="6"/>
    </row>
    <row r="32" spans="3:17" ht="28.5" customHeight="1" x14ac:dyDescent="0.25">
      <c r="C32" s="3">
        <v>27</v>
      </c>
      <c r="D32" s="4" t="s">
        <v>21</v>
      </c>
      <c r="E32" s="5" t="s">
        <v>35</v>
      </c>
      <c r="F32" s="3" t="s">
        <v>32</v>
      </c>
      <c r="G32" s="3" t="s">
        <v>26</v>
      </c>
      <c r="H32" s="7">
        <v>71.08</v>
      </c>
      <c r="I32" s="7">
        <v>2.98</v>
      </c>
      <c r="J32" s="7">
        <v>0</v>
      </c>
      <c r="K32" s="7">
        <f t="shared" si="13"/>
        <v>11.099999999999994</v>
      </c>
      <c r="L32" s="7">
        <v>85.16</v>
      </c>
      <c r="M32" s="7">
        <f t="shared" si="14"/>
        <v>25.547999999999998</v>
      </c>
      <c r="N32" s="7">
        <f t="shared" si="15"/>
        <v>110.708</v>
      </c>
      <c r="O32" s="7">
        <f t="shared" si="3"/>
        <v>42.239359999999998</v>
      </c>
      <c r="P32" s="6">
        <v>1</v>
      </c>
      <c r="Q32" s="6"/>
    </row>
    <row r="33" spans="3:17" ht="28.5" customHeight="1" x14ac:dyDescent="0.25">
      <c r="C33" s="3">
        <v>28</v>
      </c>
      <c r="D33" s="4" t="s">
        <v>21</v>
      </c>
      <c r="E33" s="5" t="s">
        <v>35</v>
      </c>
      <c r="F33" s="3" t="s">
        <v>32</v>
      </c>
      <c r="G33" s="3" t="s">
        <v>27</v>
      </c>
      <c r="H33" s="7">
        <v>78.02</v>
      </c>
      <c r="I33" s="7">
        <v>3.72</v>
      </c>
      <c r="J33" s="7">
        <v>0</v>
      </c>
      <c r="K33" s="7">
        <f t="shared" si="13"/>
        <v>10.969999999999999</v>
      </c>
      <c r="L33" s="7">
        <v>92.71</v>
      </c>
      <c r="M33" s="7">
        <f t="shared" si="14"/>
        <v>27.812999999999999</v>
      </c>
      <c r="N33" s="7">
        <f t="shared" si="15"/>
        <v>120.523</v>
      </c>
      <c r="O33" s="7">
        <f t="shared" si="3"/>
        <v>45.984160000000003</v>
      </c>
      <c r="P33" s="6">
        <v>1</v>
      </c>
      <c r="Q33" s="6"/>
    </row>
    <row r="34" spans="3:17" ht="28.5" customHeight="1" x14ac:dyDescent="0.25">
      <c r="C34" s="3">
        <v>29</v>
      </c>
      <c r="D34" s="4" t="s">
        <v>21</v>
      </c>
      <c r="E34" s="5" t="s">
        <v>35</v>
      </c>
      <c r="F34" s="3" t="s">
        <v>32</v>
      </c>
      <c r="G34" s="3" t="s">
        <v>28</v>
      </c>
      <c r="H34" s="7">
        <v>80.709999999999994</v>
      </c>
      <c r="I34" s="7">
        <v>2.88</v>
      </c>
      <c r="J34" s="7">
        <v>0</v>
      </c>
      <c r="K34" s="7">
        <f t="shared" si="13"/>
        <v>12.050000000000011</v>
      </c>
      <c r="L34" s="7">
        <v>95.64</v>
      </c>
      <c r="M34" s="7">
        <f t="shared" si="14"/>
        <v>28.692</v>
      </c>
      <c r="N34" s="7">
        <f t="shared" si="15"/>
        <v>124.33199999999999</v>
      </c>
      <c r="O34" s="7">
        <f t="shared" si="3"/>
        <v>47.437440000000009</v>
      </c>
      <c r="P34" s="6">
        <v>1</v>
      </c>
      <c r="Q34" s="6"/>
    </row>
    <row r="35" spans="3:17" ht="28.5" customHeight="1" x14ac:dyDescent="0.25">
      <c r="C35" s="3">
        <v>30</v>
      </c>
      <c r="D35" s="4" t="s">
        <v>21</v>
      </c>
      <c r="E35" s="5" t="s">
        <v>35</v>
      </c>
      <c r="F35" s="3" t="s">
        <v>40</v>
      </c>
      <c r="G35" s="3" t="s">
        <v>29</v>
      </c>
      <c r="H35" s="7">
        <v>39.159999999999997</v>
      </c>
      <c r="I35" s="7">
        <v>3.25</v>
      </c>
      <c r="J35" s="7">
        <v>0</v>
      </c>
      <c r="K35" s="7">
        <f t="shared" si="13"/>
        <v>6.230000000000004</v>
      </c>
      <c r="L35" s="7">
        <v>48.64</v>
      </c>
      <c r="M35" s="7">
        <f t="shared" si="14"/>
        <v>14.591999999999999</v>
      </c>
      <c r="N35" s="7">
        <f t="shared" si="15"/>
        <v>63.231999999999999</v>
      </c>
      <c r="O35" s="7">
        <f t="shared" si="3"/>
        <v>24.125440000000005</v>
      </c>
      <c r="P35" s="6">
        <v>0</v>
      </c>
      <c r="Q35" s="6"/>
    </row>
    <row r="36" spans="3:17" ht="28.5" customHeight="1" x14ac:dyDescent="0.25">
      <c r="C36" s="3">
        <v>31</v>
      </c>
      <c r="D36" s="4" t="s">
        <v>21</v>
      </c>
      <c r="E36" s="5" t="s">
        <v>35</v>
      </c>
      <c r="F36" s="3" t="s">
        <v>32</v>
      </c>
      <c r="G36" s="3" t="s">
        <v>30</v>
      </c>
      <c r="H36" s="7">
        <v>64.78</v>
      </c>
      <c r="I36" s="7">
        <v>2.54</v>
      </c>
      <c r="J36" s="7">
        <v>0</v>
      </c>
      <c r="K36" s="7">
        <f t="shared" si="13"/>
        <v>9.789999999999992</v>
      </c>
      <c r="L36" s="7">
        <v>77.11</v>
      </c>
      <c r="M36" s="7">
        <f t="shared" si="14"/>
        <v>23.132999999999999</v>
      </c>
      <c r="N36" s="7">
        <f t="shared" si="15"/>
        <v>100.24299999999999</v>
      </c>
      <c r="O36" s="7">
        <f t="shared" si="3"/>
        <v>38.246560000000002</v>
      </c>
      <c r="P36" s="6">
        <v>1</v>
      </c>
      <c r="Q36" s="6"/>
    </row>
    <row r="37" spans="3:17" ht="28.5" customHeight="1" x14ac:dyDescent="0.25">
      <c r="C37" s="3">
        <v>32</v>
      </c>
      <c r="D37" s="4" t="s">
        <v>21</v>
      </c>
      <c r="E37" s="5" t="s">
        <v>35</v>
      </c>
      <c r="F37" s="3" t="s">
        <v>32</v>
      </c>
      <c r="G37" s="3" t="s">
        <v>41</v>
      </c>
      <c r="H37" s="7">
        <v>75.069999999999993</v>
      </c>
      <c r="I37" s="7">
        <v>6.04</v>
      </c>
      <c r="J37" s="7">
        <v>0</v>
      </c>
      <c r="K37" s="7">
        <f t="shared" si="13"/>
        <v>10.629999999999995</v>
      </c>
      <c r="L37" s="7">
        <v>91.74</v>
      </c>
      <c r="M37" s="7">
        <f t="shared" si="14"/>
        <v>27.521999999999998</v>
      </c>
      <c r="N37" s="7">
        <f t="shared" si="15"/>
        <v>119.262</v>
      </c>
      <c r="O37" s="7">
        <f t="shared" si="3"/>
        <v>45.503039999999999</v>
      </c>
      <c r="P37" s="6">
        <v>1</v>
      </c>
      <c r="Q37" s="6"/>
    </row>
    <row r="38" spans="3:17" ht="28.5" customHeight="1" x14ac:dyDescent="0.25">
      <c r="C38" s="3">
        <v>33</v>
      </c>
      <c r="D38" s="4" t="s">
        <v>21</v>
      </c>
      <c r="E38" s="5" t="s">
        <v>36</v>
      </c>
      <c r="F38" s="3" t="s">
        <v>31</v>
      </c>
      <c r="G38" s="3" t="s">
        <v>24</v>
      </c>
      <c r="H38" s="7">
        <v>100.28</v>
      </c>
      <c r="I38" s="7">
        <v>2.46</v>
      </c>
      <c r="J38" s="7">
        <v>0</v>
      </c>
      <c r="K38" s="7">
        <f>+L38-J38-I38-H38</f>
        <v>12.940000000000012</v>
      </c>
      <c r="L38" s="7">
        <v>115.68</v>
      </c>
      <c r="M38" s="7">
        <f>+L38*0.3</f>
        <v>34.704000000000001</v>
      </c>
      <c r="N38" s="7">
        <f>+L38+M38</f>
        <v>150.38400000000001</v>
      </c>
      <c r="O38" s="7">
        <f t="shared" si="3"/>
        <v>57.377279999999999</v>
      </c>
      <c r="P38" s="6">
        <v>1</v>
      </c>
      <c r="Q38" s="6"/>
    </row>
    <row r="39" spans="3:17" ht="28.5" customHeight="1" x14ac:dyDescent="0.25">
      <c r="C39" s="3">
        <v>34</v>
      </c>
      <c r="D39" s="4" t="s">
        <v>21</v>
      </c>
      <c r="E39" s="5" t="s">
        <v>36</v>
      </c>
      <c r="F39" s="3" t="s">
        <v>32</v>
      </c>
      <c r="G39" s="3" t="s">
        <v>25</v>
      </c>
      <c r="H39" s="7">
        <v>70.459999999999994</v>
      </c>
      <c r="I39" s="7">
        <v>2.98</v>
      </c>
      <c r="J39" s="7">
        <v>0</v>
      </c>
      <c r="K39" s="7">
        <f t="shared" ref="K39:K45" si="16">+L39-J39-I39-H39</f>
        <v>9.5799999999999983</v>
      </c>
      <c r="L39" s="7">
        <v>83.02</v>
      </c>
      <c r="M39" s="7">
        <f t="shared" ref="M39:M45" si="17">+L39*0.3</f>
        <v>24.905999999999999</v>
      </c>
      <c r="N39" s="7">
        <f t="shared" ref="N39:N45" si="18">+L39+M39</f>
        <v>107.92599999999999</v>
      </c>
      <c r="O39" s="7">
        <f t="shared" si="3"/>
        <v>41.17792</v>
      </c>
      <c r="P39" s="6">
        <v>1</v>
      </c>
      <c r="Q39" s="6"/>
    </row>
    <row r="40" spans="3:17" ht="28.5" customHeight="1" x14ac:dyDescent="0.25">
      <c r="C40" s="3">
        <v>35</v>
      </c>
      <c r="D40" s="4" t="s">
        <v>21</v>
      </c>
      <c r="E40" s="5" t="s">
        <v>36</v>
      </c>
      <c r="F40" s="3" t="s">
        <v>32</v>
      </c>
      <c r="G40" s="3" t="s">
        <v>26</v>
      </c>
      <c r="H40" s="7">
        <v>71.08</v>
      </c>
      <c r="I40" s="7">
        <v>2.98</v>
      </c>
      <c r="J40" s="7">
        <v>0</v>
      </c>
      <c r="K40" s="7">
        <f t="shared" si="16"/>
        <v>11.099999999999994</v>
      </c>
      <c r="L40" s="7">
        <v>85.16</v>
      </c>
      <c r="M40" s="7">
        <f t="shared" si="17"/>
        <v>25.547999999999998</v>
      </c>
      <c r="N40" s="7">
        <f t="shared" si="18"/>
        <v>110.708</v>
      </c>
      <c r="O40" s="7">
        <f t="shared" si="3"/>
        <v>42.239359999999998</v>
      </c>
      <c r="P40" s="6">
        <v>1</v>
      </c>
      <c r="Q40" s="6"/>
    </row>
    <row r="41" spans="3:17" ht="28.5" customHeight="1" x14ac:dyDescent="0.25">
      <c r="C41" s="3">
        <v>36</v>
      </c>
      <c r="D41" s="4" t="s">
        <v>21</v>
      </c>
      <c r="E41" s="5" t="s">
        <v>36</v>
      </c>
      <c r="F41" s="3" t="s">
        <v>32</v>
      </c>
      <c r="G41" s="3" t="s">
        <v>27</v>
      </c>
      <c r="H41" s="7">
        <v>78.02</v>
      </c>
      <c r="I41" s="7">
        <v>3.72</v>
      </c>
      <c r="J41" s="7">
        <v>0</v>
      </c>
      <c r="K41" s="7">
        <f t="shared" si="16"/>
        <v>10.969999999999999</v>
      </c>
      <c r="L41" s="7">
        <v>92.71</v>
      </c>
      <c r="M41" s="7">
        <f t="shared" si="17"/>
        <v>27.812999999999999</v>
      </c>
      <c r="N41" s="7">
        <f t="shared" si="18"/>
        <v>120.523</v>
      </c>
      <c r="O41" s="7">
        <f t="shared" si="3"/>
        <v>45.984160000000003</v>
      </c>
      <c r="P41" s="6">
        <v>1</v>
      </c>
      <c r="Q41" s="6"/>
    </row>
    <row r="42" spans="3:17" ht="28.5" customHeight="1" x14ac:dyDescent="0.25">
      <c r="C42" s="3">
        <v>37</v>
      </c>
      <c r="D42" s="4" t="s">
        <v>21</v>
      </c>
      <c r="E42" s="5" t="s">
        <v>36</v>
      </c>
      <c r="F42" s="3" t="s">
        <v>32</v>
      </c>
      <c r="G42" s="3" t="s">
        <v>28</v>
      </c>
      <c r="H42" s="7">
        <v>80.709999999999994</v>
      </c>
      <c r="I42" s="7">
        <v>2.88</v>
      </c>
      <c r="J42" s="7">
        <v>0</v>
      </c>
      <c r="K42" s="7">
        <f t="shared" si="16"/>
        <v>12.050000000000011</v>
      </c>
      <c r="L42" s="7">
        <v>95.64</v>
      </c>
      <c r="M42" s="7">
        <f t="shared" si="17"/>
        <v>28.692</v>
      </c>
      <c r="N42" s="7">
        <f t="shared" si="18"/>
        <v>124.33199999999999</v>
      </c>
      <c r="O42" s="7">
        <f t="shared" si="3"/>
        <v>47.437440000000009</v>
      </c>
      <c r="P42" s="6">
        <v>1</v>
      </c>
      <c r="Q42" s="6"/>
    </row>
    <row r="43" spans="3:17" ht="28.5" customHeight="1" x14ac:dyDescent="0.25">
      <c r="C43" s="3">
        <v>38</v>
      </c>
      <c r="D43" s="4" t="s">
        <v>21</v>
      </c>
      <c r="E43" s="5" t="s">
        <v>36</v>
      </c>
      <c r="F43" s="3" t="s">
        <v>40</v>
      </c>
      <c r="G43" s="3" t="s">
        <v>29</v>
      </c>
      <c r="H43" s="7">
        <v>39.159999999999997</v>
      </c>
      <c r="I43" s="7">
        <v>3.25</v>
      </c>
      <c r="J43" s="7">
        <v>0</v>
      </c>
      <c r="K43" s="7">
        <f t="shared" si="16"/>
        <v>6.230000000000004</v>
      </c>
      <c r="L43" s="7">
        <v>48.64</v>
      </c>
      <c r="M43" s="7">
        <f t="shared" si="17"/>
        <v>14.591999999999999</v>
      </c>
      <c r="N43" s="7">
        <f t="shared" si="18"/>
        <v>63.231999999999999</v>
      </c>
      <c r="O43" s="7">
        <f t="shared" si="3"/>
        <v>24.125440000000005</v>
      </c>
      <c r="P43" s="6">
        <v>0</v>
      </c>
      <c r="Q43" s="6"/>
    </row>
    <row r="44" spans="3:17" ht="28.5" customHeight="1" x14ac:dyDescent="0.25">
      <c r="C44" s="3">
        <v>39</v>
      </c>
      <c r="D44" s="4" t="s">
        <v>21</v>
      </c>
      <c r="E44" s="5" t="s">
        <v>36</v>
      </c>
      <c r="F44" s="3" t="s">
        <v>32</v>
      </c>
      <c r="G44" s="3" t="s">
        <v>30</v>
      </c>
      <c r="H44" s="7">
        <v>64.78</v>
      </c>
      <c r="I44" s="7">
        <v>2.54</v>
      </c>
      <c r="J44" s="7">
        <v>0</v>
      </c>
      <c r="K44" s="7">
        <f t="shared" si="16"/>
        <v>9.789999999999992</v>
      </c>
      <c r="L44" s="7">
        <v>77.11</v>
      </c>
      <c r="M44" s="7">
        <f t="shared" si="17"/>
        <v>23.132999999999999</v>
      </c>
      <c r="N44" s="7">
        <f t="shared" si="18"/>
        <v>100.24299999999999</v>
      </c>
      <c r="O44" s="7">
        <f t="shared" si="3"/>
        <v>38.246560000000002</v>
      </c>
      <c r="P44" s="6">
        <v>1</v>
      </c>
      <c r="Q44" s="6"/>
    </row>
    <row r="45" spans="3:17" ht="28.5" customHeight="1" x14ac:dyDescent="0.25">
      <c r="C45" s="3">
        <v>40</v>
      </c>
      <c r="D45" s="4" t="s">
        <v>21</v>
      </c>
      <c r="E45" s="5" t="s">
        <v>36</v>
      </c>
      <c r="F45" s="3" t="s">
        <v>32</v>
      </c>
      <c r="G45" s="3" t="s">
        <v>41</v>
      </c>
      <c r="H45" s="7">
        <v>75.069999999999993</v>
      </c>
      <c r="I45" s="7">
        <v>6.04</v>
      </c>
      <c r="J45" s="7">
        <v>0</v>
      </c>
      <c r="K45" s="7">
        <f t="shared" si="16"/>
        <v>10.629999999999995</v>
      </c>
      <c r="L45" s="7">
        <v>91.74</v>
      </c>
      <c r="M45" s="7">
        <f t="shared" si="17"/>
        <v>27.521999999999998</v>
      </c>
      <c r="N45" s="7">
        <f t="shared" si="18"/>
        <v>119.262</v>
      </c>
      <c r="O45" s="7">
        <f t="shared" si="3"/>
        <v>45.503039999999999</v>
      </c>
      <c r="P45" s="6">
        <v>1</v>
      </c>
      <c r="Q45" s="6"/>
    </row>
    <row r="46" spans="3:17" ht="28.5" customHeight="1" x14ac:dyDescent="0.25">
      <c r="C46" s="3">
        <v>41</v>
      </c>
      <c r="D46" s="4" t="s">
        <v>37</v>
      </c>
      <c r="E46" s="5" t="s">
        <v>22</v>
      </c>
      <c r="F46" s="3" t="s">
        <v>31</v>
      </c>
      <c r="G46" s="3" t="s">
        <v>24</v>
      </c>
      <c r="H46" s="7">
        <v>100.9</v>
      </c>
      <c r="I46" s="7">
        <v>2.46</v>
      </c>
      <c r="J46" s="7">
        <v>0</v>
      </c>
      <c r="K46" s="7">
        <f>+L46-J46-I46-H46</f>
        <v>14</v>
      </c>
      <c r="L46" s="7">
        <v>117.36</v>
      </c>
      <c r="M46" s="7">
        <f>+L46*0.3</f>
        <v>35.207999999999998</v>
      </c>
      <c r="N46" s="7">
        <f>+L46+M46</f>
        <v>152.56799999999998</v>
      </c>
      <c r="O46" s="7">
        <f t="shared" si="3"/>
        <v>58.210560000000008</v>
      </c>
      <c r="P46" s="6">
        <v>1</v>
      </c>
      <c r="Q46" s="6"/>
    </row>
    <row r="47" spans="3:17" ht="28.5" customHeight="1" x14ac:dyDescent="0.25">
      <c r="C47" s="3">
        <v>42</v>
      </c>
      <c r="D47" s="4" t="s">
        <v>37</v>
      </c>
      <c r="E47" s="5" t="s">
        <v>22</v>
      </c>
      <c r="F47" s="3" t="s">
        <v>32</v>
      </c>
      <c r="G47" s="3" t="s">
        <v>25</v>
      </c>
      <c r="H47" s="7">
        <v>71.06</v>
      </c>
      <c r="I47" s="7">
        <v>2.98</v>
      </c>
      <c r="J47" s="7">
        <v>0</v>
      </c>
      <c r="K47" s="7">
        <f t="shared" ref="K47:K51" si="19">+L47-J47-I47-H47</f>
        <v>10.86999999999999</v>
      </c>
      <c r="L47" s="7">
        <v>84.91</v>
      </c>
      <c r="M47" s="7">
        <f t="shared" ref="M47:M51" si="20">+L47*0.3</f>
        <v>25.472999999999999</v>
      </c>
      <c r="N47" s="7">
        <f t="shared" ref="N47:N51" si="21">+L47+M47</f>
        <v>110.383</v>
      </c>
      <c r="O47" s="7">
        <f t="shared" si="3"/>
        <v>42.115360000000003</v>
      </c>
      <c r="P47" s="6">
        <v>1</v>
      </c>
      <c r="Q47" s="6"/>
    </row>
    <row r="48" spans="3:17" ht="28.5" customHeight="1" x14ac:dyDescent="0.25">
      <c r="C48" s="3">
        <v>43</v>
      </c>
      <c r="D48" s="4" t="s">
        <v>37</v>
      </c>
      <c r="E48" s="5" t="s">
        <v>22</v>
      </c>
      <c r="F48" s="3" t="s">
        <v>32</v>
      </c>
      <c r="G48" s="3" t="s">
        <v>26</v>
      </c>
      <c r="H48" s="7">
        <v>78.02</v>
      </c>
      <c r="I48" s="7">
        <v>3.72</v>
      </c>
      <c r="J48" s="7">
        <v>0</v>
      </c>
      <c r="K48" s="7">
        <f t="shared" si="19"/>
        <v>10.440000000000012</v>
      </c>
      <c r="L48" s="7">
        <v>92.18</v>
      </c>
      <c r="M48" s="7">
        <f t="shared" si="20"/>
        <v>27.654</v>
      </c>
      <c r="N48" s="7">
        <f t="shared" si="21"/>
        <v>119.834</v>
      </c>
      <c r="O48" s="7">
        <f t="shared" si="3"/>
        <v>45.721280000000007</v>
      </c>
      <c r="P48" s="6">
        <v>1</v>
      </c>
      <c r="Q48" s="6"/>
    </row>
    <row r="49" spans="3:20" ht="28.5" customHeight="1" x14ac:dyDescent="0.25">
      <c r="C49" s="3">
        <v>44</v>
      </c>
      <c r="D49" s="4" t="s">
        <v>37</v>
      </c>
      <c r="E49" s="5" t="s">
        <v>22</v>
      </c>
      <c r="F49" s="3" t="s">
        <v>32</v>
      </c>
      <c r="G49" s="3" t="s">
        <v>27</v>
      </c>
      <c r="H49" s="7">
        <v>80.709999999999994</v>
      </c>
      <c r="I49" s="7">
        <v>2.88</v>
      </c>
      <c r="J49" s="7">
        <v>0</v>
      </c>
      <c r="K49" s="7">
        <f t="shared" si="19"/>
        <v>12.060000000000016</v>
      </c>
      <c r="L49" s="7">
        <v>95.65</v>
      </c>
      <c r="M49" s="7">
        <f t="shared" si="20"/>
        <v>28.695</v>
      </c>
      <c r="N49" s="7">
        <f t="shared" si="21"/>
        <v>124.345</v>
      </c>
      <c r="O49" s="7">
        <f t="shared" si="3"/>
        <v>47.442400000000006</v>
      </c>
      <c r="P49" s="6">
        <v>1</v>
      </c>
      <c r="Q49" s="6"/>
    </row>
    <row r="50" spans="3:20" ht="28.5" customHeight="1" x14ac:dyDescent="0.25">
      <c r="C50" s="3">
        <v>45</v>
      </c>
      <c r="D50" s="4" t="s">
        <v>37</v>
      </c>
      <c r="E50" s="5" t="s">
        <v>22</v>
      </c>
      <c r="F50" s="3" t="s">
        <v>40</v>
      </c>
      <c r="G50" s="3" t="s">
        <v>28</v>
      </c>
      <c r="H50" s="7">
        <v>43.66</v>
      </c>
      <c r="I50" s="7">
        <v>3.02</v>
      </c>
      <c r="J50" s="7">
        <v>0</v>
      </c>
      <c r="K50" s="7">
        <f t="shared" si="19"/>
        <v>6.8800000000000026</v>
      </c>
      <c r="L50" s="7">
        <v>53.56</v>
      </c>
      <c r="M50" s="7">
        <f t="shared" si="20"/>
        <v>16.068000000000001</v>
      </c>
      <c r="N50" s="7">
        <f t="shared" si="21"/>
        <v>69.628</v>
      </c>
      <c r="O50" s="7">
        <f t="shared" si="3"/>
        <v>26.565760000000001</v>
      </c>
      <c r="P50" s="6">
        <v>0</v>
      </c>
      <c r="Q50" s="6"/>
    </row>
    <row r="51" spans="3:20" ht="28.5" customHeight="1" x14ac:dyDescent="0.25">
      <c r="C51" s="3">
        <v>46</v>
      </c>
      <c r="D51" s="4" t="s">
        <v>37</v>
      </c>
      <c r="E51" s="5" t="s">
        <v>22</v>
      </c>
      <c r="F51" s="3" t="s">
        <v>32</v>
      </c>
      <c r="G51" s="3" t="s">
        <v>29</v>
      </c>
      <c r="H51" s="7">
        <v>75.63</v>
      </c>
      <c r="I51" s="7">
        <v>3.21</v>
      </c>
      <c r="J51" s="7">
        <v>0</v>
      </c>
      <c r="K51" s="7">
        <f t="shared" si="19"/>
        <v>10.310000000000016</v>
      </c>
      <c r="L51" s="7">
        <v>89.15</v>
      </c>
      <c r="M51" s="7">
        <f t="shared" si="20"/>
        <v>26.745000000000001</v>
      </c>
      <c r="N51" s="7">
        <f t="shared" si="21"/>
        <v>115.89500000000001</v>
      </c>
      <c r="O51" s="7">
        <f t="shared" si="3"/>
        <v>44.218400000000003</v>
      </c>
      <c r="P51" s="6">
        <v>1</v>
      </c>
      <c r="Q51" s="6"/>
    </row>
    <row r="52" spans="3:20" ht="28.5" customHeight="1" x14ac:dyDescent="0.25">
      <c r="C52" s="3">
        <v>47</v>
      </c>
      <c r="D52" s="4" t="s">
        <v>37</v>
      </c>
      <c r="E52" s="5" t="s">
        <v>33</v>
      </c>
      <c r="F52" s="3" t="s">
        <v>31</v>
      </c>
      <c r="G52" s="3" t="s">
        <v>24</v>
      </c>
      <c r="H52" s="7">
        <v>100.9</v>
      </c>
      <c r="I52" s="7">
        <v>2.46</v>
      </c>
      <c r="J52" s="7">
        <v>0</v>
      </c>
      <c r="K52" s="7">
        <f>+L52-J52-I52-H52</f>
        <v>14</v>
      </c>
      <c r="L52" s="7">
        <v>117.36</v>
      </c>
      <c r="M52" s="7">
        <f>+L52*0.3</f>
        <v>35.207999999999998</v>
      </c>
      <c r="N52" s="7">
        <f>+L52+M52</f>
        <v>152.56799999999998</v>
      </c>
      <c r="O52" s="7">
        <f t="shared" si="3"/>
        <v>58.210560000000008</v>
      </c>
      <c r="P52" s="6">
        <v>1</v>
      </c>
      <c r="Q52" s="6"/>
      <c r="T52">
        <f>601.95-69.14</f>
        <v>532.81000000000006</v>
      </c>
    </row>
    <row r="53" spans="3:20" ht="28.5" customHeight="1" x14ac:dyDescent="0.25">
      <c r="C53" s="3">
        <v>48</v>
      </c>
      <c r="D53" s="4" t="s">
        <v>37</v>
      </c>
      <c r="E53" s="5" t="s">
        <v>33</v>
      </c>
      <c r="F53" s="3" t="s">
        <v>32</v>
      </c>
      <c r="G53" s="3" t="s">
        <v>25</v>
      </c>
      <c r="H53" s="7">
        <v>71.06</v>
      </c>
      <c r="I53" s="7">
        <v>2.98</v>
      </c>
      <c r="J53" s="7">
        <v>0</v>
      </c>
      <c r="K53" s="7">
        <f t="shared" ref="K53:K57" si="22">+L53-J53-I53-H53</f>
        <v>10.86999999999999</v>
      </c>
      <c r="L53" s="7">
        <v>84.91</v>
      </c>
      <c r="M53" s="7">
        <f t="shared" ref="M53:M57" si="23">+L53*0.3</f>
        <v>25.472999999999999</v>
      </c>
      <c r="N53" s="7">
        <f t="shared" ref="N53:N57" si="24">+L53+M53</f>
        <v>110.383</v>
      </c>
      <c r="O53" s="7">
        <f t="shared" si="3"/>
        <v>42.115360000000003</v>
      </c>
      <c r="P53" s="6">
        <v>1</v>
      </c>
      <c r="Q53" s="6"/>
    </row>
    <row r="54" spans="3:20" ht="28.5" customHeight="1" x14ac:dyDescent="0.25">
      <c r="C54" s="3">
        <v>49</v>
      </c>
      <c r="D54" s="4" t="s">
        <v>37</v>
      </c>
      <c r="E54" s="5" t="s">
        <v>33</v>
      </c>
      <c r="F54" s="3" t="s">
        <v>32</v>
      </c>
      <c r="G54" s="3" t="s">
        <v>26</v>
      </c>
      <c r="H54" s="7">
        <v>78.02</v>
      </c>
      <c r="I54" s="7">
        <v>3.72</v>
      </c>
      <c r="J54" s="7">
        <v>0</v>
      </c>
      <c r="K54" s="7">
        <f t="shared" si="22"/>
        <v>10.440000000000012</v>
      </c>
      <c r="L54" s="7">
        <v>92.18</v>
      </c>
      <c r="M54" s="7">
        <f t="shared" si="23"/>
        <v>27.654</v>
      </c>
      <c r="N54" s="7">
        <f t="shared" si="24"/>
        <v>119.834</v>
      </c>
      <c r="O54" s="7">
        <f t="shared" si="3"/>
        <v>45.721280000000007</v>
      </c>
      <c r="P54" s="6">
        <v>1</v>
      </c>
      <c r="Q54" s="6"/>
    </row>
    <row r="55" spans="3:20" ht="28.5" customHeight="1" x14ac:dyDescent="0.25">
      <c r="C55" s="3">
        <v>50</v>
      </c>
      <c r="D55" s="4" t="s">
        <v>37</v>
      </c>
      <c r="E55" s="5" t="s">
        <v>33</v>
      </c>
      <c r="F55" s="3" t="s">
        <v>32</v>
      </c>
      <c r="G55" s="3" t="s">
        <v>27</v>
      </c>
      <c r="H55" s="7">
        <v>80.709999999999994</v>
      </c>
      <c r="I55" s="7">
        <v>2.88</v>
      </c>
      <c r="J55" s="7">
        <v>0</v>
      </c>
      <c r="K55" s="7">
        <f t="shared" si="22"/>
        <v>12.060000000000016</v>
      </c>
      <c r="L55" s="7">
        <v>95.65</v>
      </c>
      <c r="M55" s="7">
        <f t="shared" si="23"/>
        <v>28.695</v>
      </c>
      <c r="N55" s="7">
        <f t="shared" si="24"/>
        <v>124.345</v>
      </c>
      <c r="O55" s="7">
        <f t="shared" si="3"/>
        <v>47.442400000000006</v>
      </c>
      <c r="P55" s="6">
        <v>1</v>
      </c>
      <c r="Q55" s="6"/>
    </row>
    <row r="56" spans="3:20" ht="28.5" customHeight="1" x14ac:dyDescent="0.25">
      <c r="C56" s="3">
        <v>51</v>
      </c>
      <c r="D56" s="4" t="s">
        <v>37</v>
      </c>
      <c r="E56" s="5" t="s">
        <v>33</v>
      </c>
      <c r="F56" s="3" t="s">
        <v>40</v>
      </c>
      <c r="G56" s="3" t="s">
        <v>28</v>
      </c>
      <c r="H56" s="7">
        <v>43.66</v>
      </c>
      <c r="I56" s="7">
        <v>3.02</v>
      </c>
      <c r="J56" s="7">
        <v>0</v>
      </c>
      <c r="K56" s="7">
        <f t="shared" si="22"/>
        <v>6.8800000000000026</v>
      </c>
      <c r="L56" s="7">
        <v>53.56</v>
      </c>
      <c r="M56" s="7">
        <f t="shared" si="23"/>
        <v>16.068000000000001</v>
      </c>
      <c r="N56" s="7">
        <f t="shared" si="24"/>
        <v>69.628</v>
      </c>
      <c r="O56" s="7">
        <f t="shared" si="3"/>
        <v>26.565760000000001</v>
      </c>
      <c r="P56" s="6">
        <v>0</v>
      </c>
      <c r="Q56" s="6"/>
    </row>
    <row r="57" spans="3:20" ht="28.5" customHeight="1" x14ac:dyDescent="0.25">
      <c r="C57" s="3">
        <v>52</v>
      </c>
      <c r="D57" s="4" t="s">
        <v>37</v>
      </c>
      <c r="E57" s="5" t="s">
        <v>33</v>
      </c>
      <c r="F57" s="3" t="s">
        <v>32</v>
      </c>
      <c r="G57" s="3" t="s">
        <v>29</v>
      </c>
      <c r="H57" s="7">
        <v>75.63</v>
      </c>
      <c r="I57" s="7">
        <v>3.21</v>
      </c>
      <c r="J57" s="7">
        <v>0</v>
      </c>
      <c r="K57" s="7">
        <f t="shared" si="22"/>
        <v>10.310000000000016</v>
      </c>
      <c r="L57" s="7">
        <v>89.15</v>
      </c>
      <c r="M57" s="7">
        <f t="shared" si="23"/>
        <v>26.745000000000001</v>
      </c>
      <c r="N57" s="7">
        <f t="shared" si="24"/>
        <v>115.89500000000001</v>
      </c>
      <c r="O57" s="7">
        <f t="shared" si="3"/>
        <v>44.218400000000003</v>
      </c>
      <c r="P57" s="6">
        <v>1</v>
      </c>
      <c r="Q57" s="6"/>
    </row>
    <row r="58" spans="3:20" ht="28.5" customHeight="1" x14ac:dyDescent="0.25">
      <c r="C58" s="3">
        <v>53</v>
      </c>
      <c r="D58" s="4" t="s">
        <v>37</v>
      </c>
      <c r="E58" s="5" t="s">
        <v>34</v>
      </c>
      <c r="F58" s="3" t="s">
        <v>31</v>
      </c>
      <c r="G58" s="3" t="s">
        <v>24</v>
      </c>
      <c r="H58" s="7">
        <v>100.9</v>
      </c>
      <c r="I58" s="7">
        <v>2.46</v>
      </c>
      <c r="J58" s="7">
        <v>0</v>
      </c>
      <c r="K58" s="7">
        <f>+L58-J58-I58-H58</f>
        <v>14</v>
      </c>
      <c r="L58" s="7">
        <v>117.36</v>
      </c>
      <c r="M58" s="7">
        <f>+L58*0.3</f>
        <v>35.207999999999998</v>
      </c>
      <c r="N58" s="7">
        <f>+L58+M58</f>
        <v>152.56799999999998</v>
      </c>
      <c r="O58" s="7">
        <f t="shared" si="3"/>
        <v>58.210560000000008</v>
      </c>
      <c r="P58" s="6">
        <v>1</v>
      </c>
      <c r="Q58" s="6"/>
    </row>
    <row r="59" spans="3:20" ht="28.5" customHeight="1" x14ac:dyDescent="0.25">
      <c r="C59" s="3">
        <v>54</v>
      </c>
      <c r="D59" s="4" t="s">
        <v>37</v>
      </c>
      <c r="E59" s="5" t="s">
        <v>34</v>
      </c>
      <c r="F59" s="3" t="s">
        <v>32</v>
      </c>
      <c r="G59" s="3" t="s">
        <v>25</v>
      </c>
      <c r="H59" s="7">
        <v>71.06</v>
      </c>
      <c r="I59" s="7">
        <v>2.98</v>
      </c>
      <c r="J59" s="7">
        <v>0</v>
      </c>
      <c r="K59" s="7">
        <f t="shared" ref="K59:K63" si="25">+L59-J59-I59-H59</f>
        <v>10.86999999999999</v>
      </c>
      <c r="L59" s="7">
        <v>84.91</v>
      </c>
      <c r="M59" s="7">
        <f t="shared" ref="M59:M63" si="26">+L59*0.3</f>
        <v>25.472999999999999</v>
      </c>
      <c r="N59" s="7">
        <f t="shared" ref="N59:N63" si="27">+L59+M59</f>
        <v>110.383</v>
      </c>
      <c r="O59" s="7">
        <f t="shared" si="3"/>
        <v>42.115360000000003</v>
      </c>
      <c r="P59" s="6">
        <v>1</v>
      </c>
      <c r="Q59" s="6"/>
    </row>
    <row r="60" spans="3:20" ht="28.5" customHeight="1" x14ac:dyDescent="0.25">
      <c r="C60" s="3">
        <v>55</v>
      </c>
      <c r="D60" s="4" t="s">
        <v>37</v>
      </c>
      <c r="E60" s="5" t="s">
        <v>34</v>
      </c>
      <c r="F60" s="3" t="s">
        <v>32</v>
      </c>
      <c r="G60" s="3" t="s">
        <v>26</v>
      </c>
      <c r="H60" s="7">
        <v>78.02</v>
      </c>
      <c r="I60" s="7">
        <v>3.72</v>
      </c>
      <c r="J60" s="7">
        <v>0</v>
      </c>
      <c r="K60" s="7">
        <f t="shared" si="25"/>
        <v>10.440000000000012</v>
      </c>
      <c r="L60" s="7">
        <v>92.18</v>
      </c>
      <c r="M60" s="7">
        <f t="shared" si="26"/>
        <v>27.654</v>
      </c>
      <c r="N60" s="7">
        <f t="shared" si="27"/>
        <v>119.834</v>
      </c>
      <c r="O60" s="7">
        <f t="shared" si="3"/>
        <v>45.721280000000007</v>
      </c>
      <c r="P60" s="6">
        <v>1</v>
      </c>
      <c r="Q60" s="6"/>
    </row>
    <row r="61" spans="3:20" ht="28.5" customHeight="1" x14ac:dyDescent="0.25">
      <c r="C61" s="3">
        <v>56</v>
      </c>
      <c r="D61" s="4" t="s">
        <v>37</v>
      </c>
      <c r="E61" s="5" t="s">
        <v>34</v>
      </c>
      <c r="F61" s="3" t="s">
        <v>32</v>
      </c>
      <c r="G61" s="3" t="s">
        <v>27</v>
      </c>
      <c r="H61" s="7">
        <v>80.709999999999994</v>
      </c>
      <c r="I61" s="7">
        <v>2.88</v>
      </c>
      <c r="J61" s="7">
        <v>0</v>
      </c>
      <c r="K61" s="7">
        <f t="shared" si="25"/>
        <v>12.060000000000016</v>
      </c>
      <c r="L61" s="7">
        <v>95.65</v>
      </c>
      <c r="M61" s="7">
        <f t="shared" si="26"/>
        <v>28.695</v>
      </c>
      <c r="N61" s="7">
        <f t="shared" si="27"/>
        <v>124.345</v>
      </c>
      <c r="O61" s="7">
        <f t="shared" si="3"/>
        <v>47.442400000000006</v>
      </c>
      <c r="P61" s="6">
        <v>1</v>
      </c>
      <c r="Q61" s="6"/>
    </row>
    <row r="62" spans="3:20" ht="28.5" customHeight="1" x14ac:dyDescent="0.25">
      <c r="C62" s="3">
        <v>57</v>
      </c>
      <c r="D62" s="4" t="s">
        <v>37</v>
      </c>
      <c r="E62" s="5" t="s">
        <v>34</v>
      </c>
      <c r="F62" s="3" t="s">
        <v>40</v>
      </c>
      <c r="G62" s="3" t="s">
        <v>28</v>
      </c>
      <c r="H62" s="7">
        <v>43.66</v>
      </c>
      <c r="I62" s="7">
        <v>3.02</v>
      </c>
      <c r="J62" s="7">
        <v>0</v>
      </c>
      <c r="K62" s="7">
        <f t="shared" si="25"/>
        <v>6.8800000000000026</v>
      </c>
      <c r="L62" s="7">
        <v>53.56</v>
      </c>
      <c r="M62" s="7">
        <f t="shared" si="26"/>
        <v>16.068000000000001</v>
      </c>
      <c r="N62" s="7">
        <f t="shared" si="27"/>
        <v>69.628</v>
      </c>
      <c r="O62" s="7">
        <f t="shared" si="3"/>
        <v>26.565760000000001</v>
      </c>
      <c r="P62" s="6">
        <v>0</v>
      </c>
      <c r="Q62" s="6"/>
    </row>
    <row r="63" spans="3:20" ht="28.5" customHeight="1" x14ac:dyDescent="0.25">
      <c r="C63" s="3">
        <v>58</v>
      </c>
      <c r="D63" s="4" t="s">
        <v>37</v>
      </c>
      <c r="E63" s="5" t="s">
        <v>34</v>
      </c>
      <c r="F63" s="3" t="s">
        <v>32</v>
      </c>
      <c r="G63" s="3" t="s">
        <v>29</v>
      </c>
      <c r="H63" s="7">
        <v>75.63</v>
      </c>
      <c r="I63" s="7">
        <v>3.21</v>
      </c>
      <c r="J63" s="7">
        <v>0</v>
      </c>
      <c r="K63" s="7">
        <f t="shared" si="25"/>
        <v>10.310000000000016</v>
      </c>
      <c r="L63" s="7">
        <v>89.15</v>
      </c>
      <c r="M63" s="7">
        <f t="shared" si="26"/>
        <v>26.745000000000001</v>
      </c>
      <c r="N63" s="7">
        <f t="shared" si="27"/>
        <v>115.89500000000001</v>
      </c>
      <c r="O63" s="7">
        <f t="shared" si="3"/>
        <v>44.218400000000003</v>
      </c>
      <c r="P63" s="6">
        <v>1</v>
      </c>
      <c r="Q63" s="6"/>
    </row>
    <row r="64" spans="3:20" ht="28.5" customHeight="1" x14ac:dyDescent="0.25">
      <c r="C64" s="3">
        <v>59</v>
      </c>
      <c r="D64" s="4" t="s">
        <v>37</v>
      </c>
      <c r="E64" s="5" t="s">
        <v>35</v>
      </c>
      <c r="F64" s="3" t="s">
        <v>31</v>
      </c>
      <c r="G64" s="3" t="s">
        <v>24</v>
      </c>
      <c r="H64" s="7">
        <v>100.9</v>
      </c>
      <c r="I64" s="7">
        <v>2.46</v>
      </c>
      <c r="J64" s="7">
        <v>0</v>
      </c>
      <c r="K64" s="7">
        <f>+L64-J64-I64-H64</f>
        <v>14</v>
      </c>
      <c r="L64" s="7">
        <v>117.36</v>
      </c>
      <c r="M64" s="7">
        <f>+L64*0.3</f>
        <v>35.207999999999998</v>
      </c>
      <c r="N64" s="7">
        <f>+L64+M64</f>
        <v>152.56799999999998</v>
      </c>
      <c r="O64" s="7">
        <f t="shared" si="3"/>
        <v>58.210560000000008</v>
      </c>
      <c r="P64" s="6">
        <v>1</v>
      </c>
      <c r="Q64" s="6"/>
    </row>
    <row r="65" spans="3:17" ht="28.5" customHeight="1" x14ac:dyDescent="0.25">
      <c r="C65" s="3">
        <v>60</v>
      </c>
      <c r="D65" s="4" t="s">
        <v>37</v>
      </c>
      <c r="E65" s="5" t="s">
        <v>35</v>
      </c>
      <c r="F65" s="3" t="s">
        <v>32</v>
      </c>
      <c r="G65" s="3" t="s">
        <v>25</v>
      </c>
      <c r="H65" s="7">
        <v>71.06</v>
      </c>
      <c r="I65" s="7">
        <v>2.98</v>
      </c>
      <c r="J65" s="7">
        <v>0</v>
      </c>
      <c r="K65" s="7">
        <f t="shared" ref="K65:K69" si="28">+L65-J65-I65-H65</f>
        <v>10.86999999999999</v>
      </c>
      <c r="L65" s="7">
        <v>84.91</v>
      </c>
      <c r="M65" s="7">
        <f t="shared" ref="M65:M69" si="29">+L65*0.3</f>
        <v>25.472999999999999</v>
      </c>
      <c r="N65" s="7">
        <f t="shared" ref="N65:N69" si="30">+L65+M65</f>
        <v>110.383</v>
      </c>
      <c r="O65" s="7">
        <f t="shared" si="3"/>
        <v>42.115360000000003</v>
      </c>
      <c r="P65" s="6">
        <v>1</v>
      </c>
      <c r="Q65" s="6"/>
    </row>
    <row r="66" spans="3:17" ht="28.5" customHeight="1" x14ac:dyDescent="0.25">
      <c r="C66" s="3">
        <v>61</v>
      </c>
      <c r="D66" s="4" t="s">
        <v>37</v>
      </c>
      <c r="E66" s="5" t="s">
        <v>35</v>
      </c>
      <c r="F66" s="3" t="s">
        <v>32</v>
      </c>
      <c r="G66" s="3" t="s">
        <v>26</v>
      </c>
      <c r="H66" s="7">
        <v>78.02</v>
      </c>
      <c r="I66" s="7">
        <v>3.72</v>
      </c>
      <c r="J66" s="7">
        <v>0</v>
      </c>
      <c r="K66" s="7">
        <f t="shared" si="28"/>
        <v>10.440000000000012</v>
      </c>
      <c r="L66" s="7">
        <v>92.18</v>
      </c>
      <c r="M66" s="7">
        <f t="shared" si="29"/>
        <v>27.654</v>
      </c>
      <c r="N66" s="7">
        <f t="shared" si="30"/>
        <v>119.834</v>
      </c>
      <c r="O66" s="7">
        <f t="shared" si="3"/>
        <v>45.721280000000007</v>
      </c>
      <c r="P66" s="6">
        <v>1</v>
      </c>
      <c r="Q66" s="6"/>
    </row>
    <row r="67" spans="3:17" ht="28.5" customHeight="1" x14ac:dyDescent="0.25">
      <c r="C67" s="3">
        <v>62</v>
      </c>
      <c r="D67" s="4" t="s">
        <v>37</v>
      </c>
      <c r="E67" s="5" t="s">
        <v>35</v>
      </c>
      <c r="F67" s="3" t="s">
        <v>32</v>
      </c>
      <c r="G67" s="3" t="s">
        <v>27</v>
      </c>
      <c r="H67" s="7">
        <v>80.709999999999994</v>
      </c>
      <c r="I67" s="7">
        <v>2.88</v>
      </c>
      <c r="J67" s="7">
        <v>0</v>
      </c>
      <c r="K67" s="7">
        <f t="shared" si="28"/>
        <v>12.060000000000016</v>
      </c>
      <c r="L67" s="7">
        <v>95.65</v>
      </c>
      <c r="M67" s="7">
        <f t="shared" si="29"/>
        <v>28.695</v>
      </c>
      <c r="N67" s="7">
        <f t="shared" si="30"/>
        <v>124.345</v>
      </c>
      <c r="O67" s="7">
        <f t="shared" si="3"/>
        <v>47.442400000000006</v>
      </c>
      <c r="P67" s="6">
        <v>1</v>
      </c>
      <c r="Q67" s="6"/>
    </row>
    <row r="68" spans="3:17" ht="28.5" customHeight="1" x14ac:dyDescent="0.25">
      <c r="C68" s="3">
        <v>63</v>
      </c>
      <c r="D68" s="4" t="s">
        <v>37</v>
      </c>
      <c r="E68" s="5" t="s">
        <v>35</v>
      </c>
      <c r="F68" s="3" t="s">
        <v>40</v>
      </c>
      <c r="G68" s="3" t="s">
        <v>28</v>
      </c>
      <c r="H68" s="7">
        <v>43.66</v>
      </c>
      <c r="I68" s="7">
        <v>3.02</v>
      </c>
      <c r="J68" s="7">
        <v>0</v>
      </c>
      <c r="K68" s="7">
        <f t="shared" si="28"/>
        <v>6.8800000000000026</v>
      </c>
      <c r="L68" s="7">
        <v>53.56</v>
      </c>
      <c r="M68" s="7">
        <f t="shared" si="29"/>
        <v>16.068000000000001</v>
      </c>
      <c r="N68" s="7">
        <f t="shared" si="30"/>
        <v>69.628</v>
      </c>
      <c r="O68" s="7">
        <f t="shared" si="3"/>
        <v>26.565760000000001</v>
      </c>
      <c r="P68" s="6">
        <v>0</v>
      </c>
      <c r="Q68" s="6"/>
    </row>
    <row r="69" spans="3:17" ht="28.5" customHeight="1" x14ac:dyDescent="0.25">
      <c r="C69" s="3">
        <v>64</v>
      </c>
      <c r="D69" s="4" t="s">
        <v>37</v>
      </c>
      <c r="E69" s="5" t="s">
        <v>35</v>
      </c>
      <c r="F69" s="3" t="s">
        <v>32</v>
      </c>
      <c r="G69" s="3" t="s">
        <v>29</v>
      </c>
      <c r="H69" s="7">
        <v>75.63</v>
      </c>
      <c r="I69" s="7">
        <v>3.21</v>
      </c>
      <c r="J69" s="7">
        <v>0</v>
      </c>
      <c r="K69" s="7">
        <f t="shared" si="28"/>
        <v>10.310000000000016</v>
      </c>
      <c r="L69" s="7">
        <v>89.15</v>
      </c>
      <c r="M69" s="7">
        <f t="shared" si="29"/>
        <v>26.745000000000001</v>
      </c>
      <c r="N69" s="7">
        <f t="shared" si="30"/>
        <v>115.89500000000001</v>
      </c>
      <c r="O69" s="7">
        <f t="shared" si="3"/>
        <v>44.218400000000003</v>
      </c>
      <c r="P69" s="6">
        <v>1</v>
      </c>
      <c r="Q69" s="6"/>
    </row>
    <row r="70" spans="3:17" ht="28.5" customHeight="1" x14ac:dyDescent="0.25">
      <c r="C70" s="3">
        <v>65</v>
      </c>
      <c r="D70" s="4" t="s">
        <v>37</v>
      </c>
      <c r="E70" s="5" t="s">
        <v>36</v>
      </c>
      <c r="F70" s="3" t="s">
        <v>31</v>
      </c>
      <c r="G70" s="3" t="s">
        <v>24</v>
      </c>
      <c r="H70" s="7">
        <v>100.9</v>
      </c>
      <c r="I70" s="7">
        <v>2.46</v>
      </c>
      <c r="J70" s="7">
        <v>0</v>
      </c>
      <c r="K70" s="7">
        <f>+L70-J70-I70-H70</f>
        <v>14</v>
      </c>
      <c r="L70" s="7">
        <v>117.36</v>
      </c>
      <c r="M70" s="7">
        <f>+L70*0.3</f>
        <v>35.207999999999998</v>
      </c>
      <c r="N70" s="7">
        <f>+L70+M70</f>
        <v>152.56799999999998</v>
      </c>
      <c r="O70" s="7">
        <f t="shared" si="3"/>
        <v>58.210560000000008</v>
      </c>
      <c r="P70" s="6">
        <v>1</v>
      </c>
      <c r="Q70" s="6"/>
    </row>
    <row r="71" spans="3:17" ht="28.5" customHeight="1" x14ac:dyDescent="0.25">
      <c r="C71" s="3">
        <v>66</v>
      </c>
      <c r="D71" s="4" t="s">
        <v>37</v>
      </c>
      <c r="E71" s="5" t="s">
        <v>36</v>
      </c>
      <c r="F71" s="3" t="s">
        <v>32</v>
      </c>
      <c r="G71" s="3" t="s">
        <v>25</v>
      </c>
      <c r="H71" s="7">
        <v>71.06</v>
      </c>
      <c r="I71" s="7">
        <v>2.98</v>
      </c>
      <c r="J71" s="7">
        <v>0</v>
      </c>
      <c r="K71" s="7">
        <f t="shared" ref="K71:K75" si="31">+L71-J71-I71-H71</f>
        <v>10.86999999999999</v>
      </c>
      <c r="L71" s="7">
        <v>84.91</v>
      </c>
      <c r="M71" s="7">
        <f t="shared" ref="M71:M75" si="32">+L71*0.3</f>
        <v>25.472999999999999</v>
      </c>
      <c r="N71" s="7">
        <f t="shared" ref="N71:N75" si="33">+L71+M71</f>
        <v>110.383</v>
      </c>
      <c r="O71" s="7">
        <f t="shared" ref="O71:O134" si="34">+L71*49.6/100</f>
        <v>42.115360000000003</v>
      </c>
      <c r="P71" s="6">
        <v>1</v>
      </c>
      <c r="Q71" s="6"/>
    </row>
    <row r="72" spans="3:17" ht="28.5" customHeight="1" x14ac:dyDescent="0.25">
      <c r="C72" s="3">
        <v>67</v>
      </c>
      <c r="D72" s="4" t="s">
        <v>37</v>
      </c>
      <c r="E72" s="5" t="s">
        <v>36</v>
      </c>
      <c r="F72" s="3" t="s">
        <v>32</v>
      </c>
      <c r="G72" s="3" t="s">
        <v>26</v>
      </c>
      <c r="H72" s="7">
        <v>78.02</v>
      </c>
      <c r="I72" s="7">
        <v>3.72</v>
      </c>
      <c r="J72" s="7">
        <v>0</v>
      </c>
      <c r="K72" s="7">
        <f t="shared" si="31"/>
        <v>10.440000000000012</v>
      </c>
      <c r="L72" s="7">
        <v>92.18</v>
      </c>
      <c r="M72" s="7">
        <f t="shared" si="32"/>
        <v>27.654</v>
      </c>
      <c r="N72" s="7">
        <f t="shared" si="33"/>
        <v>119.834</v>
      </c>
      <c r="O72" s="7">
        <f t="shared" si="34"/>
        <v>45.721280000000007</v>
      </c>
      <c r="P72" s="6">
        <v>1</v>
      </c>
      <c r="Q72" s="6"/>
    </row>
    <row r="73" spans="3:17" ht="28.5" customHeight="1" x14ac:dyDescent="0.25">
      <c r="C73" s="3">
        <v>68</v>
      </c>
      <c r="D73" s="4" t="s">
        <v>37</v>
      </c>
      <c r="E73" s="5" t="s">
        <v>36</v>
      </c>
      <c r="F73" s="3" t="s">
        <v>32</v>
      </c>
      <c r="G73" s="3" t="s">
        <v>27</v>
      </c>
      <c r="H73" s="7">
        <v>80.709999999999994</v>
      </c>
      <c r="I73" s="7">
        <v>2.88</v>
      </c>
      <c r="J73" s="7">
        <v>0</v>
      </c>
      <c r="K73" s="7">
        <f t="shared" si="31"/>
        <v>12.060000000000016</v>
      </c>
      <c r="L73" s="7">
        <v>95.65</v>
      </c>
      <c r="M73" s="7">
        <f t="shared" si="32"/>
        <v>28.695</v>
      </c>
      <c r="N73" s="7">
        <f t="shared" si="33"/>
        <v>124.345</v>
      </c>
      <c r="O73" s="7">
        <f t="shared" si="34"/>
        <v>47.442400000000006</v>
      </c>
      <c r="P73" s="6">
        <v>1</v>
      </c>
      <c r="Q73" s="6"/>
    </row>
    <row r="74" spans="3:17" ht="28.5" customHeight="1" x14ac:dyDescent="0.25">
      <c r="C74" s="3">
        <v>69</v>
      </c>
      <c r="D74" s="4" t="s">
        <v>37</v>
      </c>
      <c r="E74" s="5" t="s">
        <v>36</v>
      </c>
      <c r="F74" s="3" t="s">
        <v>40</v>
      </c>
      <c r="G74" s="3" t="s">
        <v>28</v>
      </c>
      <c r="H74" s="7">
        <v>43.66</v>
      </c>
      <c r="I74" s="7">
        <v>3.02</v>
      </c>
      <c r="J74" s="7">
        <v>0</v>
      </c>
      <c r="K74" s="7">
        <f t="shared" si="31"/>
        <v>6.8800000000000026</v>
      </c>
      <c r="L74" s="7">
        <v>53.56</v>
      </c>
      <c r="M74" s="7">
        <f t="shared" si="32"/>
        <v>16.068000000000001</v>
      </c>
      <c r="N74" s="7">
        <f t="shared" si="33"/>
        <v>69.628</v>
      </c>
      <c r="O74" s="7">
        <f t="shared" si="34"/>
        <v>26.565760000000001</v>
      </c>
      <c r="P74" s="6">
        <v>0</v>
      </c>
      <c r="Q74" s="6"/>
    </row>
    <row r="75" spans="3:17" ht="28.5" customHeight="1" x14ac:dyDescent="0.25">
      <c r="C75" s="3">
        <v>70</v>
      </c>
      <c r="D75" s="4" t="s">
        <v>37</v>
      </c>
      <c r="E75" s="5" t="s">
        <v>36</v>
      </c>
      <c r="F75" s="3" t="s">
        <v>32</v>
      </c>
      <c r="G75" s="3" t="s">
        <v>29</v>
      </c>
      <c r="H75" s="7">
        <v>75.63</v>
      </c>
      <c r="I75" s="7">
        <v>3.21</v>
      </c>
      <c r="J75" s="7">
        <v>0</v>
      </c>
      <c r="K75" s="7">
        <f t="shared" si="31"/>
        <v>10.310000000000016</v>
      </c>
      <c r="L75" s="7">
        <v>89.15</v>
      </c>
      <c r="M75" s="7">
        <f t="shared" si="32"/>
        <v>26.745000000000001</v>
      </c>
      <c r="N75" s="7">
        <f t="shared" si="33"/>
        <v>115.89500000000001</v>
      </c>
      <c r="O75" s="7">
        <f t="shared" si="34"/>
        <v>44.218400000000003</v>
      </c>
      <c r="P75" s="6">
        <v>1</v>
      </c>
      <c r="Q75" s="6"/>
    </row>
    <row r="76" spans="3:17" ht="28.5" customHeight="1" x14ac:dyDescent="0.25">
      <c r="C76" s="3">
        <v>71</v>
      </c>
      <c r="D76" s="4" t="s">
        <v>38</v>
      </c>
      <c r="E76" s="5" t="s">
        <v>22</v>
      </c>
      <c r="F76" s="3" t="s">
        <v>31</v>
      </c>
      <c r="G76" s="3" t="s">
        <v>24</v>
      </c>
      <c r="H76" s="7">
        <v>100.9</v>
      </c>
      <c r="I76" s="7">
        <v>2.46</v>
      </c>
      <c r="J76" s="7">
        <v>0</v>
      </c>
      <c r="K76" s="7">
        <f>+L76-J76-I76-H76</f>
        <v>14</v>
      </c>
      <c r="L76" s="7">
        <v>117.36</v>
      </c>
      <c r="M76" s="7">
        <f>+L76*0.3</f>
        <v>35.207999999999998</v>
      </c>
      <c r="N76" s="7">
        <f>+L76+M76</f>
        <v>152.56799999999998</v>
      </c>
      <c r="O76" s="7">
        <f t="shared" si="34"/>
        <v>58.210560000000008</v>
      </c>
      <c r="P76" s="6">
        <v>1</v>
      </c>
      <c r="Q76" s="6"/>
    </row>
    <row r="77" spans="3:17" ht="28.5" customHeight="1" x14ac:dyDescent="0.25">
      <c r="C77" s="3">
        <v>72</v>
      </c>
      <c r="D77" s="4" t="s">
        <v>38</v>
      </c>
      <c r="E77" s="5" t="s">
        <v>22</v>
      </c>
      <c r="F77" s="3" t="s">
        <v>32</v>
      </c>
      <c r="G77" s="3" t="s">
        <v>25</v>
      </c>
      <c r="H77" s="7">
        <v>71.06</v>
      </c>
      <c r="I77" s="7">
        <v>2.98</v>
      </c>
      <c r="J77" s="7">
        <v>0</v>
      </c>
      <c r="K77" s="7">
        <f t="shared" ref="K77:K81" si="35">+L77-J77-I77-H77</f>
        <v>10.86999999999999</v>
      </c>
      <c r="L77" s="7">
        <v>84.91</v>
      </c>
      <c r="M77" s="7">
        <f t="shared" ref="M77:M81" si="36">+L77*0.3</f>
        <v>25.472999999999999</v>
      </c>
      <c r="N77" s="7">
        <f t="shared" ref="N77:N81" si="37">+L77+M77</f>
        <v>110.383</v>
      </c>
      <c r="O77" s="7">
        <f t="shared" si="34"/>
        <v>42.115360000000003</v>
      </c>
      <c r="P77" s="6">
        <v>1</v>
      </c>
      <c r="Q77" s="6"/>
    </row>
    <row r="78" spans="3:17" ht="28.5" customHeight="1" x14ac:dyDescent="0.25">
      <c r="C78" s="3">
        <v>73</v>
      </c>
      <c r="D78" s="4" t="s">
        <v>38</v>
      </c>
      <c r="E78" s="5" t="s">
        <v>22</v>
      </c>
      <c r="F78" s="3" t="s">
        <v>32</v>
      </c>
      <c r="G78" s="3" t="s">
        <v>26</v>
      </c>
      <c r="H78" s="7">
        <v>78.02</v>
      </c>
      <c r="I78" s="7">
        <v>3.72</v>
      </c>
      <c r="J78" s="7">
        <v>0</v>
      </c>
      <c r="K78" s="7">
        <f t="shared" si="35"/>
        <v>10.440000000000012</v>
      </c>
      <c r="L78" s="7">
        <v>92.18</v>
      </c>
      <c r="M78" s="7">
        <f t="shared" si="36"/>
        <v>27.654</v>
      </c>
      <c r="N78" s="7">
        <f t="shared" si="37"/>
        <v>119.834</v>
      </c>
      <c r="O78" s="7">
        <f t="shared" si="34"/>
        <v>45.721280000000007</v>
      </c>
      <c r="P78" s="6">
        <v>1</v>
      </c>
      <c r="Q78" s="6"/>
    </row>
    <row r="79" spans="3:17" ht="28.5" customHeight="1" x14ac:dyDescent="0.25">
      <c r="C79" s="3">
        <v>74</v>
      </c>
      <c r="D79" s="4" t="s">
        <v>38</v>
      </c>
      <c r="E79" s="5" t="s">
        <v>22</v>
      </c>
      <c r="F79" s="3" t="s">
        <v>32</v>
      </c>
      <c r="G79" s="3" t="s">
        <v>27</v>
      </c>
      <c r="H79" s="7">
        <v>80.709999999999994</v>
      </c>
      <c r="I79" s="7">
        <v>2.88</v>
      </c>
      <c r="J79" s="7">
        <v>0</v>
      </c>
      <c r="K79" s="7">
        <f t="shared" si="35"/>
        <v>12.060000000000016</v>
      </c>
      <c r="L79" s="7">
        <v>95.65</v>
      </c>
      <c r="M79" s="7">
        <f t="shared" si="36"/>
        <v>28.695</v>
      </c>
      <c r="N79" s="7">
        <f t="shared" si="37"/>
        <v>124.345</v>
      </c>
      <c r="O79" s="7">
        <f t="shared" si="34"/>
        <v>47.442400000000006</v>
      </c>
      <c r="P79" s="6">
        <v>1</v>
      </c>
      <c r="Q79" s="6"/>
    </row>
    <row r="80" spans="3:17" ht="28.5" customHeight="1" x14ac:dyDescent="0.25">
      <c r="C80" s="3">
        <v>75</v>
      </c>
      <c r="D80" s="4" t="s">
        <v>38</v>
      </c>
      <c r="E80" s="5" t="s">
        <v>22</v>
      </c>
      <c r="F80" s="3" t="s">
        <v>40</v>
      </c>
      <c r="G80" s="3" t="s">
        <v>28</v>
      </c>
      <c r="H80" s="7">
        <v>43.66</v>
      </c>
      <c r="I80" s="7">
        <v>3.02</v>
      </c>
      <c r="J80" s="7">
        <v>0</v>
      </c>
      <c r="K80" s="7">
        <f t="shared" si="35"/>
        <v>6.8800000000000026</v>
      </c>
      <c r="L80" s="7">
        <v>53.56</v>
      </c>
      <c r="M80" s="7">
        <f t="shared" si="36"/>
        <v>16.068000000000001</v>
      </c>
      <c r="N80" s="7">
        <f t="shared" si="37"/>
        <v>69.628</v>
      </c>
      <c r="O80" s="7">
        <f t="shared" si="34"/>
        <v>26.565760000000001</v>
      </c>
      <c r="P80" s="6">
        <v>0</v>
      </c>
      <c r="Q80" s="6"/>
    </row>
    <row r="81" spans="3:17" ht="28.5" customHeight="1" x14ac:dyDescent="0.25">
      <c r="C81" s="3">
        <v>76</v>
      </c>
      <c r="D81" s="4" t="s">
        <v>38</v>
      </c>
      <c r="E81" s="5" t="s">
        <v>22</v>
      </c>
      <c r="F81" s="3" t="s">
        <v>32</v>
      </c>
      <c r="G81" s="3" t="s">
        <v>29</v>
      </c>
      <c r="H81" s="7">
        <v>75.63</v>
      </c>
      <c r="I81" s="7">
        <v>3.21</v>
      </c>
      <c r="J81" s="7">
        <v>0</v>
      </c>
      <c r="K81" s="7">
        <f t="shared" si="35"/>
        <v>10.310000000000016</v>
      </c>
      <c r="L81" s="7">
        <v>89.15</v>
      </c>
      <c r="M81" s="7">
        <f t="shared" si="36"/>
        <v>26.745000000000001</v>
      </c>
      <c r="N81" s="7">
        <f t="shared" si="37"/>
        <v>115.89500000000001</v>
      </c>
      <c r="O81" s="7">
        <f t="shared" si="34"/>
        <v>44.218400000000003</v>
      </c>
      <c r="P81" s="6">
        <v>1</v>
      </c>
      <c r="Q81" s="6"/>
    </row>
    <row r="82" spans="3:17" ht="28.5" customHeight="1" x14ac:dyDescent="0.25">
      <c r="C82" s="3">
        <v>77</v>
      </c>
      <c r="D82" s="4" t="s">
        <v>38</v>
      </c>
      <c r="E82" s="5" t="s">
        <v>33</v>
      </c>
      <c r="F82" s="3" t="s">
        <v>31</v>
      </c>
      <c r="G82" s="3" t="s">
        <v>24</v>
      </c>
      <c r="H82" s="7">
        <v>100.9</v>
      </c>
      <c r="I82" s="7">
        <v>2.46</v>
      </c>
      <c r="J82" s="7">
        <v>0</v>
      </c>
      <c r="K82" s="7">
        <f>+L82-J82-I82-H82</f>
        <v>14</v>
      </c>
      <c r="L82" s="7">
        <v>117.36</v>
      </c>
      <c r="M82" s="7">
        <f>+L82*0.3</f>
        <v>35.207999999999998</v>
      </c>
      <c r="N82" s="7">
        <f>+L82+M82</f>
        <v>152.56799999999998</v>
      </c>
      <c r="O82" s="7">
        <f t="shared" si="34"/>
        <v>58.210560000000008</v>
      </c>
      <c r="P82" s="6">
        <v>1</v>
      </c>
      <c r="Q82" s="6"/>
    </row>
    <row r="83" spans="3:17" ht="28.5" customHeight="1" x14ac:dyDescent="0.25">
      <c r="C83" s="3">
        <v>78</v>
      </c>
      <c r="D83" s="4" t="s">
        <v>38</v>
      </c>
      <c r="E83" s="5" t="s">
        <v>33</v>
      </c>
      <c r="F83" s="3" t="s">
        <v>32</v>
      </c>
      <c r="G83" s="3" t="s">
        <v>25</v>
      </c>
      <c r="H83" s="7">
        <v>71.06</v>
      </c>
      <c r="I83" s="7">
        <v>2.98</v>
      </c>
      <c r="J83" s="7">
        <v>0</v>
      </c>
      <c r="K83" s="7">
        <f t="shared" ref="K83:K87" si="38">+L83-J83-I83-H83</f>
        <v>10.86999999999999</v>
      </c>
      <c r="L83" s="7">
        <v>84.91</v>
      </c>
      <c r="M83" s="7">
        <f t="shared" ref="M83:M87" si="39">+L83*0.3</f>
        <v>25.472999999999999</v>
      </c>
      <c r="N83" s="7">
        <f t="shared" ref="N83:N87" si="40">+L83+M83</f>
        <v>110.383</v>
      </c>
      <c r="O83" s="7">
        <f t="shared" si="34"/>
        <v>42.115360000000003</v>
      </c>
      <c r="P83" s="6">
        <v>1</v>
      </c>
      <c r="Q83" s="6"/>
    </row>
    <row r="84" spans="3:17" ht="28.5" customHeight="1" x14ac:dyDescent="0.25">
      <c r="C84" s="3">
        <v>79</v>
      </c>
      <c r="D84" s="4" t="s">
        <v>38</v>
      </c>
      <c r="E84" s="5" t="s">
        <v>33</v>
      </c>
      <c r="F84" s="3" t="s">
        <v>32</v>
      </c>
      <c r="G84" s="3" t="s">
        <v>26</v>
      </c>
      <c r="H84" s="7">
        <v>78.02</v>
      </c>
      <c r="I84" s="7">
        <v>3.72</v>
      </c>
      <c r="J84" s="7">
        <v>0</v>
      </c>
      <c r="K84" s="7">
        <f t="shared" si="38"/>
        <v>10.440000000000012</v>
      </c>
      <c r="L84" s="7">
        <v>92.18</v>
      </c>
      <c r="M84" s="7">
        <f t="shared" si="39"/>
        <v>27.654</v>
      </c>
      <c r="N84" s="7">
        <f t="shared" si="40"/>
        <v>119.834</v>
      </c>
      <c r="O84" s="7">
        <f t="shared" si="34"/>
        <v>45.721280000000007</v>
      </c>
      <c r="P84" s="6">
        <v>1</v>
      </c>
      <c r="Q84" s="6"/>
    </row>
    <row r="85" spans="3:17" ht="28.5" customHeight="1" x14ac:dyDescent="0.25">
      <c r="C85" s="3">
        <v>80</v>
      </c>
      <c r="D85" s="4" t="s">
        <v>38</v>
      </c>
      <c r="E85" s="5" t="s">
        <v>33</v>
      </c>
      <c r="F85" s="3" t="s">
        <v>32</v>
      </c>
      <c r="G85" s="3" t="s">
        <v>27</v>
      </c>
      <c r="H85" s="7">
        <v>80.709999999999994</v>
      </c>
      <c r="I85" s="7">
        <v>2.88</v>
      </c>
      <c r="J85" s="7">
        <v>0</v>
      </c>
      <c r="K85" s="7">
        <f t="shared" si="38"/>
        <v>12.060000000000016</v>
      </c>
      <c r="L85" s="7">
        <v>95.65</v>
      </c>
      <c r="M85" s="7">
        <f t="shared" si="39"/>
        <v>28.695</v>
      </c>
      <c r="N85" s="7">
        <f t="shared" si="40"/>
        <v>124.345</v>
      </c>
      <c r="O85" s="7">
        <f t="shared" si="34"/>
        <v>47.442400000000006</v>
      </c>
      <c r="P85" s="6">
        <v>1</v>
      </c>
      <c r="Q85" s="6"/>
    </row>
    <row r="86" spans="3:17" ht="28.5" customHeight="1" x14ac:dyDescent="0.25">
      <c r="C86" s="3">
        <v>81</v>
      </c>
      <c r="D86" s="4" t="s">
        <v>38</v>
      </c>
      <c r="E86" s="5" t="s">
        <v>33</v>
      </c>
      <c r="F86" s="3" t="s">
        <v>40</v>
      </c>
      <c r="G86" s="3" t="s">
        <v>28</v>
      </c>
      <c r="H86" s="7">
        <v>43.66</v>
      </c>
      <c r="I86" s="7">
        <v>3.02</v>
      </c>
      <c r="J86" s="7">
        <v>0</v>
      </c>
      <c r="K86" s="7">
        <f t="shared" si="38"/>
        <v>6.8800000000000026</v>
      </c>
      <c r="L86" s="7">
        <v>53.56</v>
      </c>
      <c r="M86" s="7">
        <f t="shared" si="39"/>
        <v>16.068000000000001</v>
      </c>
      <c r="N86" s="7">
        <f t="shared" si="40"/>
        <v>69.628</v>
      </c>
      <c r="O86" s="7">
        <f t="shared" si="34"/>
        <v>26.565760000000001</v>
      </c>
      <c r="P86" s="6">
        <v>0</v>
      </c>
      <c r="Q86" s="6"/>
    </row>
    <row r="87" spans="3:17" ht="28.5" customHeight="1" x14ac:dyDescent="0.25">
      <c r="C87" s="3">
        <v>82</v>
      </c>
      <c r="D87" s="4" t="s">
        <v>38</v>
      </c>
      <c r="E87" s="5" t="s">
        <v>33</v>
      </c>
      <c r="F87" s="3" t="s">
        <v>32</v>
      </c>
      <c r="G87" s="3" t="s">
        <v>29</v>
      </c>
      <c r="H87" s="7">
        <v>75.63</v>
      </c>
      <c r="I87" s="7">
        <v>3.21</v>
      </c>
      <c r="J87" s="7">
        <v>0</v>
      </c>
      <c r="K87" s="7">
        <f t="shared" si="38"/>
        <v>10.310000000000016</v>
      </c>
      <c r="L87" s="7">
        <v>89.15</v>
      </c>
      <c r="M87" s="7">
        <f t="shared" si="39"/>
        <v>26.745000000000001</v>
      </c>
      <c r="N87" s="7">
        <f t="shared" si="40"/>
        <v>115.89500000000001</v>
      </c>
      <c r="O87" s="7">
        <f t="shared" si="34"/>
        <v>44.218400000000003</v>
      </c>
      <c r="P87" s="6">
        <v>1</v>
      </c>
      <c r="Q87" s="6"/>
    </row>
    <row r="88" spans="3:17" ht="28.5" customHeight="1" x14ac:dyDescent="0.25">
      <c r="C88" s="3">
        <v>83</v>
      </c>
      <c r="D88" s="4" t="s">
        <v>38</v>
      </c>
      <c r="E88" s="5" t="s">
        <v>34</v>
      </c>
      <c r="F88" s="3" t="s">
        <v>31</v>
      </c>
      <c r="G88" s="3" t="s">
        <v>24</v>
      </c>
      <c r="H88" s="7">
        <v>100.9</v>
      </c>
      <c r="I88" s="7">
        <v>2.46</v>
      </c>
      <c r="J88" s="7">
        <v>0</v>
      </c>
      <c r="K88" s="7">
        <f>+L88-J88-I88-H88</f>
        <v>14</v>
      </c>
      <c r="L88" s="7">
        <v>117.36</v>
      </c>
      <c r="M88" s="7">
        <f>+L88*0.3</f>
        <v>35.207999999999998</v>
      </c>
      <c r="N88" s="7">
        <f>+L88+M88</f>
        <v>152.56799999999998</v>
      </c>
      <c r="O88" s="7">
        <f t="shared" si="34"/>
        <v>58.210560000000008</v>
      </c>
      <c r="P88" s="6">
        <v>1</v>
      </c>
      <c r="Q88" s="6"/>
    </row>
    <row r="89" spans="3:17" ht="28.5" customHeight="1" x14ac:dyDescent="0.25">
      <c r="C89" s="3">
        <v>84</v>
      </c>
      <c r="D89" s="4" t="s">
        <v>38</v>
      </c>
      <c r="E89" s="5" t="s">
        <v>34</v>
      </c>
      <c r="F89" s="3" t="s">
        <v>32</v>
      </c>
      <c r="G89" s="3" t="s">
        <v>25</v>
      </c>
      <c r="H89" s="7">
        <v>71.06</v>
      </c>
      <c r="I89" s="7">
        <v>2.98</v>
      </c>
      <c r="J89" s="7">
        <v>0</v>
      </c>
      <c r="K89" s="7">
        <f t="shared" ref="K89:K93" si="41">+L89-J89-I89-H89</f>
        <v>10.86999999999999</v>
      </c>
      <c r="L89" s="7">
        <v>84.91</v>
      </c>
      <c r="M89" s="7">
        <f t="shared" ref="M89:M93" si="42">+L89*0.3</f>
        <v>25.472999999999999</v>
      </c>
      <c r="N89" s="7">
        <f t="shared" ref="N89:N93" si="43">+L89+M89</f>
        <v>110.383</v>
      </c>
      <c r="O89" s="7">
        <f t="shared" si="34"/>
        <v>42.115360000000003</v>
      </c>
      <c r="P89" s="6">
        <v>1</v>
      </c>
      <c r="Q89" s="6"/>
    </row>
    <row r="90" spans="3:17" ht="28.5" customHeight="1" x14ac:dyDescent="0.25">
      <c r="C90" s="3">
        <v>85</v>
      </c>
      <c r="D90" s="4" t="s">
        <v>38</v>
      </c>
      <c r="E90" s="5" t="s">
        <v>34</v>
      </c>
      <c r="F90" s="3" t="s">
        <v>32</v>
      </c>
      <c r="G90" s="3" t="s">
        <v>26</v>
      </c>
      <c r="H90" s="7">
        <v>78.02</v>
      </c>
      <c r="I90" s="7">
        <v>3.72</v>
      </c>
      <c r="J90" s="7">
        <v>0</v>
      </c>
      <c r="K90" s="7">
        <f t="shared" si="41"/>
        <v>10.440000000000012</v>
      </c>
      <c r="L90" s="7">
        <v>92.18</v>
      </c>
      <c r="M90" s="7">
        <f t="shared" si="42"/>
        <v>27.654</v>
      </c>
      <c r="N90" s="7">
        <f t="shared" si="43"/>
        <v>119.834</v>
      </c>
      <c r="O90" s="7">
        <f t="shared" si="34"/>
        <v>45.721280000000007</v>
      </c>
      <c r="P90" s="6">
        <v>1</v>
      </c>
      <c r="Q90" s="6"/>
    </row>
    <row r="91" spans="3:17" ht="28.5" customHeight="1" x14ac:dyDescent="0.25">
      <c r="C91" s="3">
        <v>86</v>
      </c>
      <c r="D91" s="4" t="s">
        <v>38</v>
      </c>
      <c r="E91" s="5" t="s">
        <v>34</v>
      </c>
      <c r="F91" s="3" t="s">
        <v>32</v>
      </c>
      <c r="G91" s="3" t="s">
        <v>27</v>
      </c>
      <c r="H91" s="7">
        <v>80.709999999999994</v>
      </c>
      <c r="I91" s="7">
        <v>2.88</v>
      </c>
      <c r="J91" s="7">
        <v>0</v>
      </c>
      <c r="K91" s="7">
        <f t="shared" si="41"/>
        <v>12.060000000000016</v>
      </c>
      <c r="L91" s="7">
        <v>95.65</v>
      </c>
      <c r="M91" s="7">
        <f t="shared" si="42"/>
        <v>28.695</v>
      </c>
      <c r="N91" s="7">
        <f t="shared" si="43"/>
        <v>124.345</v>
      </c>
      <c r="O91" s="7">
        <f t="shared" si="34"/>
        <v>47.442400000000006</v>
      </c>
      <c r="P91" s="6">
        <v>1</v>
      </c>
      <c r="Q91" s="6"/>
    </row>
    <row r="92" spans="3:17" ht="28.5" customHeight="1" x14ac:dyDescent="0.25">
      <c r="C92" s="3">
        <v>87</v>
      </c>
      <c r="D92" s="4" t="s">
        <v>38</v>
      </c>
      <c r="E92" s="5" t="s">
        <v>34</v>
      </c>
      <c r="F92" s="3" t="s">
        <v>40</v>
      </c>
      <c r="G92" s="3" t="s">
        <v>28</v>
      </c>
      <c r="H92" s="7">
        <v>43.66</v>
      </c>
      <c r="I92" s="7">
        <v>3.02</v>
      </c>
      <c r="J92" s="7">
        <v>0</v>
      </c>
      <c r="K92" s="7">
        <f t="shared" si="41"/>
        <v>6.8800000000000026</v>
      </c>
      <c r="L92" s="7">
        <v>53.56</v>
      </c>
      <c r="M92" s="7">
        <f t="shared" si="42"/>
        <v>16.068000000000001</v>
      </c>
      <c r="N92" s="7">
        <f t="shared" si="43"/>
        <v>69.628</v>
      </c>
      <c r="O92" s="7">
        <f t="shared" si="34"/>
        <v>26.565760000000001</v>
      </c>
      <c r="P92" s="6">
        <v>0</v>
      </c>
      <c r="Q92" s="6"/>
    </row>
    <row r="93" spans="3:17" ht="28.5" customHeight="1" x14ac:dyDescent="0.25">
      <c r="C93" s="3">
        <v>88</v>
      </c>
      <c r="D93" s="4" t="s">
        <v>38</v>
      </c>
      <c r="E93" s="5" t="s">
        <v>34</v>
      </c>
      <c r="F93" s="3" t="s">
        <v>32</v>
      </c>
      <c r="G93" s="3" t="s">
        <v>29</v>
      </c>
      <c r="H93" s="7">
        <v>75.63</v>
      </c>
      <c r="I93" s="7">
        <v>3.21</v>
      </c>
      <c r="J93" s="7">
        <v>0</v>
      </c>
      <c r="K93" s="7">
        <f t="shared" si="41"/>
        <v>10.310000000000016</v>
      </c>
      <c r="L93" s="7">
        <v>89.15</v>
      </c>
      <c r="M93" s="7">
        <f t="shared" si="42"/>
        <v>26.745000000000001</v>
      </c>
      <c r="N93" s="7">
        <f t="shared" si="43"/>
        <v>115.89500000000001</v>
      </c>
      <c r="O93" s="7">
        <f t="shared" si="34"/>
        <v>44.218400000000003</v>
      </c>
      <c r="P93" s="6">
        <v>1</v>
      </c>
      <c r="Q93" s="6"/>
    </row>
    <row r="94" spans="3:17" ht="28.5" customHeight="1" x14ac:dyDescent="0.25">
      <c r="C94" s="3">
        <v>89</v>
      </c>
      <c r="D94" s="4" t="s">
        <v>38</v>
      </c>
      <c r="E94" s="5" t="s">
        <v>35</v>
      </c>
      <c r="F94" s="3" t="s">
        <v>31</v>
      </c>
      <c r="G94" s="3" t="s">
        <v>24</v>
      </c>
      <c r="H94" s="7">
        <v>100.9</v>
      </c>
      <c r="I94" s="7">
        <v>2.46</v>
      </c>
      <c r="J94" s="7">
        <v>0</v>
      </c>
      <c r="K94" s="7">
        <f>+L94-J94-I94-H94</f>
        <v>14</v>
      </c>
      <c r="L94" s="7">
        <v>117.36</v>
      </c>
      <c r="M94" s="7">
        <f>+L94*0.3</f>
        <v>35.207999999999998</v>
      </c>
      <c r="N94" s="7">
        <f>+L94+M94</f>
        <v>152.56799999999998</v>
      </c>
      <c r="O94" s="7">
        <f t="shared" si="34"/>
        <v>58.210560000000008</v>
      </c>
      <c r="P94" s="6">
        <v>1</v>
      </c>
      <c r="Q94" s="6"/>
    </row>
    <row r="95" spans="3:17" ht="28.5" customHeight="1" x14ac:dyDescent="0.25">
      <c r="C95" s="3">
        <v>90</v>
      </c>
      <c r="D95" s="4" t="s">
        <v>38</v>
      </c>
      <c r="E95" s="5" t="s">
        <v>35</v>
      </c>
      <c r="F95" s="3" t="s">
        <v>32</v>
      </c>
      <c r="G95" s="3" t="s">
        <v>25</v>
      </c>
      <c r="H95" s="7">
        <v>71.06</v>
      </c>
      <c r="I95" s="7">
        <v>2.98</v>
      </c>
      <c r="J95" s="7">
        <v>0</v>
      </c>
      <c r="K95" s="7">
        <f t="shared" ref="K95:K99" si="44">+L95-J95-I95-H95</f>
        <v>10.86999999999999</v>
      </c>
      <c r="L95" s="7">
        <v>84.91</v>
      </c>
      <c r="M95" s="7">
        <f t="shared" ref="M95:M99" si="45">+L95*0.3</f>
        <v>25.472999999999999</v>
      </c>
      <c r="N95" s="7">
        <f t="shared" ref="N95:N99" si="46">+L95+M95</f>
        <v>110.383</v>
      </c>
      <c r="O95" s="7">
        <f t="shared" si="34"/>
        <v>42.115360000000003</v>
      </c>
      <c r="P95" s="6">
        <v>1</v>
      </c>
      <c r="Q95" s="6"/>
    </row>
    <row r="96" spans="3:17" ht="28.5" customHeight="1" x14ac:dyDescent="0.25">
      <c r="C96" s="3">
        <v>91</v>
      </c>
      <c r="D96" s="4" t="s">
        <v>38</v>
      </c>
      <c r="E96" s="5" t="s">
        <v>35</v>
      </c>
      <c r="F96" s="3" t="s">
        <v>32</v>
      </c>
      <c r="G96" s="3" t="s">
        <v>26</v>
      </c>
      <c r="H96" s="7">
        <v>78.02</v>
      </c>
      <c r="I96" s="7">
        <v>3.72</v>
      </c>
      <c r="J96" s="7">
        <v>0</v>
      </c>
      <c r="K96" s="7">
        <f t="shared" si="44"/>
        <v>10.440000000000012</v>
      </c>
      <c r="L96" s="7">
        <v>92.18</v>
      </c>
      <c r="M96" s="7">
        <f t="shared" si="45"/>
        <v>27.654</v>
      </c>
      <c r="N96" s="7">
        <f t="shared" si="46"/>
        <v>119.834</v>
      </c>
      <c r="O96" s="7">
        <f t="shared" si="34"/>
        <v>45.721280000000007</v>
      </c>
      <c r="P96" s="6">
        <v>1</v>
      </c>
      <c r="Q96" s="6"/>
    </row>
    <row r="97" spans="3:21" ht="28.5" customHeight="1" x14ac:dyDescent="0.25">
      <c r="C97" s="3">
        <v>92</v>
      </c>
      <c r="D97" s="4" t="s">
        <v>38</v>
      </c>
      <c r="E97" s="5" t="s">
        <v>35</v>
      </c>
      <c r="F97" s="3" t="s">
        <v>32</v>
      </c>
      <c r="G97" s="3" t="s">
        <v>27</v>
      </c>
      <c r="H97" s="7">
        <v>80.709999999999994</v>
      </c>
      <c r="I97" s="7">
        <v>2.88</v>
      </c>
      <c r="J97" s="7">
        <v>0</v>
      </c>
      <c r="K97" s="7">
        <f t="shared" si="44"/>
        <v>12.060000000000016</v>
      </c>
      <c r="L97" s="7">
        <v>95.65</v>
      </c>
      <c r="M97" s="7">
        <f t="shared" si="45"/>
        <v>28.695</v>
      </c>
      <c r="N97" s="7">
        <f t="shared" si="46"/>
        <v>124.345</v>
      </c>
      <c r="O97" s="7">
        <f t="shared" si="34"/>
        <v>47.442400000000006</v>
      </c>
      <c r="P97" s="6">
        <v>1</v>
      </c>
      <c r="Q97" s="6"/>
    </row>
    <row r="98" spans="3:21" ht="28.5" customHeight="1" x14ac:dyDescent="0.25">
      <c r="C98" s="3">
        <v>93</v>
      </c>
      <c r="D98" s="4" t="s">
        <v>38</v>
      </c>
      <c r="E98" s="5" t="s">
        <v>35</v>
      </c>
      <c r="F98" s="3" t="s">
        <v>40</v>
      </c>
      <c r="G98" s="3" t="s">
        <v>28</v>
      </c>
      <c r="H98" s="7">
        <v>43.66</v>
      </c>
      <c r="I98" s="7">
        <v>3.02</v>
      </c>
      <c r="J98" s="7">
        <v>0</v>
      </c>
      <c r="K98" s="7">
        <f t="shared" si="44"/>
        <v>6.8800000000000026</v>
      </c>
      <c r="L98" s="7">
        <v>53.56</v>
      </c>
      <c r="M98" s="7">
        <f t="shared" si="45"/>
        <v>16.068000000000001</v>
      </c>
      <c r="N98" s="7">
        <f t="shared" si="46"/>
        <v>69.628</v>
      </c>
      <c r="O98" s="7">
        <f t="shared" si="34"/>
        <v>26.565760000000001</v>
      </c>
      <c r="P98" s="6">
        <v>0</v>
      </c>
      <c r="Q98" s="6"/>
    </row>
    <row r="99" spans="3:21" ht="28.5" customHeight="1" x14ac:dyDescent="0.25">
      <c r="C99" s="3">
        <v>94</v>
      </c>
      <c r="D99" s="4" t="s">
        <v>38</v>
      </c>
      <c r="E99" s="5" t="s">
        <v>35</v>
      </c>
      <c r="F99" s="3" t="s">
        <v>32</v>
      </c>
      <c r="G99" s="3" t="s">
        <v>29</v>
      </c>
      <c r="H99" s="7">
        <v>75.63</v>
      </c>
      <c r="I99" s="7">
        <v>3.21</v>
      </c>
      <c r="J99" s="7">
        <v>0</v>
      </c>
      <c r="K99" s="7">
        <f t="shared" si="44"/>
        <v>10.310000000000016</v>
      </c>
      <c r="L99" s="7">
        <v>89.15</v>
      </c>
      <c r="M99" s="7">
        <f t="shared" si="45"/>
        <v>26.745000000000001</v>
      </c>
      <c r="N99" s="7">
        <f t="shared" si="46"/>
        <v>115.89500000000001</v>
      </c>
      <c r="O99" s="7">
        <f t="shared" si="34"/>
        <v>44.218400000000003</v>
      </c>
      <c r="P99" s="6">
        <v>1</v>
      </c>
      <c r="Q99" s="6"/>
    </row>
    <row r="100" spans="3:21" ht="28.5" customHeight="1" x14ac:dyDescent="0.25">
      <c r="C100" s="3">
        <v>95</v>
      </c>
      <c r="D100" s="4" t="s">
        <v>38</v>
      </c>
      <c r="E100" s="5" t="s">
        <v>36</v>
      </c>
      <c r="F100" s="3" t="s">
        <v>31</v>
      </c>
      <c r="G100" s="3" t="s">
        <v>24</v>
      </c>
      <c r="H100" s="7">
        <v>100.9</v>
      </c>
      <c r="I100" s="7">
        <v>2.46</v>
      </c>
      <c r="J100" s="7">
        <v>0</v>
      </c>
      <c r="K100" s="7">
        <f>+L100-J100-I100-H100</f>
        <v>14</v>
      </c>
      <c r="L100" s="7">
        <v>117.36</v>
      </c>
      <c r="M100" s="7">
        <f>+L100*0.3</f>
        <v>35.207999999999998</v>
      </c>
      <c r="N100" s="7">
        <f>+L100+M100</f>
        <v>152.56799999999998</v>
      </c>
      <c r="O100" s="7">
        <f t="shared" si="34"/>
        <v>58.210560000000008</v>
      </c>
      <c r="P100" s="6">
        <v>1</v>
      </c>
      <c r="Q100" s="6"/>
    </row>
    <row r="101" spans="3:21" ht="28.5" customHeight="1" x14ac:dyDescent="0.25">
      <c r="C101" s="3">
        <v>96</v>
      </c>
      <c r="D101" s="4" t="s">
        <v>38</v>
      </c>
      <c r="E101" s="5" t="s">
        <v>36</v>
      </c>
      <c r="F101" s="3" t="s">
        <v>32</v>
      </c>
      <c r="G101" s="3" t="s">
        <v>25</v>
      </c>
      <c r="H101" s="7">
        <v>71.06</v>
      </c>
      <c r="I101" s="7">
        <v>2.98</v>
      </c>
      <c r="J101" s="7">
        <v>0</v>
      </c>
      <c r="K101" s="7">
        <f t="shared" ref="K101:K105" si="47">+L101-J101-I101-H101</f>
        <v>10.86999999999999</v>
      </c>
      <c r="L101" s="7">
        <v>84.91</v>
      </c>
      <c r="M101" s="7">
        <f t="shared" ref="M101:M105" si="48">+L101*0.3</f>
        <v>25.472999999999999</v>
      </c>
      <c r="N101" s="7">
        <f t="shared" ref="N101:N105" si="49">+L101+M101</f>
        <v>110.383</v>
      </c>
      <c r="O101" s="7">
        <f t="shared" si="34"/>
        <v>42.115360000000003</v>
      </c>
      <c r="P101" s="6">
        <v>1</v>
      </c>
      <c r="Q101" s="6"/>
    </row>
    <row r="102" spans="3:21" ht="28.5" customHeight="1" x14ac:dyDescent="0.25">
      <c r="C102" s="3">
        <v>97</v>
      </c>
      <c r="D102" s="4" t="s">
        <v>38</v>
      </c>
      <c r="E102" s="5" t="s">
        <v>36</v>
      </c>
      <c r="F102" s="3" t="s">
        <v>32</v>
      </c>
      <c r="G102" s="3" t="s">
        <v>26</v>
      </c>
      <c r="H102" s="7">
        <v>78.02</v>
      </c>
      <c r="I102" s="7">
        <v>3.72</v>
      </c>
      <c r="J102" s="7">
        <v>0</v>
      </c>
      <c r="K102" s="7">
        <f t="shared" si="47"/>
        <v>10.440000000000012</v>
      </c>
      <c r="L102" s="7">
        <v>92.18</v>
      </c>
      <c r="M102" s="7">
        <f t="shared" si="48"/>
        <v>27.654</v>
      </c>
      <c r="N102" s="7">
        <f t="shared" si="49"/>
        <v>119.834</v>
      </c>
      <c r="O102" s="7">
        <f t="shared" si="34"/>
        <v>45.721280000000007</v>
      </c>
      <c r="P102" s="6">
        <v>1</v>
      </c>
      <c r="Q102" s="6"/>
    </row>
    <row r="103" spans="3:21" ht="28.5" customHeight="1" x14ac:dyDescent="0.25">
      <c r="C103" s="3">
        <v>98</v>
      </c>
      <c r="D103" s="4" t="s">
        <v>38</v>
      </c>
      <c r="E103" s="5" t="s">
        <v>36</v>
      </c>
      <c r="F103" s="3" t="s">
        <v>32</v>
      </c>
      <c r="G103" s="3" t="s">
        <v>27</v>
      </c>
      <c r="H103" s="7">
        <v>80.709999999999994</v>
      </c>
      <c r="I103" s="7">
        <v>2.88</v>
      </c>
      <c r="J103" s="7">
        <v>0</v>
      </c>
      <c r="K103" s="7">
        <f t="shared" si="47"/>
        <v>12.060000000000016</v>
      </c>
      <c r="L103" s="7">
        <v>95.65</v>
      </c>
      <c r="M103" s="7">
        <f t="shared" si="48"/>
        <v>28.695</v>
      </c>
      <c r="N103" s="7">
        <f t="shared" si="49"/>
        <v>124.345</v>
      </c>
      <c r="O103" s="7">
        <f t="shared" si="34"/>
        <v>47.442400000000006</v>
      </c>
      <c r="P103" s="6">
        <v>1</v>
      </c>
      <c r="Q103" s="6"/>
    </row>
    <row r="104" spans="3:21" ht="28.5" customHeight="1" x14ac:dyDescent="0.25">
      <c r="C104" s="3">
        <v>99</v>
      </c>
      <c r="D104" s="4" t="s">
        <v>38</v>
      </c>
      <c r="E104" s="5" t="s">
        <v>36</v>
      </c>
      <c r="F104" s="3" t="s">
        <v>40</v>
      </c>
      <c r="G104" s="3" t="s">
        <v>28</v>
      </c>
      <c r="H104" s="7">
        <v>43.66</v>
      </c>
      <c r="I104" s="7">
        <v>3.02</v>
      </c>
      <c r="J104" s="7">
        <v>0</v>
      </c>
      <c r="K104" s="7">
        <f t="shared" si="47"/>
        <v>6.8800000000000026</v>
      </c>
      <c r="L104" s="7">
        <v>53.56</v>
      </c>
      <c r="M104" s="7">
        <f t="shared" si="48"/>
        <v>16.068000000000001</v>
      </c>
      <c r="N104" s="7">
        <f t="shared" si="49"/>
        <v>69.628</v>
      </c>
      <c r="O104" s="7">
        <f t="shared" si="34"/>
        <v>26.565760000000001</v>
      </c>
      <c r="P104" s="6">
        <v>0</v>
      </c>
      <c r="Q104" s="6"/>
    </row>
    <row r="105" spans="3:21" ht="28.5" customHeight="1" x14ac:dyDescent="0.25">
      <c r="C105" s="3">
        <v>100</v>
      </c>
      <c r="D105" s="4" t="s">
        <v>38</v>
      </c>
      <c r="E105" s="5" t="s">
        <v>36</v>
      </c>
      <c r="F105" s="3" t="s">
        <v>32</v>
      </c>
      <c r="G105" s="3" t="s">
        <v>29</v>
      </c>
      <c r="H105" s="7">
        <v>75.63</v>
      </c>
      <c r="I105" s="7">
        <v>3.21</v>
      </c>
      <c r="J105" s="7">
        <v>0</v>
      </c>
      <c r="K105" s="7">
        <f t="shared" si="47"/>
        <v>10.310000000000016</v>
      </c>
      <c r="L105" s="7">
        <v>89.15</v>
      </c>
      <c r="M105" s="7">
        <f t="shared" si="48"/>
        <v>26.745000000000001</v>
      </c>
      <c r="N105" s="7">
        <f t="shared" si="49"/>
        <v>115.89500000000001</v>
      </c>
      <c r="O105" s="7">
        <f t="shared" si="34"/>
        <v>44.218400000000003</v>
      </c>
      <c r="P105" s="6">
        <v>1</v>
      </c>
      <c r="Q105" s="6"/>
    </row>
    <row r="106" spans="3:21" ht="28.5" customHeight="1" x14ac:dyDescent="0.25">
      <c r="C106" s="3">
        <v>101</v>
      </c>
      <c r="D106" s="4" t="s">
        <v>39</v>
      </c>
      <c r="E106" s="5" t="s">
        <v>22</v>
      </c>
      <c r="F106" s="3" t="s">
        <v>40</v>
      </c>
      <c r="G106" s="3" t="s">
        <v>24</v>
      </c>
      <c r="H106" s="7">
        <v>39.78</v>
      </c>
      <c r="I106" s="7">
        <v>3.14</v>
      </c>
      <c r="J106" s="7">
        <v>0</v>
      </c>
      <c r="K106" s="7">
        <f>+L106-J106-I106-H106</f>
        <v>6.5799999999999983</v>
      </c>
      <c r="L106" s="7">
        <v>49.5</v>
      </c>
      <c r="M106" s="7">
        <f>+L106*0.3</f>
        <v>14.85</v>
      </c>
      <c r="N106" s="7">
        <f>+L106+M106</f>
        <v>64.349999999999994</v>
      </c>
      <c r="O106" s="7">
        <f t="shared" si="34"/>
        <v>24.552000000000003</v>
      </c>
      <c r="P106" s="6">
        <v>0</v>
      </c>
      <c r="Q106" s="6"/>
    </row>
    <row r="107" spans="3:21" ht="28.5" customHeight="1" x14ac:dyDescent="0.25">
      <c r="C107" s="3">
        <v>102</v>
      </c>
      <c r="D107" s="4" t="s">
        <v>39</v>
      </c>
      <c r="E107" s="5" t="s">
        <v>22</v>
      </c>
      <c r="F107" s="3" t="s">
        <v>40</v>
      </c>
      <c r="G107" s="3" t="s">
        <v>25</v>
      </c>
      <c r="H107" s="7">
        <v>39.520000000000003</v>
      </c>
      <c r="I107" s="7">
        <v>3.64</v>
      </c>
      <c r="J107" s="7">
        <v>0</v>
      </c>
      <c r="K107" s="7">
        <f t="shared" ref="K107:K111" si="50">+L107-J107-I107-H107</f>
        <v>6.3299999999999983</v>
      </c>
      <c r="L107" s="7">
        <v>49.49</v>
      </c>
      <c r="M107" s="7">
        <f t="shared" ref="M107:M111" si="51">+L107*0.3</f>
        <v>14.847</v>
      </c>
      <c r="N107" s="7">
        <f t="shared" ref="N107:N111" si="52">+L107+M107</f>
        <v>64.337000000000003</v>
      </c>
      <c r="O107" s="7">
        <f t="shared" si="34"/>
        <v>24.547040000000003</v>
      </c>
      <c r="P107" s="6">
        <v>0</v>
      </c>
      <c r="Q107" s="6"/>
    </row>
    <row r="108" spans="3:21" ht="28.5" customHeight="1" x14ac:dyDescent="0.25">
      <c r="C108" s="3">
        <v>103</v>
      </c>
      <c r="D108" s="4" t="s">
        <v>39</v>
      </c>
      <c r="E108" s="5" t="s">
        <v>22</v>
      </c>
      <c r="F108" s="3" t="s">
        <v>40</v>
      </c>
      <c r="G108" s="3" t="s">
        <v>26</v>
      </c>
      <c r="H108" s="7">
        <v>38.93</v>
      </c>
      <c r="I108" s="7">
        <v>3.14</v>
      </c>
      <c r="J108" s="7">
        <v>0</v>
      </c>
      <c r="K108" s="7">
        <f t="shared" si="50"/>
        <v>6.8900000000000006</v>
      </c>
      <c r="L108" s="7">
        <v>48.96</v>
      </c>
      <c r="M108" s="7">
        <f t="shared" si="51"/>
        <v>14.687999999999999</v>
      </c>
      <c r="N108" s="7">
        <f t="shared" si="52"/>
        <v>63.647999999999996</v>
      </c>
      <c r="O108" s="7">
        <f t="shared" si="34"/>
        <v>24.28416</v>
      </c>
      <c r="P108" s="6">
        <v>0</v>
      </c>
      <c r="Q108" s="6"/>
    </row>
    <row r="109" spans="3:21" ht="28.5" customHeight="1" x14ac:dyDescent="0.25">
      <c r="C109" s="3">
        <v>104</v>
      </c>
      <c r="D109" s="4" t="s">
        <v>39</v>
      </c>
      <c r="E109" s="5" t="s">
        <v>22</v>
      </c>
      <c r="F109" s="3" t="s">
        <v>40</v>
      </c>
      <c r="G109" s="3" t="s">
        <v>27</v>
      </c>
      <c r="H109" s="7">
        <v>34.39</v>
      </c>
      <c r="I109" s="7">
        <v>2.67</v>
      </c>
      <c r="J109" s="7">
        <v>0</v>
      </c>
      <c r="K109" s="7">
        <f t="shared" si="50"/>
        <v>5.93</v>
      </c>
      <c r="L109" s="7">
        <v>42.99</v>
      </c>
      <c r="M109" s="7">
        <f t="shared" si="51"/>
        <v>12.897</v>
      </c>
      <c r="N109" s="7">
        <f t="shared" si="52"/>
        <v>55.887</v>
      </c>
      <c r="O109" s="7">
        <f t="shared" si="34"/>
        <v>21.323040000000002</v>
      </c>
      <c r="P109" s="6">
        <v>0</v>
      </c>
      <c r="Q109" s="6"/>
    </row>
    <row r="110" spans="3:21" ht="28.5" customHeight="1" x14ac:dyDescent="0.25">
      <c r="C110" s="3">
        <v>105</v>
      </c>
      <c r="D110" s="4" t="s">
        <v>39</v>
      </c>
      <c r="E110" s="5" t="s">
        <v>22</v>
      </c>
      <c r="F110" s="3" t="s">
        <v>40</v>
      </c>
      <c r="G110" s="3" t="s">
        <v>28</v>
      </c>
      <c r="H110" s="7">
        <v>34.39</v>
      </c>
      <c r="I110" s="7">
        <v>2.67</v>
      </c>
      <c r="J110" s="7">
        <v>0</v>
      </c>
      <c r="K110" s="7">
        <f t="shared" si="50"/>
        <v>5.4199999999999946</v>
      </c>
      <c r="L110" s="7">
        <v>42.48</v>
      </c>
      <c r="M110" s="7">
        <f t="shared" si="51"/>
        <v>12.743999999999998</v>
      </c>
      <c r="N110" s="7">
        <f t="shared" si="52"/>
        <v>55.223999999999997</v>
      </c>
      <c r="O110" s="7">
        <f t="shared" si="34"/>
        <v>21.070079999999997</v>
      </c>
      <c r="P110" s="6">
        <v>0</v>
      </c>
      <c r="Q110" s="6"/>
    </row>
    <row r="111" spans="3:21" ht="28.5" customHeight="1" x14ac:dyDescent="0.25">
      <c r="C111" s="3">
        <v>106</v>
      </c>
      <c r="D111" s="4" t="s">
        <v>39</v>
      </c>
      <c r="E111" s="5" t="s">
        <v>22</v>
      </c>
      <c r="F111" s="3" t="s">
        <v>40</v>
      </c>
      <c r="G111" s="3" t="s">
        <v>29</v>
      </c>
      <c r="H111" s="7">
        <v>38.47</v>
      </c>
      <c r="I111" s="7">
        <v>2.67</v>
      </c>
      <c r="J111" s="7">
        <v>0</v>
      </c>
      <c r="K111" s="7">
        <f t="shared" si="50"/>
        <v>6.2100000000000009</v>
      </c>
      <c r="L111" s="7">
        <v>47.35</v>
      </c>
      <c r="M111" s="7">
        <f t="shared" si="51"/>
        <v>14.205</v>
      </c>
      <c r="N111" s="7">
        <f t="shared" si="52"/>
        <v>61.555</v>
      </c>
      <c r="O111" s="7">
        <f t="shared" si="34"/>
        <v>23.485599999999998</v>
      </c>
      <c r="P111" s="6">
        <v>0</v>
      </c>
      <c r="Q111" s="6"/>
    </row>
    <row r="112" spans="3:21" ht="28.5" customHeight="1" x14ac:dyDescent="0.25">
      <c r="C112" s="3">
        <v>107</v>
      </c>
      <c r="D112" s="4" t="s">
        <v>39</v>
      </c>
      <c r="E112" s="5" t="s">
        <v>33</v>
      </c>
      <c r="F112" s="3" t="s">
        <v>40</v>
      </c>
      <c r="G112" s="3" t="s">
        <v>24</v>
      </c>
      <c r="H112" s="7">
        <v>39.78</v>
      </c>
      <c r="I112" s="7">
        <v>3.14</v>
      </c>
      <c r="J112" s="7">
        <v>0</v>
      </c>
      <c r="K112" s="7">
        <f>+L112-J112-I112-H112</f>
        <v>6.5799999999999983</v>
      </c>
      <c r="L112" s="7">
        <v>49.5</v>
      </c>
      <c r="M112" s="7">
        <f>+L112*0.3</f>
        <v>14.85</v>
      </c>
      <c r="N112" s="7">
        <f>+L112+M112</f>
        <v>64.349999999999994</v>
      </c>
      <c r="O112" s="7">
        <f t="shared" si="34"/>
        <v>24.552000000000003</v>
      </c>
      <c r="P112" s="6">
        <v>0</v>
      </c>
      <c r="Q112" s="6"/>
      <c r="U112">
        <f>335.99-55.22</f>
        <v>280.77</v>
      </c>
    </row>
    <row r="113" spans="3:17" ht="28.5" customHeight="1" x14ac:dyDescent="0.25">
      <c r="C113" s="3">
        <v>108</v>
      </c>
      <c r="D113" s="4" t="s">
        <v>39</v>
      </c>
      <c r="E113" s="5" t="s">
        <v>33</v>
      </c>
      <c r="F113" s="3" t="s">
        <v>40</v>
      </c>
      <c r="G113" s="3" t="s">
        <v>25</v>
      </c>
      <c r="H113" s="7">
        <v>39.520000000000003</v>
      </c>
      <c r="I113" s="7">
        <v>3.64</v>
      </c>
      <c r="J113" s="7">
        <v>0</v>
      </c>
      <c r="K113" s="7">
        <f t="shared" ref="K113:K117" si="53">+L113-J113-I113-H113</f>
        <v>6.3299999999999983</v>
      </c>
      <c r="L113" s="7">
        <v>49.49</v>
      </c>
      <c r="M113" s="7">
        <f t="shared" ref="M113:M117" si="54">+L113*0.3</f>
        <v>14.847</v>
      </c>
      <c r="N113" s="7">
        <f t="shared" ref="N113:N117" si="55">+L113+M113</f>
        <v>64.337000000000003</v>
      </c>
      <c r="O113" s="7">
        <f t="shared" si="34"/>
        <v>24.547040000000003</v>
      </c>
      <c r="P113" s="6">
        <v>0</v>
      </c>
      <c r="Q113" s="6"/>
    </row>
    <row r="114" spans="3:17" ht="28.5" customHeight="1" x14ac:dyDescent="0.25">
      <c r="C114" s="3">
        <v>109</v>
      </c>
      <c r="D114" s="4" t="s">
        <v>39</v>
      </c>
      <c r="E114" s="5" t="s">
        <v>33</v>
      </c>
      <c r="F114" s="3" t="s">
        <v>40</v>
      </c>
      <c r="G114" s="3" t="s">
        <v>26</v>
      </c>
      <c r="H114" s="7">
        <v>38.93</v>
      </c>
      <c r="I114" s="7">
        <v>3.14</v>
      </c>
      <c r="J114" s="7">
        <v>0</v>
      </c>
      <c r="K114" s="7">
        <f t="shared" si="53"/>
        <v>6.8900000000000006</v>
      </c>
      <c r="L114" s="7">
        <v>48.96</v>
      </c>
      <c r="M114" s="7">
        <f t="shared" si="54"/>
        <v>14.687999999999999</v>
      </c>
      <c r="N114" s="7">
        <f t="shared" si="55"/>
        <v>63.647999999999996</v>
      </c>
      <c r="O114" s="7">
        <f t="shared" si="34"/>
        <v>24.28416</v>
      </c>
      <c r="P114" s="6">
        <v>0</v>
      </c>
      <c r="Q114" s="6"/>
    </row>
    <row r="115" spans="3:17" ht="28.5" customHeight="1" x14ac:dyDescent="0.25">
      <c r="C115" s="3">
        <v>110</v>
      </c>
      <c r="D115" s="4" t="s">
        <v>39</v>
      </c>
      <c r="E115" s="5" t="s">
        <v>33</v>
      </c>
      <c r="F115" s="3" t="s">
        <v>40</v>
      </c>
      <c r="G115" s="3" t="s">
        <v>27</v>
      </c>
      <c r="H115" s="7">
        <v>34.39</v>
      </c>
      <c r="I115" s="7">
        <v>2.67</v>
      </c>
      <c r="J115" s="7">
        <v>0</v>
      </c>
      <c r="K115" s="7">
        <f t="shared" si="53"/>
        <v>5.93</v>
      </c>
      <c r="L115" s="7">
        <v>42.99</v>
      </c>
      <c r="M115" s="7">
        <f t="shared" si="54"/>
        <v>12.897</v>
      </c>
      <c r="N115" s="7">
        <f t="shared" si="55"/>
        <v>55.887</v>
      </c>
      <c r="O115" s="7">
        <f t="shared" si="34"/>
        <v>21.323040000000002</v>
      </c>
      <c r="P115" s="6">
        <v>0</v>
      </c>
      <c r="Q115" s="6"/>
    </row>
    <row r="116" spans="3:17" ht="28.5" customHeight="1" x14ac:dyDescent="0.25">
      <c r="C116" s="3">
        <v>111</v>
      </c>
      <c r="D116" s="4" t="s">
        <v>39</v>
      </c>
      <c r="E116" s="5" t="s">
        <v>33</v>
      </c>
      <c r="F116" s="3" t="s">
        <v>40</v>
      </c>
      <c r="G116" s="3" t="s">
        <v>28</v>
      </c>
      <c r="H116" s="7">
        <v>34.39</v>
      </c>
      <c r="I116" s="7">
        <v>2.67</v>
      </c>
      <c r="J116" s="7">
        <v>0</v>
      </c>
      <c r="K116" s="7">
        <f t="shared" si="53"/>
        <v>5.4199999999999946</v>
      </c>
      <c r="L116" s="7">
        <v>42.48</v>
      </c>
      <c r="M116" s="7">
        <f t="shared" si="54"/>
        <v>12.743999999999998</v>
      </c>
      <c r="N116" s="7">
        <f t="shared" si="55"/>
        <v>55.223999999999997</v>
      </c>
      <c r="O116" s="7">
        <f t="shared" si="34"/>
        <v>21.070079999999997</v>
      </c>
      <c r="P116" s="6">
        <v>0</v>
      </c>
      <c r="Q116" s="6"/>
    </row>
    <row r="117" spans="3:17" ht="28.5" customHeight="1" x14ac:dyDescent="0.25">
      <c r="C117" s="3">
        <v>112</v>
      </c>
      <c r="D117" s="4" t="s">
        <v>39</v>
      </c>
      <c r="E117" s="5" t="s">
        <v>33</v>
      </c>
      <c r="F117" s="3" t="s">
        <v>40</v>
      </c>
      <c r="G117" s="3" t="s">
        <v>29</v>
      </c>
      <c r="H117" s="7">
        <v>38.47</v>
      </c>
      <c r="I117" s="7">
        <v>2.67</v>
      </c>
      <c r="J117" s="7">
        <v>0</v>
      </c>
      <c r="K117" s="7">
        <f t="shared" si="53"/>
        <v>6.2100000000000009</v>
      </c>
      <c r="L117" s="7">
        <v>47.35</v>
      </c>
      <c r="M117" s="7">
        <f t="shared" si="54"/>
        <v>14.205</v>
      </c>
      <c r="N117" s="7">
        <f t="shared" si="55"/>
        <v>61.555</v>
      </c>
      <c r="O117" s="7">
        <f t="shared" si="34"/>
        <v>23.485599999999998</v>
      </c>
      <c r="P117" s="6">
        <v>0</v>
      </c>
      <c r="Q117" s="6"/>
    </row>
    <row r="118" spans="3:17" ht="28.5" customHeight="1" x14ac:dyDescent="0.25">
      <c r="C118" s="3">
        <v>113</v>
      </c>
      <c r="D118" s="4" t="s">
        <v>39</v>
      </c>
      <c r="E118" s="5" t="s">
        <v>34</v>
      </c>
      <c r="F118" s="3" t="s">
        <v>40</v>
      </c>
      <c r="G118" s="3" t="s">
        <v>24</v>
      </c>
      <c r="H118" s="7">
        <v>39.78</v>
      </c>
      <c r="I118" s="7">
        <v>3.14</v>
      </c>
      <c r="J118" s="7">
        <v>0</v>
      </c>
      <c r="K118" s="7">
        <f>+L118-J118-I118-H118</f>
        <v>6.5799999999999983</v>
      </c>
      <c r="L118" s="7">
        <v>49.5</v>
      </c>
      <c r="M118" s="7">
        <f>+L118*0.3</f>
        <v>14.85</v>
      </c>
      <c r="N118" s="7">
        <f>+L118+M118</f>
        <v>64.349999999999994</v>
      </c>
      <c r="O118" s="7">
        <f t="shared" si="34"/>
        <v>24.552000000000003</v>
      </c>
      <c r="P118" s="6">
        <v>0</v>
      </c>
      <c r="Q118" s="6"/>
    </row>
    <row r="119" spans="3:17" ht="28.5" customHeight="1" x14ac:dyDescent="0.25">
      <c r="C119" s="3">
        <v>114</v>
      </c>
      <c r="D119" s="4" t="s">
        <v>39</v>
      </c>
      <c r="E119" s="5" t="s">
        <v>34</v>
      </c>
      <c r="F119" s="3" t="s">
        <v>40</v>
      </c>
      <c r="G119" s="3" t="s">
        <v>25</v>
      </c>
      <c r="H119" s="7">
        <v>39.520000000000003</v>
      </c>
      <c r="I119" s="7">
        <v>3.64</v>
      </c>
      <c r="J119" s="7">
        <v>0</v>
      </c>
      <c r="K119" s="7">
        <f t="shared" ref="K119:K123" si="56">+L119-J119-I119-H119</f>
        <v>6.3299999999999983</v>
      </c>
      <c r="L119" s="7">
        <v>49.49</v>
      </c>
      <c r="M119" s="7">
        <f t="shared" ref="M119:M123" si="57">+L119*0.3</f>
        <v>14.847</v>
      </c>
      <c r="N119" s="7">
        <f t="shared" ref="N119:N123" si="58">+L119+M119</f>
        <v>64.337000000000003</v>
      </c>
      <c r="O119" s="7">
        <f t="shared" si="34"/>
        <v>24.547040000000003</v>
      </c>
      <c r="P119" s="6">
        <v>0</v>
      </c>
      <c r="Q119" s="6"/>
    </row>
    <row r="120" spans="3:17" ht="28.5" customHeight="1" x14ac:dyDescent="0.25">
      <c r="C120" s="3">
        <v>115</v>
      </c>
      <c r="D120" s="4" t="s">
        <v>39</v>
      </c>
      <c r="E120" s="5" t="s">
        <v>34</v>
      </c>
      <c r="F120" s="3" t="s">
        <v>40</v>
      </c>
      <c r="G120" s="3" t="s">
        <v>26</v>
      </c>
      <c r="H120" s="7">
        <v>38.93</v>
      </c>
      <c r="I120" s="7">
        <v>3.14</v>
      </c>
      <c r="J120" s="7">
        <v>0</v>
      </c>
      <c r="K120" s="7">
        <f t="shared" si="56"/>
        <v>6.8900000000000006</v>
      </c>
      <c r="L120" s="7">
        <v>48.96</v>
      </c>
      <c r="M120" s="7">
        <f t="shared" si="57"/>
        <v>14.687999999999999</v>
      </c>
      <c r="N120" s="7">
        <f t="shared" si="58"/>
        <v>63.647999999999996</v>
      </c>
      <c r="O120" s="7">
        <f t="shared" si="34"/>
        <v>24.28416</v>
      </c>
      <c r="P120" s="6">
        <v>0</v>
      </c>
      <c r="Q120" s="6"/>
    </row>
    <row r="121" spans="3:17" ht="28.5" customHeight="1" x14ac:dyDescent="0.25">
      <c r="C121" s="3">
        <v>116</v>
      </c>
      <c r="D121" s="4" t="s">
        <v>39</v>
      </c>
      <c r="E121" s="5" t="s">
        <v>34</v>
      </c>
      <c r="F121" s="3" t="s">
        <v>40</v>
      </c>
      <c r="G121" s="3" t="s">
        <v>27</v>
      </c>
      <c r="H121" s="7">
        <v>34.39</v>
      </c>
      <c r="I121" s="7">
        <v>2.67</v>
      </c>
      <c r="J121" s="7">
        <v>0</v>
      </c>
      <c r="K121" s="7">
        <f t="shared" si="56"/>
        <v>5.93</v>
      </c>
      <c r="L121" s="7">
        <v>42.99</v>
      </c>
      <c r="M121" s="7">
        <f t="shared" si="57"/>
        <v>12.897</v>
      </c>
      <c r="N121" s="7">
        <f t="shared" si="58"/>
        <v>55.887</v>
      </c>
      <c r="O121" s="7">
        <f t="shared" si="34"/>
        <v>21.323040000000002</v>
      </c>
      <c r="P121" s="6">
        <v>0</v>
      </c>
      <c r="Q121" s="6"/>
    </row>
    <row r="122" spans="3:17" ht="28.5" customHeight="1" x14ac:dyDescent="0.25">
      <c r="C122" s="3">
        <v>117</v>
      </c>
      <c r="D122" s="4" t="s">
        <v>39</v>
      </c>
      <c r="E122" s="5" t="s">
        <v>34</v>
      </c>
      <c r="F122" s="3" t="s">
        <v>40</v>
      </c>
      <c r="G122" s="3" t="s">
        <v>28</v>
      </c>
      <c r="H122" s="7">
        <v>34.39</v>
      </c>
      <c r="I122" s="7">
        <v>2.67</v>
      </c>
      <c r="J122" s="7">
        <v>0</v>
      </c>
      <c r="K122" s="7">
        <f t="shared" si="56"/>
        <v>5.4199999999999946</v>
      </c>
      <c r="L122" s="7">
        <v>42.48</v>
      </c>
      <c r="M122" s="7">
        <f t="shared" si="57"/>
        <v>12.743999999999998</v>
      </c>
      <c r="N122" s="7">
        <f t="shared" si="58"/>
        <v>55.223999999999997</v>
      </c>
      <c r="O122" s="7">
        <f t="shared" si="34"/>
        <v>21.070079999999997</v>
      </c>
      <c r="P122" s="6">
        <v>0</v>
      </c>
      <c r="Q122" s="6"/>
    </row>
    <row r="123" spans="3:17" ht="28.5" customHeight="1" x14ac:dyDescent="0.25">
      <c r="C123" s="3">
        <v>118</v>
      </c>
      <c r="D123" s="4" t="s">
        <v>39</v>
      </c>
      <c r="E123" s="5" t="s">
        <v>34</v>
      </c>
      <c r="F123" s="3" t="s">
        <v>40</v>
      </c>
      <c r="G123" s="3" t="s">
        <v>29</v>
      </c>
      <c r="H123" s="7">
        <v>38.47</v>
      </c>
      <c r="I123" s="7">
        <v>2.67</v>
      </c>
      <c r="J123" s="7">
        <v>0</v>
      </c>
      <c r="K123" s="7">
        <f t="shared" si="56"/>
        <v>6.2100000000000009</v>
      </c>
      <c r="L123" s="7">
        <v>47.35</v>
      </c>
      <c r="M123" s="7">
        <f t="shared" si="57"/>
        <v>14.205</v>
      </c>
      <c r="N123" s="7">
        <f t="shared" si="58"/>
        <v>61.555</v>
      </c>
      <c r="O123" s="7">
        <f t="shared" si="34"/>
        <v>23.485599999999998</v>
      </c>
      <c r="P123" s="6">
        <v>0</v>
      </c>
      <c r="Q123" s="6"/>
    </row>
    <row r="124" spans="3:17" ht="28.5" customHeight="1" x14ac:dyDescent="0.25">
      <c r="C124" s="3">
        <v>119</v>
      </c>
      <c r="D124" s="4" t="s">
        <v>39</v>
      </c>
      <c r="E124" s="5" t="s">
        <v>35</v>
      </c>
      <c r="F124" s="3" t="s">
        <v>40</v>
      </c>
      <c r="G124" s="3" t="s">
        <v>24</v>
      </c>
      <c r="H124" s="7">
        <v>39.78</v>
      </c>
      <c r="I124" s="7">
        <v>3.14</v>
      </c>
      <c r="J124" s="7">
        <v>0</v>
      </c>
      <c r="K124" s="7">
        <f>+L124-J124-I124-H124</f>
        <v>6.5799999999999983</v>
      </c>
      <c r="L124" s="7">
        <v>49.5</v>
      </c>
      <c r="M124" s="7">
        <f>+L124*0.3</f>
        <v>14.85</v>
      </c>
      <c r="N124" s="7">
        <f>+L124+M124</f>
        <v>64.349999999999994</v>
      </c>
      <c r="O124" s="7">
        <f t="shared" si="34"/>
        <v>24.552000000000003</v>
      </c>
      <c r="P124" s="6">
        <v>0</v>
      </c>
      <c r="Q124" s="6"/>
    </row>
    <row r="125" spans="3:17" ht="28.5" customHeight="1" x14ac:dyDescent="0.25">
      <c r="C125" s="3">
        <v>120</v>
      </c>
      <c r="D125" s="4" t="s">
        <v>39</v>
      </c>
      <c r="E125" s="5" t="s">
        <v>35</v>
      </c>
      <c r="F125" s="3" t="s">
        <v>40</v>
      </c>
      <c r="G125" s="3" t="s">
        <v>25</v>
      </c>
      <c r="H125" s="7">
        <v>39.520000000000003</v>
      </c>
      <c r="I125" s="7">
        <v>3.64</v>
      </c>
      <c r="J125" s="7">
        <v>0</v>
      </c>
      <c r="K125" s="7">
        <f t="shared" ref="K125:K129" si="59">+L125-J125-I125-H125</f>
        <v>6.3299999999999983</v>
      </c>
      <c r="L125" s="7">
        <v>49.49</v>
      </c>
      <c r="M125" s="7">
        <f t="shared" ref="M125:M129" si="60">+L125*0.3</f>
        <v>14.847</v>
      </c>
      <c r="N125" s="7">
        <f t="shared" ref="N125:N129" si="61">+L125+M125</f>
        <v>64.337000000000003</v>
      </c>
      <c r="O125" s="7">
        <f t="shared" si="34"/>
        <v>24.547040000000003</v>
      </c>
      <c r="P125" s="6">
        <v>0</v>
      </c>
      <c r="Q125" s="6"/>
    </row>
    <row r="126" spans="3:17" ht="28.5" customHeight="1" x14ac:dyDescent="0.25">
      <c r="C126" s="3">
        <v>121</v>
      </c>
      <c r="D126" s="4" t="s">
        <v>39</v>
      </c>
      <c r="E126" s="5" t="s">
        <v>35</v>
      </c>
      <c r="F126" s="3" t="s">
        <v>40</v>
      </c>
      <c r="G126" s="3" t="s">
        <v>26</v>
      </c>
      <c r="H126" s="7">
        <v>38.93</v>
      </c>
      <c r="I126" s="7">
        <v>3.14</v>
      </c>
      <c r="J126" s="7">
        <v>0</v>
      </c>
      <c r="K126" s="7">
        <f t="shared" si="59"/>
        <v>6.8900000000000006</v>
      </c>
      <c r="L126" s="7">
        <v>48.96</v>
      </c>
      <c r="M126" s="7">
        <f t="shared" si="60"/>
        <v>14.687999999999999</v>
      </c>
      <c r="N126" s="7">
        <f t="shared" si="61"/>
        <v>63.647999999999996</v>
      </c>
      <c r="O126" s="7">
        <f t="shared" si="34"/>
        <v>24.28416</v>
      </c>
      <c r="P126" s="6">
        <v>0</v>
      </c>
      <c r="Q126" s="6"/>
    </row>
    <row r="127" spans="3:17" ht="28.5" customHeight="1" x14ac:dyDescent="0.25">
      <c r="C127" s="3">
        <v>122</v>
      </c>
      <c r="D127" s="4" t="s">
        <v>39</v>
      </c>
      <c r="E127" s="5" t="s">
        <v>35</v>
      </c>
      <c r="F127" s="3" t="s">
        <v>40</v>
      </c>
      <c r="G127" s="3" t="s">
        <v>27</v>
      </c>
      <c r="H127" s="7">
        <v>34.39</v>
      </c>
      <c r="I127" s="7">
        <v>2.67</v>
      </c>
      <c r="J127" s="7">
        <v>0</v>
      </c>
      <c r="K127" s="7">
        <f t="shared" si="59"/>
        <v>5.93</v>
      </c>
      <c r="L127" s="7">
        <v>42.99</v>
      </c>
      <c r="M127" s="7">
        <f t="shared" si="60"/>
        <v>12.897</v>
      </c>
      <c r="N127" s="7">
        <f t="shared" si="61"/>
        <v>55.887</v>
      </c>
      <c r="O127" s="7">
        <f t="shared" si="34"/>
        <v>21.323040000000002</v>
      </c>
      <c r="P127" s="6">
        <v>0</v>
      </c>
      <c r="Q127" s="6"/>
    </row>
    <row r="128" spans="3:17" ht="28.5" customHeight="1" x14ac:dyDescent="0.25">
      <c r="C128" s="3">
        <v>123</v>
      </c>
      <c r="D128" s="4" t="s">
        <v>39</v>
      </c>
      <c r="E128" s="5" t="s">
        <v>35</v>
      </c>
      <c r="F128" s="3" t="s">
        <v>40</v>
      </c>
      <c r="G128" s="3" t="s">
        <v>28</v>
      </c>
      <c r="H128" s="7">
        <v>34.39</v>
      </c>
      <c r="I128" s="7">
        <v>2.67</v>
      </c>
      <c r="J128" s="7">
        <v>0</v>
      </c>
      <c r="K128" s="7">
        <f t="shared" si="59"/>
        <v>5.4199999999999946</v>
      </c>
      <c r="L128" s="7">
        <v>42.48</v>
      </c>
      <c r="M128" s="7">
        <f t="shared" si="60"/>
        <v>12.743999999999998</v>
      </c>
      <c r="N128" s="7">
        <f t="shared" si="61"/>
        <v>55.223999999999997</v>
      </c>
      <c r="O128" s="7">
        <f t="shared" si="34"/>
        <v>21.070079999999997</v>
      </c>
      <c r="P128" s="6">
        <v>0</v>
      </c>
      <c r="Q128" s="6"/>
    </row>
    <row r="129" spans="3:17" ht="28.5" customHeight="1" x14ac:dyDescent="0.25">
      <c r="C129" s="3">
        <v>124</v>
      </c>
      <c r="D129" s="4" t="s">
        <v>39</v>
      </c>
      <c r="E129" s="5" t="s">
        <v>35</v>
      </c>
      <c r="F129" s="3" t="s">
        <v>40</v>
      </c>
      <c r="G129" s="3" t="s">
        <v>29</v>
      </c>
      <c r="H129" s="7">
        <v>38.47</v>
      </c>
      <c r="I129" s="7">
        <v>2.67</v>
      </c>
      <c r="J129" s="7">
        <v>0</v>
      </c>
      <c r="K129" s="7">
        <f t="shared" si="59"/>
        <v>6.2100000000000009</v>
      </c>
      <c r="L129" s="7">
        <v>47.35</v>
      </c>
      <c r="M129" s="7">
        <f t="shared" si="60"/>
        <v>14.205</v>
      </c>
      <c r="N129" s="7">
        <f t="shared" si="61"/>
        <v>61.555</v>
      </c>
      <c r="O129" s="7">
        <f t="shared" si="34"/>
        <v>23.485599999999998</v>
      </c>
      <c r="P129" s="6">
        <v>0</v>
      </c>
      <c r="Q129" s="6"/>
    </row>
    <row r="130" spans="3:17" ht="28.5" customHeight="1" x14ac:dyDescent="0.25">
      <c r="C130" s="3">
        <v>125</v>
      </c>
      <c r="D130" s="4" t="s">
        <v>39</v>
      </c>
      <c r="E130" s="5" t="s">
        <v>36</v>
      </c>
      <c r="F130" s="3" t="s">
        <v>40</v>
      </c>
      <c r="G130" s="3" t="s">
        <v>24</v>
      </c>
      <c r="H130" s="7">
        <v>39.78</v>
      </c>
      <c r="I130" s="7">
        <v>3.14</v>
      </c>
      <c r="J130" s="7">
        <v>0</v>
      </c>
      <c r="K130" s="7">
        <f>+L130-J130-I130-H130</f>
        <v>6.5799999999999983</v>
      </c>
      <c r="L130" s="7">
        <v>49.5</v>
      </c>
      <c r="M130" s="7">
        <f>+L130*0.3</f>
        <v>14.85</v>
      </c>
      <c r="N130" s="7">
        <f>+L130+M130</f>
        <v>64.349999999999994</v>
      </c>
      <c r="O130" s="7">
        <f t="shared" si="34"/>
        <v>24.552000000000003</v>
      </c>
      <c r="P130" s="6">
        <v>0</v>
      </c>
      <c r="Q130" s="6"/>
    </row>
    <row r="131" spans="3:17" ht="28.5" customHeight="1" x14ac:dyDescent="0.25">
      <c r="C131" s="3">
        <v>126</v>
      </c>
      <c r="D131" s="4" t="s">
        <v>39</v>
      </c>
      <c r="E131" s="5" t="s">
        <v>36</v>
      </c>
      <c r="F131" s="3" t="s">
        <v>40</v>
      </c>
      <c r="G131" s="3" t="s">
        <v>25</v>
      </c>
      <c r="H131" s="7">
        <v>39.520000000000003</v>
      </c>
      <c r="I131" s="7">
        <v>3.64</v>
      </c>
      <c r="J131" s="7">
        <v>0</v>
      </c>
      <c r="K131" s="7">
        <f t="shared" ref="K131:K135" si="62">+L131-J131-I131-H131</f>
        <v>6.3299999999999983</v>
      </c>
      <c r="L131" s="7">
        <v>49.49</v>
      </c>
      <c r="M131" s="7">
        <f t="shared" ref="M131:M135" si="63">+L131*0.3</f>
        <v>14.847</v>
      </c>
      <c r="N131" s="7">
        <f t="shared" ref="N131:N135" si="64">+L131+M131</f>
        <v>64.337000000000003</v>
      </c>
      <c r="O131" s="7">
        <f t="shared" si="34"/>
        <v>24.547040000000003</v>
      </c>
      <c r="P131" s="6">
        <v>0</v>
      </c>
      <c r="Q131" s="6"/>
    </row>
    <row r="132" spans="3:17" ht="28.5" customHeight="1" x14ac:dyDescent="0.25">
      <c r="C132" s="3">
        <v>127</v>
      </c>
      <c r="D132" s="4" t="s">
        <v>39</v>
      </c>
      <c r="E132" s="5" t="s">
        <v>36</v>
      </c>
      <c r="F132" s="3" t="s">
        <v>40</v>
      </c>
      <c r="G132" s="3" t="s">
        <v>26</v>
      </c>
      <c r="H132" s="7">
        <v>38.93</v>
      </c>
      <c r="I132" s="7">
        <v>3.14</v>
      </c>
      <c r="J132" s="7">
        <v>0</v>
      </c>
      <c r="K132" s="7">
        <f t="shared" si="62"/>
        <v>6.8900000000000006</v>
      </c>
      <c r="L132" s="7">
        <v>48.96</v>
      </c>
      <c r="M132" s="7">
        <f t="shared" si="63"/>
        <v>14.687999999999999</v>
      </c>
      <c r="N132" s="7">
        <f t="shared" si="64"/>
        <v>63.647999999999996</v>
      </c>
      <c r="O132" s="7">
        <f t="shared" si="34"/>
        <v>24.28416</v>
      </c>
      <c r="P132" s="6">
        <v>0</v>
      </c>
      <c r="Q132" s="6"/>
    </row>
    <row r="133" spans="3:17" ht="28.5" customHeight="1" x14ac:dyDescent="0.25">
      <c r="C133" s="3">
        <v>128</v>
      </c>
      <c r="D133" s="4" t="s">
        <v>39</v>
      </c>
      <c r="E133" s="5" t="s">
        <v>36</v>
      </c>
      <c r="F133" s="3" t="s">
        <v>40</v>
      </c>
      <c r="G133" s="3" t="s">
        <v>27</v>
      </c>
      <c r="H133" s="7">
        <v>34.39</v>
      </c>
      <c r="I133" s="7">
        <v>2.67</v>
      </c>
      <c r="J133" s="7">
        <v>0</v>
      </c>
      <c r="K133" s="7">
        <f t="shared" si="62"/>
        <v>5.93</v>
      </c>
      <c r="L133" s="7">
        <v>42.99</v>
      </c>
      <c r="M133" s="7">
        <f t="shared" si="63"/>
        <v>12.897</v>
      </c>
      <c r="N133" s="7">
        <f t="shared" si="64"/>
        <v>55.887</v>
      </c>
      <c r="O133" s="7">
        <f t="shared" si="34"/>
        <v>21.323040000000002</v>
      </c>
      <c r="P133" s="6">
        <v>0</v>
      </c>
      <c r="Q133" s="6"/>
    </row>
    <row r="134" spans="3:17" ht="28.5" customHeight="1" x14ac:dyDescent="0.25">
      <c r="C134" s="3">
        <v>129</v>
      </c>
      <c r="D134" s="4" t="s">
        <v>39</v>
      </c>
      <c r="E134" s="5" t="s">
        <v>36</v>
      </c>
      <c r="F134" s="3" t="s">
        <v>40</v>
      </c>
      <c r="G134" s="3" t="s">
        <v>28</v>
      </c>
      <c r="H134" s="7">
        <v>34.39</v>
      </c>
      <c r="I134" s="7">
        <v>2.67</v>
      </c>
      <c r="J134" s="7">
        <v>0</v>
      </c>
      <c r="K134" s="7">
        <f t="shared" si="62"/>
        <v>5.4199999999999946</v>
      </c>
      <c r="L134" s="7">
        <v>42.48</v>
      </c>
      <c r="M134" s="7">
        <f t="shared" si="63"/>
        <v>12.743999999999998</v>
      </c>
      <c r="N134" s="7">
        <f t="shared" si="64"/>
        <v>55.223999999999997</v>
      </c>
      <c r="O134" s="7">
        <f t="shared" si="34"/>
        <v>21.070079999999997</v>
      </c>
      <c r="P134" s="6">
        <v>0</v>
      </c>
      <c r="Q134" s="6"/>
    </row>
    <row r="135" spans="3:17" ht="28.5" customHeight="1" x14ac:dyDescent="0.25">
      <c r="C135" s="3">
        <v>130</v>
      </c>
      <c r="D135" s="4" t="s">
        <v>39</v>
      </c>
      <c r="E135" s="5" t="s">
        <v>36</v>
      </c>
      <c r="F135" s="3" t="s">
        <v>40</v>
      </c>
      <c r="G135" s="3" t="s">
        <v>29</v>
      </c>
      <c r="H135" s="7">
        <v>38.47</v>
      </c>
      <c r="I135" s="7">
        <v>2.67</v>
      </c>
      <c r="J135" s="7">
        <v>0</v>
      </c>
      <c r="K135" s="7">
        <f t="shared" si="62"/>
        <v>6.2100000000000009</v>
      </c>
      <c r="L135" s="7">
        <v>47.35</v>
      </c>
      <c r="M135" s="7">
        <f t="shared" si="63"/>
        <v>14.205</v>
      </c>
      <c r="N135" s="7">
        <f t="shared" si="64"/>
        <v>61.555</v>
      </c>
      <c r="O135" s="7">
        <f t="shared" ref="O135" si="65">+L135*49.6/100</f>
        <v>23.485599999999998</v>
      </c>
      <c r="P135" s="6">
        <v>0</v>
      </c>
      <c r="Q135" s="6"/>
    </row>
    <row r="136" spans="3:17" ht="28.5" customHeight="1" x14ac:dyDescent="0.25">
      <c r="C136" s="21" t="s">
        <v>9</v>
      </c>
      <c r="D136" s="22"/>
      <c r="E136" s="22"/>
      <c r="F136" s="23"/>
      <c r="G136" s="2"/>
      <c r="H136" s="7">
        <f t="shared" ref="H136:P136" si="66">SUM(H6:H135)</f>
        <v>8525.0000000000055</v>
      </c>
      <c r="I136" s="7">
        <f t="shared" si="66"/>
        <v>406.6</v>
      </c>
      <c r="J136" s="7">
        <f t="shared" si="66"/>
        <v>0</v>
      </c>
      <c r="K136" s="7">
        <f t="shared" si="66"/>
        <v>1248.8500000000022</v>
      </c>
      <c r="L136" s="7">
        <f t="shared" si="66"/>
        <v>10180.449999999988</v>
      </c>
      <c r="M136" s="7">
        <f t="shared" si="66"/>
        <v>3054.1350000000016</v>
      </c>
      <c r="N136" s="7">
        <f t="shared" si="66"/>
        <v>13234.585000000005</v>
      </c>
      <c r="O136" s="7">
        <f t="shared" si="66"/>
        <v>5049.5032000000047</v>
      </c>
      <c r="P136" s="16">
        <f t="shared" si="66"/>
        <v>85</v>
      </c>
      <c r="Q136" s="2"/>
    </row>
    <row r="137" spans="3:17" ht="43.2" customHeight="1" x14ac:dyDescent="0.2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5"/>
      <c r="O137" s="9" t="s">
        <v>10</v>
      </c>
      <c r="P137" s="6">
        <v>4</v>
      </c>
      <c r="Q137" s="6"/>
    </row>
    <row r="138" spans="3:17" ht="28.95" customHeight="1" x14ac:dyDescent="0.25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7"/>
      <c r="O138" s="9" t="s">
        <v>11</v>
      </c>
      <c r="P138" s="16">
        <f>+P137+P136</f>
        <v>89</v>
      </c>
      <c r="Q138" s="6"/>
    </row>
    <row r="142" spans="3:17" ht="26.25" customHeight="1" x14ac:dyDescent="0.25">
      <c r="K142" s="10" t="s">
        <v>42</v>
      </c>
      <c r="L142" s="13">
        <f>+L136</f>
        <v>10180.449999999988</v>
      </c>
      <c r="M142" s="12" t="s">
        <v>45</v>
      </c>
    </row>
    <row r="143" spans="3:17" ht="26.25" customHeight="1" x14ac:dyDescent="0.25">
      <c r="K143" s="11" t="s">
        <v>43</v>
      </c>
      <c r="L143" s="14">
        <v>5050</v>
      </c>
      <c r="M143" s="12" t="s">
        <v>45</v>
      </c>
    </row>
    <row r="144" spans="3:17" ht="26.25" customHeight="1" x14ac:dyDescent="0.25">
      <c r="K144" s="11" t="s">
        <v>44</v>
      </c>
      <c r="L144" s="13">
        <f>+L143/L142*100</f>
        <v>49.604879941456474</v>
      </c>
      <c r="M144" s="12" t="s">
        <v>46</v>
      </c>
    </row>
    <row r="146" spans="11:12" x14ac:dyDescent="0.25">
      <c r="K146" s="15" t="s">
        <v>47</v>
      </c>
      <c r="L146" s="8">
        <f>+L143-O136</f>
        <v>0.4967999999953463</v>
      </c>
    </row>
  </sheetData>
  <mergeCells count="20">
    <mergeCell ref="C2:L2"/>
    <mergeCell ref="M2:N2"/>
    <mergeCell ref="O2:Q2"/>
    <mergeCell ref="C3:Q3"/>
    <mergeCell ref="C4:C5"/>
    <mergeCell ref="D4:D5"/>
    <mergeCell ref="E4:E5"/>
    <mergeCell ref="F4:F5"/>
    <mergeCell ref="G4:G5"/>
    <mergeCell ref="H4:H5"/>
    <mergeCell ref="O4:O5"/>
    <mergeCell ref="P4:Q4"/>
    <mergeCell ref="C136:F136"/>
    <mergeCell ref="C137:N138"/>
    <mergeCell ref="I4:I5"/>
    <mergeCell ref="J4:J5"/>
    <mergeCell ref="K4:K5"/>
    <mergeCell ref="L4:L5"/>
    <mergeCell ref="M4:M5"/>
    <mergeCell ref="N4:N5"/>
  </mergeCells>
  <phoneticPr fontId="9" type="noConversion"/>
  <pageMargins left="0.78740157480314965" right="0.31496062992125984" top="0.35433070866141736" bottom="0.35433070866141736" header="0.31496062992125984" footer="0.31496062992125984"/>
  <pageSetup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T154"/>
  <sheetViews>
    <sheetView zoomScaleNormal="100" workbookViewId="0">
      <pane ySplit="5" topLeftCell="A6" activePane="bottomLeft" state="frozen"/>
      <selection activeCell="B1" sqref="B1"/>
      <selection pane="bottomLeft" activeCell="P7" sqref="C2:Q146"/>
    </sheetView>
  </sheetViews>
  <sheetFormatPr defaultRowHeight="13.2" x14ac:dyDescent="0.25"/>
  <cols>
    <col min="3" max="3" width="9.33203125" customWidth="1"/>
    <col min="4" max="4" width="9.44140625" customWidth="1"/>
    <col min="5" max="5" width="9.33203125" customWidth="1"/>
    <col min="6" max="6" width="7.33203125" customWidth="1"/>
    <col min="7" max="7" width="10.6640625" bestFit="1" customWidth="1"/>
    <col min="8" max="8" width="16.109375" customWidth="1"/>
    <col min="9" max="9" width="13.33203125" customWidth="1"/>
    <col min="10" max="10" width="17.109375" customWidth="1"/>
    <col min="11" max="11" width="14.33203125" customWidth="1"/>
    <col min="12" max="12" width="18.44140625" customWidth="1"/>
    <col min="13" max="13" width="14.109375" customWidth="1"/>
    <col min="14" max="14" width="15.6640625" customWidth="1"/>
    <col min="15" max="15" width="9.6640625" customWidth="1"/>
    <col min="16" max="16" width="10.33203125" customWidth="1"/>
    <col min="17" max="17" width="7.109375" customWidth="1"/>
  </cols>
  <sheetData>
    <row r="2" spans="3:20" ht="29.25" customHeight="1" x14ac:dyDescent="0.25">
      <c r="C2" s="30" t="s">
        <v>12</v>
      </c>
      <c r="D2" s="31"/>
      <c r="E2" s="31"/>
      <c r="F2" s="31"/>
      <c r="G2" s="31"/>
      <c r="H2" s="31"/>
      <c r="I2" s="31"/>
      <c r="J2" s="31"/>
      <c r="K2" s="31"/>
      <c r="L2" s="31"/>
      <c r="M2" s="32" t="s">
        <v>13</v>
      </c>
      <c r="N2" s="32"/>
      <c r="O2" s="33"/>
      <c r="P2" s="33"/>
      <c r="Q2" s="34"/>
    </row>
    <row r="3" spans="3:20" ht="25.2" customHeight="1" x14ac:dyDescent="0.25">
      <c r="C3" s="35" t="s">
        <v>23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7"/>
    </row>
    <row r="4" spans="3:20" ht="64.2" customHeight="1" x14ac:dyDescent="0.25">
      <c r="C4" s="38" t="s">
        <v>0</v>
      </c>
      <c r="D4" s="38" t="s">
        <v>1</v>
      </c>
      <c r="E4" s="38" t="s">
        <v>2</v>
      </c>
      <c r="F4" s="40" t="s">
        <v>3</v>
      </c>
      <c r="G4" s="42" t="s">
        <v>4</v>
      </c>
      <c r="H4" s="28" t="s">
        <v>14</v>
      </c>
      <c r="I4" s="28" t="s">
        <v>15</v>
      </c>
      <c r="J4" s="28" t="s">
        <v>16</v>
      </c>
      <c r="K4" s="17" t="s">
        <v>5</v>
      </c>
      <c r="L4" s="17" t="s">
        <v>17</v>
      </c>
      <c r="M4" s="28" t="s">
        <v>18</v>
      </c>
      <c r="N4" s="17" t="s">
        <v>19</v>
      </c>
      <c r="O4" s="17" t="s">
        <v>20</v>
      </c>
      <c r="P4" s="19" t="s">
        <v>6</v>
      </c>
      <c r="Q4" s="20"/>
    </row>
    <row r="5" spans="3:20" ht="28.5" customHeight="1" x14ac:dyDescent="0.25">
      <c r="C5" s="39"/>
      <c r="D5" s="39"/>
      <c r="E5" s="39"/>
      <c r="F5" s="41"/>
      <c r="G5" s="29"/>
      <c r="H5" s="18"/>
      <c r="I5" s="29"/>
      <c r="J5" s="18"/>
      <c r="K5" s="18"/>
      <c r="L5" s="18"/>
      <c r="M5" s="18"/>
      <c r="N5" s="18"/>
      <c r="O5" s="18"/>
      <c r="P5" s="1" t="s">
        <v>7</v>
      </c>
      <c r="Q5" s="1" t="s">
        <v>8</v>
      </c>
    </row>
    <row r="6" spans="3:20" ht="28.5" customHeight="1" x14ac:dyDescent="0.25">
      <c r="C6" s="3">
        <v>1</v>
      </c>
      <c r="D6" s="4" t="s">
        <v>21</v>
      </c>
      <c r="E6" s="5" t="s">
        <v>22</v>
      </c>
      <c r="F6" s="3" t="s">
        <v>31</v>
      </c>
      <c r="G6" s="3" t="s">
        <v>24</v>
      </c>
      <c r="H6" s="7">
        <v>95.51</v>
      </c>
      <c r="I6" s="7">
        <v>2.7</v>
      </c>
      <c r="J6" s="7">
        <v>0</v>
      </c>
      <c r="K6" s="7">
        <f>+L6-J6-I6-H6</f>
        <v>12.429999999999993</v>
      </c>
      <c r="L6" s="7">
        <v>110.64</v>
      </c>
      <c r="M6" s="7">
        <f>+L6*0.3</f>
        <v>33.192</v>
      </c>
      <c r="N6" s="7">
        <f>+L6+M6</f>
        <v>143.83199999999999</v>
      </c>
      <c r="O6" s="7">
        <f>+L6*49.23/100</f>
        <v>54.468071999999992</v>
      </c>
      <c r="P6" s="6">
        <v>1</v>
      </c>
      <c r="Q6" s="6"/>
      <c r="S6" s="8"/>
      <c r="T6" s="8"/>
    </row>
    <row r="7" spans="3:20" ht="28.5" customHeight="1" x14ac:dyDescent="0.25">
      <c r="C7" s="3">
        <v>2</v>
      </c>
      <c r="D7" s="4" t="s">
        <v>21</v>
      </c>
      <c r="E7" s="5" t="s">
        <v>22</v>
      </c>
      <c r="F7" s="3" t="s">
        <v>32</v>
      </c>
      <c r="G7" s="3" t="s">
        <v>25</v>
      </c>
      <c r="H7" s="7">
        <v>73.989999999999995</v>
      </c>
      <c r="I7" s="7">
        <v>2.98</v>
      </c>
      <c r="J7" s="7">
        <v>0</v>
      </c>
      <c r="K7" s="7">
        <f t="shared" ref="K7:K12" si="0">+L7-J7-I7-H7</f>
        <v>8.3100000000000023</v>
      </c>
      <c r="L7" s="7">
        <v>85.28</v>
      </c>
      <c r="M7" s="7">
        <f t="shared" ref="M7:M40" si="1">+L7*0.3</f>
        <v>25.584</v>
      </c>
      <c r="N7" s="7">
        <f t="shared" ref="N7:N12" si="2">+L7+M7</f>
        <v>110.864</v>
      </c>
      <c r="O7" s="7">
        <f t="shared" ref="O7:O70" si="3">+L7*49.23/100</f>
        <v>41.983343999999995</v>
      </c>
      <c r="P7" s="6">
        <v>0.5</v>
      </c>
      <c r="Q7" s="6"/>
      <c r="S7" s="8"/>
      <c r="T7" s="8"/>
    </row>
    <row r="8" spans="3:20" ht="28.5" customHeight="1" x14ac:dyDescent="0.25">
      <c r="C8" s="3">
        <v>3</v>
      </c>
      <c r="D8" s="4" t="s">
        <v>21</v>
      </c>
      <c r="E8" s="5" t="s">
        <v>22</v>
      </c>
      <c r="F8" s="3" t="s">
        <v>32</v>
      </c>
      <c r="G8" s="3" t="s">
        <v>26</v>
      </c>
      <c r="H8" s="7">
        <v>71.45</v>
      </c>
      <c r="I8" s="7">
        <v>2.84</v>
      </c>
      <c r="J8" s="7">
        <v>0</v>
      </c>
      <c r="K8" s="7">
        <f t="shared" si="0"/>
        <v>9.61</v>
      </c>
      <c r="L8" s="7">
        <v>83.9</v>
      </c>
      <c r="M8" s="7">
        <f t="shared" si="1"/>
        <v>25.17</v>
      </c>
      <c r="N8" s="7">
        <f t="shared" si="2"/>
        <v>109.07000000000001</v>
      </c>
      <c r="O8" s="7">
        <f t="shared" si="3"/>
        <v>41.30397</v>
      </c>
      <c r="P8" s="6">
        <v>0.5</v>
      </c>
      <c r="Q8" s="6"/>
      <c r="S8" s="8"/>
      <c r="T8" s="8"/>
    </row>
    <row r="9" spans="3:20" ht="28.5" customHeight="1" x14ac:dyDescent="0.25">
      <c r="C9" s="3">
        <v>4</v>
      </c>
      <c r="D9" s="4" t="s">
        <v>21</v>
      </c>
      <c r="E9" s="5" t="s">
        <v>22</v>
      </c>
      <c r="F9" s="3" t="s">
        <v>32</v>
      </c>
      <c r="G9" s="3" t="s">
        <v>27</v>
      </c>
      <c r="H9" s="7">
        <v>77.959999999999994</v>
      </c>
      <c r="I9" s="7">
        <v>3.72</v>
      </c>
      <c r="J9" s="7">
        <v>0</v>
      </c>
      <c r="K9" s="7">
        <f t="shared" si="0"/>
        <v>10.260000000000005</v>
      </c>
      <c r="L9" s="7">
        <v>91.94</v>
      </c>
      <c r="M9" s="7">
        <f t="shared" si="1"/>
        <v>27.581999999999997</v>
      </c>
      <c r="N9" s="7">
        <f t="shared" si="2"/>
        <v>119.52199999999999</v>
      </c>
      <c r="O9" s="7">
        <f t="shared" si="3"/>
        <v>45.262061999999993</v>
      </c>
      <c r="P9" s="6">
        <v>0.5</v>
      </c>
      <c r="Q9" s="6"/>
      <c r="S9" s="8"/>
      <c r="T9" s="8"/>
    </row>
    <row r="10" spans="3:20" ht="28.5" customHeight="1" x14ac:dyDescent="0.25">
      <c r="C10" s="3">
        <v>5</v>
      </c>
      <c r="D10" s="4" t="s">
        <v>21</v>
      </c>
      <c r="E10" s="5" t="s">
        <v>22</v>
      </c>
      <c r="F10" s="3" t="s">
        <v>32</v>
      </c>
      <c r="G10" s="3" t="s">
        <v>28</v>
      </c>
      <c r="H10" s="7">
        <v>79.739999999999995</v>
      </c>
      <c r="I10" s="7">
        <v>2.97</v>
      </c>
      <c r="J10" s="7">
        <v>0</v>
      </c>
      <c r="K10" s="7">
        <f t="shared" si="0"/>
        <v>11.620000000000005</v>
      </c>
      <c r="L10" s="7">
        <v>94.33</v>
      </c>
      <c r="M10" s="7">
        <f t="shared" si="1"/>
        <v>28.298999999999999</v>
      </c>
      <c r="N10" s="7">
        <f t="shared" si="2"/>
        <v>122.62899999999999</v>
      </c>
      <c r="O10" s="7">
        <f t="shared" si="3"/>
        <v>46.438659000000001</v>
      </c>
      <c r="P10" s="6">
        <v>0.5</v>
      </c>
      <c r="Q10" s="6"/>
      <c r="S10" s="8"/>
      <c r="T10" s="8"/>
    </row>
    <row r="11" spans="3:20" ht="28.5" customHeight="1" x14ac:dyDescent="0.25">
      <c r="C11" s="3">
        <v>6</v>
      </c>
      <c r="D11" s="4" t="s">
        <v>21</v>
      </c>
      <c r="E11" s="5" t="s">
        <v>22</v>
      </c>
      <c r="F11" s="3" t="s">
        <v>32</v>
      </c>
      <c r="G11" s="3" t="s">
        <v>29</v>
      </c>
      <c r="H11" s="7">
        <v>67.760000000000005</v>
      </c>
      <c r="I11" s="7">
        <v>2.98</v>
      </c>
      <c r="J11" s="7">
        <v>0</v>
      </c>
      <c r="K11" s="7">
        <f t="shared" si="0"/>
        <v>10.829999999999984</v>
      </c>
      <c r="L11" s="7">
        <v>81.569999999999993</v>
      </c>
      <c r="M11" s="7">
        <f t="shared" si="1"/>
        <v>24.470999999999997</v>
      </c>
      <c r="N11" s="7">
        <f t="shared" si="2"/>
        <v>106.041</v>
      </c>
      <c r="O11" s="7">
        <f t="shared" si="3"/>
        <v>40.156910999999994</v>
      </c>
      <c r="P11" s="6">
        <v>0.5</v>
      </c>
      <c r="Q11" s="6"/>
      <c r="S11" s="8"/>
      <c r="T11" s="8"/>
    </row>
    <row r="12" spans="3:20" ht="28.5" customHeight="1" x14ac:dyDescent="0.25">
      <c r="C12" s="3">
        <v>7</v>
      </c>
      <c r="D12" s="4" t="s">
        <v>21</v>
      </c>
      <c r="E12" s="5" t="s">
        <v>22</v>
      </c>
      <c r="F12" s="3" t="s">
        <v>32</v>
      </c>
      <c r="G12" s="3" t="s">
        <v>30</v>
      </c>
      <c r="H12" s="7">
        <v>76.489999999999995</v>
      </c>
      <c r="I12" s="7">
        <v>2.5099999999999998</v>
      </c>
      <c r="J12" s="7">
        <v>0</v>
      </c>
      <c r="K12" s="7">
        <f t="shared" si="0"/>
        <v>11.219999999999999</v>
      </c>
      <c r="L12" s="7">
        <v>90.22</v>
      </c>
      <c r="M12" s="7">
        <f t="shared" si="1"/>
        <v>27.065999999999999</v>
      </c>
      <c r="N12" s="7">
        <f t="shared" si="2"/>
        <v>117.286</v>
      </c>
      <c r="O12" s="7">
        <f t="shared" si="3"/>
        <v>44.415306000000001</v>
      </c>
      <c r="P12" s="6">
        <v>0.5</v>
      </c>
      <c r="Q12" s="6"/>
      <c r="S12" s="8"/>
      <c r="T12" s="8"/>
    </row>
    <row r="13" spans="3:20" ht="28.5" customHeight="1" x14ac:dyDescent="0.25">
      <c r="C13" s="3">
        <v>8</v>
      </c>
      <c r="D13" s="4" t="s">
        <v>21</v>
      </c>
      <c r="E13" s="5" t="s">
        <v>33</v>
      </c>
      <c r="F13" s="3" t="s">
        <v>31</v>
      </c>
      <c r="G13" s="3" t="s">
        <v>24</v>
      </c>
      <c r="H13" s="7">
        <v>95.51</v>
      </c>
      <c r="I13" s="7">
        <v>2.7</v>
      </c>
      <c r="J13" s="7">
        <v>0</v>
      </c>
      <c r="K13" s="7">
        <f>+L13-J13-I13-H13</f>
        <v>12.429999999999993</v>
      </c>
      <c r="L13" s="7">
        <v>110.64</v>
      </c>
      <c r="M13" s="7">
        <f>+L13*0.3</f>
        <v>33.192</v>
      </c>
      <c r="N13" s="7">
        <f>+L13+M13</f>
        <v>143.83199999999999</v>
      </c>
      <c r="O13" s="7">
        <f t="shared" si="3"/>
        <v>54.468071999999992</v>
      </c>
      <c r="P13" s="6">
        <v>1</v>
      </c>
      <c r="Q13" s="6"/>
    </row>
    <row r="14" spans="3:20" ht="28.5" customHeight="1" x14ac:dyDescent="0.25">
      <c r="C14" s="3">
        <v>9</v>
      </c>
      <c r="D14" s="4" t="s">
        <v>21</v>
      </c>
      <c r="E14" s="5" t="s">
        <v>33</v>
      </c>
      <c r="F14" s="3" t="s">
        <v>32</v>
      </c>
      <c r="G14" s="3" t="s">
        <v>25</v>
      </c>
      <c r="H14" s="7">
        <v>73.989999999999995</v>
      </c>
      <c r="I14" s="7">
        <v>2.98</v>
      </c>
      <c r="J14" s="7">
        <v>0</v>
      </c>
      <c r="K14" s="7">
        <f t="shared" ref="K14:K19" si="4">+L14-J14-I14-H14</f>
        <v>8.3100000000000023</v>
      </c>
      <c r="L14" s="7">
        <v>85.28</v>
      </c>
      <c r="M14" s="7">
        <f t="shared" si="1"/>
        <v>25.584</v>
      </c>
      <c r="N14" s="7">
        <f t="shared" ref="N14:N19" si="5">+L14+M14</f>
        <v>110.864</v>
      </c>
      <c r="O14" s="7">
        <f t="shared" si="3"/>
        <v>41.983343999999995</v>
      </c>
      <c r="P14" s="6">
        <v>0.5</v>
      </c>
      <c r="Q14" s="6"/>
    </row>
    <row r="15" spans="3:20" ht="28.5" customHeight="1" x14ac:dyDescent="0.25">
      <c r="C15" s="3">
        <v>10</v>
      </c>
      <c r="D15" s="4" t="s">
        <v>21</v>
      </c>
      <c r="E15" s="5" t="s">
        <v>33</v>
      </c>
      <c r="F15" s="3" t="s">
        <v>32</v>
      </c>
      <c r="G15" s="3" t="s">
        <v>26</v>
      </c>
      <c r="H15" s="7">
        <v>71.45</v>
      </c>
      <c r="I15" s="7">
        <v>2.84</v>
      </c>
      <c r="J15" s="7">
        <v>0</v>
      </c>
      <c r="K15" s="7">
        <f t="shared" si="4"/>
        <v>9.61</v>
      </c>
      <c r="L15" s="7">
        <v>83.9</v>
      </c>
      <c r="M15" s="7">
        <f t="shared" si="1"/>
        <v>25.17</v>
      </c>
      <c r="N15" s="7">
        <f t="shared" si="5"/>
        <v>109.07000000000001</v>
      </c>
      <c r="O15" s="7">
        <f t="shared" si="3"/>
        <v>41.30397</v>
      </c>
      <c r="P15" s="6">
        <v>0.5</v>
      </c>
      <c r="Q15" s="6"/>
    </row>
    <row r="16" spans="3:20" ht="28.5" customHeight="1" x14ac:dyDescent="0.25">
      <c r="C16" s="3">
        <v>11</v>
      </c>
      <c r="D16" s="4" t="s">
        <v>21</v>
      </c>
      <c r="E16" s="5" t="s">
        <v>33</v>
      </c>
      <c r="F16" s="3" t="s">
        <v>32</v>
      </c>
      <c r="G16" s="3" t="s">
        <v>27</v>
      </c>
      <c r="H16" s="7">
        <v>77.959999999999994</v>
      </c>
      <c r="I16" s="7">
        <v>3.72</v>
      </c>
      <c r="J16" s="7">
        <v>0</v>
      </c>
      <c r="K16" s="7">
        <f t="shared" si="4"/>
        <v>10.260000000000005</v>
      </c>
      <c r="L16" s="7">
        <v>91.94</v>
      </c>
      <c r="M16" s="7">
        <f t="shared" si="1"/>
        <v>27.581999999999997</v>
      </c>
      <c r="N16" s="7">
        <f t="shared" si="5"/>
        <v>119.52199999999999</v>
      </c>
      <c r="O16" s="7">
        <f t="shared" si="3"/>
        <v>45.262061999999993</v>
      </c>
      <c r="P16" s="6">
        <v>0.5</v>
      </c>
      <c r="Q16" s="6"/>
    </row>
    <row r="17" spans="3:17" ht="28.5" customHeight="1" x14ac:dyDescent="0.25">
      <c r="C17" s="3">
        <v>12</v>
      </c>
      <c r="D17" s="4" t="s">
        <v>21</v>
      </c>
      <c r="E17" s="5" t="s">
        <v>33</v>
      </c>
      <c r="F17" s="3" t="s">
        <v>32</v>
      </c>
      <c r="G17" s="3" t="s">
        <v>28</v>
      </c>
      <c r="H17" s="7">
        <v>79.739999999999995</v>
      </c>
      <c r="I17" s="7">
        <v>2.97</v>
      </c>
      <c r="J17" s="7">
        <v>0</v>
      </c>
      <c r="K17" s="7">
        <f t="shared" si="4"/>
        <v>11.620000000000005</v>
      </c>
      <c r="L17" s="7">
        <v>94.33</v>
      </c>
      <c r="M17" s="7">
        <f t="shared" si="1"/>
        <v>28.298999999999999</v>
      </c>
      <c r="N17" s="7">
        <f t="shared" si="5"/>
        <v>122.62899999999999</v>
      </c>
      <c r="O17" s="7">
        <f t="shared" si="3"/>
        <v>46.438659000000001</v>
      </c>
      <c r="P17" s="6">
        <v>0.5</v>
      </c>
      <c r="Q17" s="6"/>
    </row>
    <row r="18" spans="3:17" ht="28.5" customHeight="1" x14ac:dyDescent="0.25">
      <c r="C18" s="3">
        <v>13</v>
      </c>
      <c r="D18" s="4" t="s">
        <v>21</v>
      </c>
      <c r="E18" s="5" t="s">
        <v>33</v>
      </c>
      <c r="F18" s="3" t="s">
        <v>32</v>
      </c>
      <c r="G18" s="3" t="s">
        <v>29</v>
      </c>
      <c r="H18" s="7">
        <v>67.760000000000005</v>
      </c>
      <c r="I18" s="7">
        <v>2.98</v>
      </c>
      <c r="J18" s="7">
        <v>0</v>
      </c>
      <c r="K18" s="7">
        <f t="shared" si="4"/>
        <v>10.829999999999984</v>
      </c>
      <c r="L18" s="7">
        <v>81.569999999999993</v>
      </c>
      <c r="M18" s="7">
        <f t="shared" si="1"/>
        <v>24.470999999999997</v>
      </c>
      <c r="N18" s="7">
        <f t="shared" si="5"/>
        <v>106.041</v>
      </c>
      <c r="O18" s="7">
        <f t="shared" si="3"/>
        <v>40.156910999999994</v>
      </c>
      <c r="P18" s="6">
        <v>0.5</v>
      </c>
      <c r="Q18" s="6"/>
    </row>
    <row r="19" spans="3:17" ht="28.5" customHeight="1" x14ac:dyDescent="0.25">
      <c r="C19" s="3">
        <v>14</v>
      </c>
      <c r="D19" s="4" t="s">
        <v>21</v>
      </c>
      <c r="E19" s="5" t="s">
        <v>33</v>
      </c>
      <c r="F19" s="3" t="s">
        <v>32</v>
      </c>
      <c r="G19" s="3" t="s">
        <v>30</v>
      </c>
      <c r="H19" s="7">
        <v>76.489999999999995</v>
      </c>
      <c r="I19" s="7">
        <v>2.5099999999999998</v>
      </c>
      <c r="J19" s="7">
        <v>0</v>
      </c>
      <c r="K19" s="7">
        <f t="shared" si="4"/>
        <v>11.219999999999999</v>
      </c>
      <c r="L19" s="7">
        <v>90.22</v>
      </c>
      <c r="M19" s="7">
        <f t="shared" si="1"/>
        <v>27.065999999999999</v>
      </c>
      <c r="N19" s="7">
        <f t="shared" si="5"/>
        <v>117.286</v>
      </c>
      <c r="O19" s="7">
        <f t="shared" si="3"/>
        <v>44.415306000000001</v>
      </c>
      <c r="P19" s="6">
        <v>0.5</v>
      </c>
      <c r="Q19" s="6"/>
    </row>
    <row r="20" spans="3:17" ht="28.5" customHeight="1" x14ac:dyDescent="0.25">
      <c r="C20" s="3">
        <v>15</v>
      </c>
      <c r="D20" s="4" t="s">
        <v>21</v>
      </c>
      <c r="E20" s="5" t="s">
        <v>34</v>
      </c>
      <c r="F20" s="3" t="s">
        <v>31</v>
      </c>
      <c r="G20" s="3" t="s">
        <v>24</v>
      </c>
      <c r="H20" s="7">
        <v>95.51</v>
      </c>
      <c r="I20" s="7">
        <v>2.7</v>
      </c>
      <c r="J20" s="7">
        <v>0</v>
      </c>
      <c r="K20" s="7">
        <f>+L20-J20-I20-H20</f>
        <v>12.429999999999993</v>
      </c>
      <c r="L20" s="7">
        <v>110.64</v>
      </c>
      <c r="M20" s="7">
        <f>+L20*0.3</f>
        <v>33.192</v>
      </c>
      <c r="N20" s="7">
        <f>+L20+M20</f>
        <v>143.83199999999999</v>
      </c>
      <c r="O20" s="7">
        <f t="shared" si="3"/>
        <v>54.468071999999992</v>
      </c>
      <c r="P20" s="6">
        <v>1</v>
      </c>
      <c r="Q20" s="6"/>
    </row>
    <row r="21" spans="3:17" ht="28.5" customHeight="1" x14ac:dyDescent="0.25">
      <c r="C21" s="3">
        <v>16</v>
      </c>
      <c r="D21" s="4" t="s">
        <v>21</v>
      </c>
      <c r="E21" s="5" t="s">
        <v>34</v>
      </c>
      <c r="F21" s="3" t="s">
        <v>32</v>
      </c>
      <c r="G21" s="3" t="s">
        <v>25</v>
      </c>
      <c r="H21" s="7">
        <v>73.989999999999995</v>
      </c>
      <c r="I21" s="7">
        <v>2.98</v>
      </c>
      <c r="J21" s="7">
        <v>0</v>
      </c>
      <c r="K21" s="7">
        <f t="shared" ref="K21:K26" si="6">+L21-J21-I21-H21</f>
        <v>8.3100000000000023</v>
      </c>
      <c r="L21" s="7">
        <v>85.28</v>
      </c>
      <c r="M21" s="7">
        <f t="shared" si="1"/>
        <v>25.584</v>
      </c>
      <c r="N21" s="7">
        <f t="shared" ref="N21:N26" si="7">+L21+M21</f>
        <v>110.864</v>
      </c>
      <c r="O21" s="7">
        <f t="shared" si="3"/>
        <v>41.983343999999995</v>
      </c>
      <c r="P21" s="6">
        <v>0.5</v>
      </c>
      <c r="Q21" s="6"/>
    </row>
    <row r="22" spans="3:17" ht="28.5" customHeight="1" x14ac:dyDescent="0.25">
      <c r="C22" s="3">
        <v>17</v>
      </c>
      <c r="D22" s="4" t="s">
        <v>21</v>
      </c>
      <c r="E22" s="5" t="s">
        <v>34</v>
      </c>
      <c r="F22" s="3" t="s">
        <v>32</v>
      </c>
      <c r="G22" s="3" t="s">
        <v>26</v>
      </c>
      <c r="H22" s="7">
        <v>71.45</v>
      </c>
      <c r="I22" s="7">
        <v>2.84</v>
      </c>
      <c r="J22" s="7">
        <v>0</v>
      </c>
      <c r="K22" s="7">
        <f t="shared" si="6"/>
        <v>9.61</v>
      </c>
      <c r="L22" s="7">
        <v>83.9</v>
      </c>
      <c r="M22" s="7">
        <f t="shared" si="1"/>
        <v>25.17</v>
      </c>
      <c r="N22" s="7">
        <f t="shared" si="7"/>
        <v>109.07000000000001</v>
      </c>
      <c r="O22" s="7">
        <f t="shared" si="3"/>
        <v>41.30397</v>
      </c>
      <c r="P22" s="6">
        <v>0.5</v>
      </c>
      <c r="Q22" s="6"/>
    </row>
    <row r="23" spans="3:17" ht="28.5" customHeight="1" x14ac:dyDescent="0.25">
      <c r="C23" s="3">
        <v>18</v>
      </c>
      <c r="D23" s="4" t="s">
        <v>21</v>
      </c>
      <c r="E23" s="5" t="s">
        <v>34</v>
      </c>
      <c r="F23" s="3" t="s">
        <v>32</v>
      </c>
      <c r="G23" s="3" t="s">
        <v>27</v>
      </c>
      <c r="H23" s="7">
        <v>77.959999999999994</v>
      </c>
      <c r="I23" s="7">
        <v>3.72</v>
      </c>
      <c r="J23" s="7">
        <v>0</v>
      </c>
      <c r="K23" s="7">
        <f t="shared" si="6"/>
        <v>10.260000000000005</v>
      </c>
      <c r="L23" s="7">
        <v>91.94</v>
      </c>
      <c r="M23" s="7">
        <f t="shared" si="1"/>
        <v>27.581999999999997</v>
      </c>
      <c r="N23" s="7">
        <f t="shared" si="7"/>
        <v>119.52199999999999</v>
      </c>
      <c r="O23" s="7">
        <f t="shared" si="3"/>
        <v>45.262061999999993</v>
      </c>
      <c r="P23" s="6">
        <v>0.5</v>
      </c>
      <c r="Q23" s="6"/>
    </row>
    <row r="24" spans="3:17" ht="28.5" customHeight="1" x14ac:dyDescent="0.25">
      <c r="C24" s="3">
        <v>19</v>
      </c>
      <c r="D24" s="4" t="s">
        <v>21</v>
      </c>
      <c r="E24" s="5" t="s">
        <v>34</v>
      </c>
      <c r="F24" s="3" t="s">
        <v>32</v>
      </c>
      <c r="G24" s="3" t="s">
        <v>28</v>
      </c>
      <c r="H24" s="7">
        <v>79.739999999999995</v>
      </c>
      <c r="I24" s="7">
        <v>2.97</v>
      </c>
      <c r="J24" s="7">
        <v>0</v>
      </c>
      <c r="K24" s="7">
        <f t="shared" si="6"/>
        <v>11.620000000000005</v>
      </c>
      <c r="L24" s="7">
        <v>94.33</v>
      </c>
      <c r="M24" s="7">
        <f t="shared" si="1"/>
        <v>28.298999999999999</v>
      </c>
      <c r="N24" s="7">
        <f t="shared" si="7"/>
        <v>122.62899999999999</v>
      </c>
      <c r="O24" s="7">
        <f t="shared" si="3"/>
        <v>46.438659000000001</v>
      </c>
      <c r="P24" s="6">
        <v>0.5</v>
      </c>
      <c r="Q24" s="6"/>
    </row>
    <row r="25" spans="3:17" ht="28.5" customHeight="1" x14ac:dyDescent="0.25">
      <c r="C25" s="3">
        <v>20</v>
      </c>
      <c r="D25" s="4" t="s">
        <v>21</v>
      </c>
      <c r="E25" s="5" t="s">
        <v>34</v>
      </c>
      <c r="F25" s="3" t="s">
        <v>32</v>
      </c>
      <c r="G25" s="3" t="s">
        <v>29</v>
      </c>
      <c r="H25" s="7">
        <v>67.760000000000005</v>
      </c>
      <c r="I25" s="7">
        <v>2.98</v>
      </c>
      <c r="J25" s="7">
        <v>0</v>
      </c>
      <c r="K25" s="7">
        <f t="shared" si="6"/>
        <v>10.829999999999984</v>
      </c>
      <c r="L25" s="7">
        <v>81.569999999999993</v>
      </c>
      <c r="M25" s="7">
        <f t="shared" si="1"/>
        <v>24.470999999999997</v>
      </c>
      <c r="N25" s="7">
        <f t="shared" si="7"/>
        <v>106.041</v>
      </c>
      <c r="O25" s="7">
        <f t="shared" si="3"/>
        <v>40.156910999999994</v>
      </c>
      <c r="P25" s="6">
        <v>0.5</v>
      </c>
      <c r="Q25" s="6"/>
    </row>
    <row r="26" spans="3:17" ht="28.5" customHeight="1" x14ac:dyDescent="0.25">
      <c r="C26" s="3">
        <v>21</v>
      </c>
      <c r="D26" s="4" t="s">
        <v>21</v>
      </c>
      <c r="E26" s="5" t="s">
        <v>34</v>
      </c>
      <c r="F26" s="3" t="s">
        <v>32</v>
      </c>
      <c r="G26" s="3" t="s">
        <v>30</v>
      </c>
      <c r="H26" s="7">
        <v>76.489999999999995</v>
      </c>
      <c r="I26" s="7">
        <v>2.5099999999999998</v>
      </c>
      <c r="J26" s="7">
        <v>0</v>
      </c>
      <c r="K26" s="7">
        <f t="shared" si="6"/>
        <v>11.219999999999999</v>
      </c>
      <c r="L26" s="7">
        <v>90.22</v>
      </c>
      <c r="M26" s="7">
        <f t="shared" si="1"/>
        <v>27.065999999999999</v>
      </c>
      <c r="N26" s="7">
        <f t="shared" si="7"/>
        <v>117.286</v>
      </c>
      <c r="O26" s="7">
        <f t="shared" si="3"/>
        <v>44.415306000000001</v>
      </c>
      <c r="P26" s="6">
        <v>0.5</v>
      </c>
      <c r="Q26" s="6"/>
    </row>
    <row r="27" spans="3:17" ht="28.5" customHeight="1" x14ac:dyDescent="0.25">
      <c r="C27" s="3">
        <v>22</v>
      </c>
      <c r="D27" s="4" t="s">
        <v>21</v>
      </c>
      <c r="E27" s="5" t="s">
        <v>35</v>
      </c>
      <c r="F27" s="3" t="s">
        <v>31</v>
      </c>
      <c r="G27" s="3" t="s">
        <v>24</v>
      </c>
      <c r="H27" s="7">
        <v>95.51</v>
      </c>
      <c r="I27" s="7">
        <v>2.7</v>
      </c>
      <c r="J27" s="7">
        <v>0</v>
      </c>
      <c r="K27" s="7">
        <f>+L27-J27-I27-H27</f>
        <v>12.429999999999993</v>
      </c>
      <c r="L27" s="7">
        <v>110.64</v>
      </c>
      <c r="M27" s="7">
        <f>+L27*0.3</f>
        <v>33.192</v>
      </c>
      <c r="N27" s="7">
        <f>+L27+M27</f>
        <v>143.83199999999999</v>
      </c>
      <c r="O27" s="7">
        <f t="shared" si="3"/>
        <v>54.468071999999992</v>
      </c>
      <c r="P27" s="6">
        <v>1</v>
      </c>
      <c r="Q27" s="6"/>
    </row>
    <row r="28" spans="3:17" ht="28.5" customHeight="1" x14ac:dyDescent="0.25">
      <c r="C28" s="3">
        <v>23</v>
      </c>
      <c r="D28" s="4" t="s">
        <v>21</v>
      </c>
      <c r="E28" s="5" t="s">
        <v>35</v>
      </c>
      <c r="F28" s="3" t="s">
        <v>32</v>
      </c>
      <c r="G28" s="3" t="s">
        <v>25</v>
      </c>
      <c r="H28" s="7">
        <v>73.989999999999995</v>
      </c>
      <c r="I28" s="7">
        <v>2.98</v>
      </c>
      <c r="J28" s="7">
        <v>0</v>
      </c>
      <c r="K28" s="7">
        <f t="shared" ref="K28:K33" si="8">+L28-J28-I28-H28</f>
        <v>8.3100000000000023</v>
      </c>
      <c r="L28" s="7">
        <v>85.28</v>
      </c>
      <c r="M28" s="7">
        <f t="shared" si="1"/>
        <v>25.584</v>
      </c>
      <c r="N28" s="7">
        <f t="shared" ref="N28:N33" si="9">+L28+M28</f>
        <v>110.864</v>
      </c>
      <c r="O28" s="7">
        <f t="shared" si="3"/>
        <v>41.983343999999995</v>
      </c>
      <c r="P28" s="6">
        <v>0.5</v>
      </c>
      <c r="Q28" s="6"/>
    </row>
    <row r="29" spans="3:17" ht="28.5" customHeight="1" x14ac:dyDescent="0.25">
      <c r="C29" s="3">
        <v>24</v>
      </c>
      <c r="D29" s="4" t="s">
        <v>21</v>
      </c>
      <c r="E29" s="5" t="s">
        <v>35</v>
      </c>
      <c r="F29" s="3" t="s">
        <v>32</v>
      </c>
      <c r="G29" s="3" t="s">
        <v>26</v>
      </c>
      <c r="H29" s="7">
        <v>71.45</v>
      </c>
      <c r="I29" s="7">
        <v>2.84</v>
      </c>
      <c r="J29" s="7">
        <v>0</v>
      </c>
      <c r="K29" s="7">
        <f t="shared" si="8"/>
        <v>9.61</v>
      </c>
      <c r="L29" s="7">
        <v>83.9</v>
      </c>
      <c r="M29" s="7">
        <f t="shared" si="1"/>
        <v>25.17</v>
      </c>
      <c r="N29" s="7">
        <f t="shared" si="9"/>
        <v>109.07000000000001</v>
      </c>
      <c r="O29" s="7">
        <f t="shared" si="3"/>
        <v>41.30397</v>
      </c>
      <c r="P29" s="6">
        <v>0.5</v>
      </c>
      <c r="Q29" s="6"/>
    </row>
    <row r="30" spans="3:17" ht="28.5" customHeight="1" x14ac:dyDescent="0.25">
      <c r="C30" s="3">
        <v>25</v>
      </c>
      <c r="D30" s="4" t="s">
        <v>21</v>
      </c>
      <c r="E30" s="5" t="s">
        <v>35</v>
      </c>
      <c r="F30" s="3" t="s">
        <v>32</v>
      </c>
      <c r="G30" s="3" t="s">
        <v>27</v>
      </c>
      <c r="H30" s="7">
        <v>77.959999999999994</v>
      </c>
      <c r="I30" s="7">
        <v>3.72</v>
      </c>
      <c r="J30" s="7">
        <v>0</v>
      </c>
      <c r="K30" s="7">
        <f t="shared" si="8"/>
        <v>10.260000000000005</v>
      </c>
      <c r="L30" s="7">
        <v>91.94</v>
      </c>
      <c r="M30" s="7">
        <f t="shared" si="1"/>
        <v>27.581999999999997</v>
      </c>
      <c r="N30" s="7">
        <f t="shared" si="9"/>
        <v>119.52199999999999</v>
      </c>
      <c r="O30" s="7">
        <f t="shared" si="3"/>
        <v>45.262061999999993</v>
      </c>
      <c r="P30" s="6">
        <v>0.5</v>
      </c>
      <c r="Q30" s="6"/>
    </row>
    <row r="31" spans="3:17" ht="28.5" customHeight="1" x14ac:dyDescent="0.25">
      <c r="C31" s="3">
        <v>26</v>
      </c>
      <c r="D31" s="4" t="s">
        <v>21</v>
      </c>
      <c r="E31" s="5" t="s">
        <v>35</v>
      </c>
      <c r="F31" s="3" t="s">
        <v>32</v>
      </c>
      <c r="G31" s="3" t="s">
        <v>28</v>
      </c>
      <c r="H31" s="7">
        <v>79.739999999999995</v>
      </c>
      <c r="I31" s="7">
        <v>2.97</v>
      </c>
      <c r="J31" s="7">
        <v>0</v>
      </c>
      <c r="K31" s="7">
        <f t="shared" si="8"/>
        <v>11.620000000000005</v>
      </c>
      <c r="L31" s="7">
        <v>94.33</v>
      </c>
      <c r="M31" s="7">
        <f t="shared" si="1"/>
        <v>28.298999999999999</v>
      </c>
      <c r="N31" s="7">
        <f t="shared" si="9"/>
        <v>122.62899999999999</v>
      </c>
      <c r="O31" s="7">
        <f t="shared" si="3"/>
        <v>46.438659000000001</v>
      </c>
      <c r="P31" s="6">
        <v>0.5</v>
      </c>
      <c r="Q31" s="6"/>
    </row>
    <row r="32" spans="3:17" ht="28.5" customHeight="1" x14ac:dyDescent="0.25">
      <c r="C32" s="3">
        <v>27</v>
      </c>
      <c r="D32" s="4" t="s">
        <v>21</v>
      </c>
      <c r="E32" s="5" t="s">
        <v>35</v>
      </c>
      <c r="F32" s="3" t="s">
        <v>32</v>
      </c>
      <c r="G32" s="3" t="s">
        <v>29</v>
      </c>
      <c r="H32" s="7">
        <v>67.760000000000005</v>
      </c>
      <c r="I32" s="7">
        <v>2.98</v>
      </c>
      <c r="J32" s="7">
        <v>0</v>
      </c>
      <c r="K32" s="7">
        <f t="shared" si="8"/>
        <v>10.829999999999984</v>
      </c>
      <c r="L32" s="7">
        <v>81.569999999999993</v>
      </c>
      <c r="M32" s="7">
        <f t="shared" si="1"/>
        <v>24.470999999999997</v>
      </c>
      <c r="N32" s="7">
        <f t="shared" si="9"/>
        <v>106.041</v>
      </c>
      <c r="O32" s="7">
        <f t="shared" si="3"/>
        <v>40.156910999999994</v>
      </c>
      <c r="P32" s="6">
        <v>0.5</v>
      </c>
      <c r="Q32" s="6"/>
    </row>
    <row r="33" spans="3:17" ht="28.5" customHeight="1" x14ac:dyDescent="0.25">
      <c r="C33" s="3">
        <v>28</v>
      </c>
      <c r="D33" s="4" t="s">
        <v>21</v>
      </c>
      <c r="E33" s="5" t="s">
        <v>35</v>
      </c>
      <c r="F33" s="3" t="s">
        <v>32</v>
      </c>
      <c r="G33" s="3" t="s">
        <v>30</v>
      </c>
      <c r="H33" s="7">
        <v>76.489999999999995</v>
      </c>
      <c r="I33" s="7">
        <v>2.5099999999999998</v>
      </c>
      <c r="J33" s="7">
        <v>0</v>
      </c>
      <c r="K33" s="7">
        <f t="shared" si="8"/>
        <v>11.219999999999999</v>
      </c>
      <c r="L33" s="7">
        <v>90.22</v>
      </c>
      <c r="M33" s="7">
        <f t="shared" si="1"/>
        <v>27.065999999999999</v>
      </c>
      <c r="N33" s="7">
        <f t="shared" si="9"/>
        <v>117.286</v>
      </c>
      <c r="O33" s="7">
        <f t="shared" si="3"/>
        <v>44.415306000000001</v>
      </c>
      <c r="P33" s="6">
        <v>0.5</v>
      </c>
      <c r="Q33" s="6"/>
    </row>
    <row r="34" spans="3:17" ht="28.5" customHeight="1" x14ac:dyDescent="0.25">
      <c r="C34" s="3">
        <v>29</v>
      </c>
      <c r="D34" s="4" t="s">
        <v>21</v>
      </c>
      <c r="E34" s="5" t="s">
        <v>36</v>
      </c>
      <c r="F34" s="3" t="s">
        <v>31</v>
      </c>
      <c r="G34" s="3" t="s">
        <v>24</v>
      </c>
      <c r="H34" s="7">
        <v>95.51</v>
      </c>
      <c r="I34" s="7">
        <v>2.7</v>
      </c>
      <c r="J34" s="7">
        <v>0</v>
      </c>
      <c r="K34" s="7">
        <f>+L34-J34-I34-H34</f>
        <v>12.429999999999993</v>
      </c>
      <c r="L34" s="7">
        <v>110.64</v>
      </c>
      <c r="M34" s="7">
        <f>+L34*0.3</f>
        <v>33.192</v>
      </c>
      <c r="N34" s="7">
        <f>+L34+M34</f>
        <v>143.83199999999999</v>
      </c>
      <c r="O34" s="7">
        <f t="shared" si="3"/>
        <v>54.468071999999992</v>
      </c>
      <c r="P34" s="6">
        <v>1</v>
      </c>
      <c r="Q34" s="6"/>
    </row>
    <row r="35" spans="3:17" ht="28.5" customHeight="1" x14ac:dyDescent="0.25">
      <c r="C35" s="3">
        <v>30</v>
      </c>
      <c r="D35" s="4" t="s">
        <v>21</v>
      </c>
      <c r="E35" s="5" t="s">
        <v>36</v>
      </c>
      <c r="F35" s="3" t="s">
        <v>32</v>
      </c>
      <c r="G35" s="3" t="s">
        <v>25</v>
      </c>
      <c r="H35" s="7">
        <v>73.989999999999995</v>
      </c>
      <c r="I35" s="7">
        <v>2.98</v>
      </c>
      <c r="J35" s="7">
        <v>0</v>
      </c>
      <c r="K35" s="7">
        <f t="shared" ref="K35:K40" si="10">+L35-J35-I35-H35</f>
        <v>8.3100000000000023</v>
      </c>
      <c r="L35" s="7">
        <v>85.28</v>
      </c>
      <c r="M35" s="7">
        <f t="shared" si="1"/>
        <v>25.584</v>
      </c>
      <c r="N35" s="7">
        <f t="shared" ref="N35:N40" si="11">+L35+M35</f>
        <v>110.864</v>
      </c>
      <c r="O35" s="7">
        <f t="shared" si="3"/>
        <v>41.983343999999995</v>
      </c>
      <c r="P35" s="6">
        <v>0.5</v>
      </c>
      <c r="Q35" s="6"/>
    </row>
    <row r="36" spans="3:17" ht="28.5" customHeight="1" x14ac:dyDescent="0.25">
      <c r="C36" s="3">
        <v>31</v>
      </c>
      <c r="D36" s="4" t="s">
        <v>21</v>
      </c>
      <c r="E36" s="5" t="s">
        <v>36</v>
      </c>
      <c r="F36" s="3" t="s">
        <v>32</v>
      </c>
      <c r="G36" s="3" t="s">
        <v>26</v>
      </c>
      <c r="H36" s="7">
        <v>71.45</v>
      </c>
      <c r="I36" s="7">
        <v>2.84</v>
      </c>
      <c r="J36" s="7">
        <v>0</v>
      </c>
      <c r="K36" s="7">
        <f t="shared" si="10"/>
        <v>9.61</v>
      </c>
      <c r="L36" s="7">
        <v>83.9</v>
      </c>
      <c r="M36" s="7">
        <f t="shared" si="1"/>
        <v>25.17</v>
      </c>
      <c r="N36" s="7">
        <f t="shared" si="11"/>
        <v>109.07000000000001</v>
      </c>
      <c r="O36" s="7">
        <f t="shared" si="3"/>
        <v>41.30397</v>
      </c>
      <c r="P36" s="6">
        <v>0.5</v>
      </c>
      <c r="Q36" s="6"/>
    </row>
    <row r="37" spans="3:17" ht="28.5" customHeight="1" x14ac:dyDescent="0.25">
      <c r="C37" s="3">
        <v>32</v>
      </c>
      <c r="D37" s="4" t="s">
        <v>21</v>
      </c>
      <c r="E37" s="5" t="s">
        <v>36</v>
      </c>
      <c r="F37" s="3" t="s">
        <v>32</v>
      </c>
      <c r="G37" s="3" t="s">
        <v>27</v>
      </c>
      <c r="H37" s="7">
        <v>77.959999999999994</v>
      </c>
      <c r="I37" s="7">
        <v>3.72</v>
      </c>
      <c r="J37" s="7">
        <v>0</v>
      </c>
      <c r="K37" s="7">
        <f t="shared" si="10"/>
        <v>10.260000000000005</v>
      </c>
      <c r="L37" s="7">
        <v>91.94</v>
      </c>
      <c r="M37" s="7">
        <f t="shared" si="1"/>
        <v>27.581999999999997</v>
      </c>
      <c r="N37" s="7">
        <f t="shared" si="11"/>
        <v>119.52199999999999</v>
      </c>
      <c r="O37" s="7">
        <f t="shared" si="3"/>
        <v>45.262061999999993</v>
      </c>
      <c r="P37" s="6">
        <v>0.5</v>
      </c>
      <c r="Q37" s="6"/>
    </row>
    <row r="38" spans="3:17" ht="28.5" customHeight="1" x14ac:dyDescent="0.25">
      <c r="C38" s="3">
        <v>33</v>
      </c>
      <c r="D38" s="4" t="s">
        <v>21</v>
      </c>
      <c r="E38" s="5" t="s">
        <v>36</v>
      </c>
      <c r="F38" s="3" t="s">
        <v>32</v>
      </c>
      <c r="G38" s="3" t="s">
        <v>28</v>
      </c>
      <c r="H38" s="7">
        <v>79.739999999999995</v>
      </c>
      <c r="I38" s="7">
        <v>2.97</v>
      </c>
      <c r="J38" s="7">
        <v>0</v>
      </c>
      <c r="K38" s="7">
        <f t="shared" si="10"/>
        <v>11.620000000000005</v>
      </c>
      <c r="L38" s="7">
        <v>94.33</v>
      </c>
      <c r="M38" s="7">
        <f t="shared" si="1"/>
        <v>28.298999999999999</v>
      </c>
      <c r="N38" s="7">
        <f t="shared" si="11"/>
        <v>122.62899999999999</v>
      </c>
      <c r="O38" s="7">
        <f t="shared" si="3"/>
        <v>46.438659000000001</v>
      </c>
      <c r="P38" s="6">
        <v>0.5</v>
      </c>
      <c r="Q38" s="6"/>
    </row>
    <row r="39" spans="3:17" ht="28.5" customHeight="1" x14ac:dyDescent="0.25">
      <c r="C39" s="3">
        <v>34</v>
      </c>
      <c r="D39" s="4" t="s">
        <v>21</v>
      </c>
      <c r="E39" s="5" t="s">
        <v>36</v>
      </c>
      <c r="F39" s="3" t="s">
        <v>32</v>
      </c>
      <c r="G39" s="3" t="s">
        <v>29</v>
      </c>
      <c r="H39" s="7">
        <v>67.760000000000005</v>
      </c>
      <c r="I39" s="7">
        <v>2.98</v>
      </c>
      <c r="J39" s="7">
        <v>0</v>
      </c>
      <c r="K39" s="7">
        <f t="shared" si="10"/>
        <v>10.829999999999984</v>
      </c>
      <c r="L39" s="7">
        <v>81.569999999999993</v>
      </c>
      <c r="M39" s="7">
        <f t="shared" si="1"/>
        <v>24.470999999999997</v>
      </c>
      <c r="N39" s="7">
        <f t="shared" si="11"/>
        <v>106.041</v>
      </c>
      <c r="O39" s="7">
        <f t="shared" si="3"/>
        <v>40.156910999999994</v>
      </c>
      <c r="P39" s="6">
        <v>0.5</v>
      </c>
      <c r="Q39" s="6"/>
    </row>
    <row r="40" spans="3:17" ht="28.5" customHeight="1" x14ac:dyDescent="0.25">
      <c r="C40" s="3">
        <v>35</v>
      </c>
      <c r="D40" s="4" t="s">
        <v>21</v>
      </c>
      <c r="E40" s="5" t="s">
        <v>36</v>
      </c>
      <c r="F40" s="3" t="s">
        <v>32</v>
      </c>
      <c r="G40" s="3" t="s">
        <v>30</v>
      </c>
      <c r="H40" s="7">
        <v>76.489999999999995</v>
      </c>
      <c r="I40" s="7">
        <v>2.5099999999999998</v>
      </c>
      <c r="J40" s="7">
        <v>0</v>
      </c>
      <c r="K40" s="7">
        <f t="shared" si="10"/>
        <v>11.219999999999999</v>
      </c>
      <c r="L40" s="7">
        <v>90.22</v>
      </c>
      <c r="M40" s="7">
        <f t="shared" si="1"/>
        <v>27.065999999999999</v>
      </c>
      <c r="N40" s="7">
        <f t="shared" si="11"/>
        <v>117.286</v>
      </c>
      <c r="O40" s="7">
        <f t="shared" si="3"/>
        <v>44.415306000000001</v>
      </c>
      <c r="P40" s="6">
        <v>0.5</v>
      </c>
      <c r="Q40" s="6"/>
    </row>
    <row r="41" spans="3:17" ht="28.5" customHeight="1" x14ac:dyDescent="0.25">
      <c r="C41" s="3">
        <v>36</v>
      </c>
      <c r="D41" s="4" t="s">
        <v>37</v>
      </c>
      <c r="E41" s="5" t="s">
        <v>22</v>
      </c>
      <c r="F41" s="3" t="s">
        <v>31</v>
      </c>
      <c r="G41" s="3" t="s">
        <v>24</v>
      </c>
      <c r="H41" s="7">
        <v>95.5</v>
      </c>
      <c r="I41" s="7">
        <v>2.7</v>
      </c>
      <c r="J41" s="7">
        <v>0</v>
      </c>
      <c r="K41" s="7">
        <f>+L41-J41-I41-H41</f>
        <v>12.439999999999998</v>
      </c>
      <c r="L41" s="7">
        <v>110.64</v>
      </c>
      <c r="M41" s="7">
        <f>+L41*0.3</f>
        <v>33.192</v>
      </c>
      <c r="N41" s="7">
        <f>+L41+M41</f>
        <v>143.83199999999999</v>
      </c>
      <c r="O41" s="7">
        <f t="shared" si="3"/>
        <v>54.468071999999992</v>
      </c>
      <c r="P41" s="6">
        <v>1</v>
      </c>
      <c r="Q41" s="6"/>
    </row>
    <row r="42" spans="3:17" ht="28.5" customHeight="1" x14ac:dyDescent="0.25">
      <c r="C42" s="3">
        <v>37</v>
      </c>
      <c r="D42" s="4" t="s">
        <v>37</v>
      </c>
      <c r="E42" s="5" t="s">
        <v>22</v>
      </c>
      <c r="F42" s="3" t="s">
        <v>32</v>
      </c>
      <c r="G42" s="3" t="s">
        <v>25</v>
      </c>
      <c r="H42" s="7">
        <v>71.48</v>
      </c>
      <c r="I42" s="7">
        <v>2.98</v>
      </c>
      <c r="J42" s="7">
        <v>0</v>
      </c>
      <c r="K42" s="7">
        <f t="shared" ref="K42:K47" si="12">+L42-J42-I42-H42</f>
        <v>8.4599999999999937</v>
      </c>
      <c r="L42" s="7">
        <v>82.92</v>
      </c>
      <c r="M42" s="7">
        <f t="shared" ref="M42:M47" si="13">+L42*0.3</f>
        <v>24.876000000000001</v>
      </c>
      <c r="N42" s="7">
        <f t="shared" ref="N42:N47" si="14">+L42+M42</f>
        <v>107.79600000000001</v>
      </c>
      <c r="O42" s="7">
        <f t="shared" si="3"/>
        <v>40.821515999999995</v>
      </c>
      <c r="P42" s="6">
        <v>0.5</v>
      </c>
      <c r="Q42" s="6"/>
    </row>
    <row r="43" spans="3:17" ht="28.5" customHeight="1" x14ac:dyDescent="0.25">
      <c r="C43" s="3">
        <v>38</v>
      </c>
      <c r="D43" s="4" t="s">
        <v>37</v>
      </c>
      <c r="E43" s="5" t="s">
        <v>22</v>
      </c>
      <c r="F43" s="3" t="s">
        <v>32</v>
      </c>
      <c r="G43" s="3" t="s">
        <v>26</v>
      </c>
      <c r="H43" s="7">
        <v>72.260000000000005</v>
      </c>
      <c r="I43" s="7">
        <v>2.84</v>
      </c>
      <c r="J43" s="7">
        <v>0</v>
      </c>
      <c r="K43" s="7">
        <f t="shared" si="12"/>
        <v>9.6499999999999915</v>
      </c>
      <c r="L43" s="7">
        <v>84.75</v>
      </c>
      <c r="M43" s="7">
        <f t="shared" si="13"/>
        <v>25.425000000000001</v>
      </c>
      <c r="N43" s="7">
        <f t="shared" si="14"/>
        <v>110.175</v>
      </c>
      <c r="O43" s="7">
        <f t="shared" si="3"/>
        <v>41.722424999999994</v>
      </c>
      <c r="P43" s="6">
        <v>0.5</v>
      </c>
      <c r="Q43" s="6"/>
    </row>
    <row r="44" spans="3:17" ht="28.5" customHeight="1" x14ac:dyDescent="0.25">
      <c r="C44" s="3">
        <v>39</v>
      </c>
      <c r="D44" s="4" t="s">
        <v>37</v>
      </c>
      <c r="E44" s="5" t="s">
        <v>22</v>
      </c>
      <c r="F44" s="3" t="s">
        <v>32</v>
      </c>
      <c r="G44" s="3" t="s">
        <v>27</v>
      </c>
      <c r="H44" s="7">
        <v>77.959999999999994</v>
      </c>
      <c r="I44" s="7">
        <v>3.72</v>
      </c>
      <c r="J44" s="7">
        <v>0</v>
      </c>
      <c r="K44" s="7">
        <f t="shared" si="12"/>
        <v>10.260000000000005</v>
      </c>
      <c r="L44" s="7">
        <v>91.94</v>
      </c>
      <c r="M44" s="7">
        <f t="shared" si="13"/>
        <v>27.581999999999997</v>
      </c>
      <c r="N44" s="7">
        <f t="shared" si="14"/>
        <v>119.52199999999999</v>
      </c>
      <c r="O44" s="7">
        <f t="shared" si="3"/>
        <v>45.262061999999993</v>
      </c>
      <c r="P44" s="6">
        <v>0.5</v>
      </c>
      <c r="Q44" s="6"/>
    </row>
    <row r="45" spans="3:17" ht="28.5" customHeight="1" x14ac:dyDescent="0.25">
      <c r="C45" s="3">
        <v>40</v>
      </c>
      <c r="D45" s="4" t="s">
        <v>37</v>
      </c>
      <c r="E45" s="5" t="s">
        <v>22</v>
      </c>
      <c r="F45" s="3" t="s">
        <v>32</v>
      </c>
      <c r="G45" s="3" t="s">
        <v>28</v>
      </c>
      <c r="H45" s="7">
        <v>79.739999999999995</v>
      </c>
      <c r="I45" s="7">
        <v>2.97</v>
      </c>
      <c r="J45" s="7">
        <v>0</v>
      </c>
      <c r="K45" s="7">
        <f t="shared" si="12"/>
        <v>11.620000000000005</v>
      </c>
      <c r="L45" s="7">
        <v>94.33</v>
      </c>
      <c r="M45" s="7">
        <f t="shared" si="13"/>
        <v>28.298999999999999</v>
      </c>
      <c r="N45" s="7">
        <f t="shared" si="14"/>
        <v>122.62899999999999</v>
      </c>
      <c r="O45" s="7">
        <f t="shared" si="3"/>
        <v>46.438659000000001</v>
      </c>
      <c r="P45" s="6">
        <v>0.5</v>
      </c>
      <c r="Q45" s="6"/>
    </row>
    <row r="46" spans="3:17" ht="28.5" customHeight="1" x14ac:dyDescent="0.25">
      <c r="C46" s="3">
        <v>41</v>
      </c>
      <c r="D46" s="4" t="s">
        <v>37</v>
      </c>
      <c r="E46" s="5" t="s">
        <v>22</v>
      </c>
      <c r="F46" s="3" t="s">
        <v>32</v>
      </c>
      <c r="G46" s="3" t="s">
        <v>29</v>
      </c>
      <c r="H46" s="7">
        <v>67.760000000000005</v>
      </c>
      <c r="I46" s="7">
        <v>2.98</v>
      </c>
      <c r="J46" s="7">
        <v>0</v>
      </c>
      <c r="K46" s="7">
        <f t="shared" si="12"/>
        <v>10.829999999999984</v>
      </c>
      <c r="L46" s="7">
        <v>81.569999999999993</v>
      </c>
      <c r="M46" s="7">
        <f t="shared" si="13"/>
        <v>24.470999999999997</v>
      </c>
      <c r="N46" s="7">
        <f t="shared" si="14"/>
        <v>106.041</v>
      </c>
      <c r="O46" s="7">
        <f t="shared" si="3"/>
        <v>40.156910999999994</v>
      </c>
      <c r="P46" s="6">
        <v>0.5</v>
      </c>
      <c r="Q46" s="6"/>
    </row>
    <row r="47" spans="3:17" ht="28.5" customHeight="1" x14ac:dyDescent="0.25">
      <c r="C47" s="3">
        <v>42</v>
      </c>
      <c r="D47" s="4" t="s">
        <v>37</v>
      </c>
      <c r="E47" s="5" t="s">
        <v>22</v>
      </c>
      <c r="F47" s="3" t="s">
        <v>32</v>
      </c>
      <c r="G47" s="3" t="s">
        <v>30</v>
      </c>
      <c r="H47" s="7">
        <v>77.62</v>
      </c>
      <c r="I47" s="7">
        <v>2.69</v>
      </c>
      <c r="J47" s="7">
        <v>0</v>
      </c>
      <c r="K47" s="7">
        <f t="shared" si="12"/>
        <v>11.269999999999996</v>
      </c>
      <c r="L47" s="7">
        <v>91.58</v>
      </c>
      <c r="M47" s="7">
        <f t="shared" si="13"/>
        <v>27.474</v>
      </c>
      <c r="N47" s="7">
        <f t="shared" si="14"/>
        <v>119.054</v>
      </c>
      <c r="O47" s="7">
        <f t="shared" si="3"/>
        <v>45.084834000000001</v>
      </c>
      <c r="P47" s="6">
        <v>0.5</v>
      </c>
      <c r="Q47" s="6"/>
    </row>
    <row r="48" spans="3:17" ht="28.5" customHeight="1" x14ac:dyDescent="0.25">
      <c r="C48" s="3">
        <v>43</v>
      </c>
      <c r="D48" s="4" t="s">
        <v>37</v>
      </c>
      <c r="E48" s="5" t="s">
        <v>33</v>
      </c>
      <c r="F48" s="3" t="s">
        <v>31</v>
      </c>
      <c r="G48" s="3" t="s">
        <v>24</v>
      </c>
      <c r="H48" s="7">
        <v>95.5</v>
      </c>
      <c r="I48" s="7">
        <v>2.7</v>
      </c>
      <c r="J48" s="7">
        <v>0</v>
      </c>
      <c r="K48" s="7">
        <f>+L48-J48-I48-H48</f>
        <v>12.439999999999998</v>
      </c>
      <c r="L48" s="7">
        <v>110.64</v>
      </c>
      <c r="M48" s="7">
        <f>+L48*0.3</f>
        <v>33.192</v>
      </c>
      <c r="N48" s="7">
        <f>+L48+M48</f>
        <v>143.83199999999999</v>
      </c>
      <c r="O48" s="7">
        <f t="shared" si="3"/>
        <v>54.468071999999992</v>
      </c>
      <c r="P48" s="6">
        <v>1</v>
      </c>
      <c r="Q48" s="6"/>
    </row>
    <row r="49" spans="3:17" ht="28.5" customHeight="1" x14ac:dyDescent="0.25">
      <c r="C49" s="3">
        <v>44</v>
      </c>
      <c r="D49" s="4" t="s">
        <v>37</v>
      </c>
      <c r="E49" s="5" t="s">
        <v>33</v>
      </c>
      <c r="F49" s="3" t="s">
        <v>32</v>
      </c>
      <c r="G49" s="3" t="s">
        <v>25</v>
      </c>
      <c r="H49" s="7">
        <v>71.48</v>
      </c>
      <c r="I49" s="7">
        <v>2.98</v>
      </c>
      <c r="J49" s="7">
        <v>0</v>
      </c>
      <c r="K49" s="7">
        <f t="shared" ref="K49:K54" si="15">+L49-J49-I49-H49</f>
        <v>8.4599999999999937</v>
      </c>
      <c r="L49" s="7">
        <v>82.92</v>
      </c>
      <c r="M49" s="7">
        <f t="shared" ref="M49:M54" si="16">+L49*0.3</f>
        <v>24.876000000000001</v>
      </c>
      <c r="N49" s="7">
        <f t="shared" ref="N49:N54" si="17">+L49+M49</f>
        <v>107.79600000000001</v>
      </c>
      <c r="O49" s="7">
        <f t="shared" si="3"/>
        <v>40.821515999999995</v>
      </c>
      <c r="P49" s="6">
        <v>0.5</v>
      </c>
      <c r="Q49" s="6"/>
    </row>
    <row r="50" spans="3:17" ht="28.5" customHeight="1" x14ac:dyDescent="0.25">
      <c r="C50" s="3">
        <v>45</v>
      </c>
      <c r="D50" s="4" t="s">
        <v>37</v>
      </c>
      <c r="E50" s="5" t="s">
        <v>33</v>
      </c>
      <c r="F50" s="3" t="s">
        <v>32</v>
      </c>
      <c r="G50" s="3" t="s">
        <v>26</v>
      </c>
      <c r="H50" s="7">
        <v>72.260000000000005</v>
      </c>
      <c r="I50" s="7">
        <v>2.84</v>
      </c>
      <c r="J50" s="7">
        <v>0</v>
      </c>
      <c r="K50" s="7">
        <f t="shared" si="15"/>
        <v>9.6499999999999915</v>
      </c>
      <c r="L50" s="7">
        <v>84.75</v>
      </c>
      <c r="M50" s="7">
        <f t="shared" si="16"/>
        <v>25.425000000000001</v>
      </c>
      <c r="N50" s="7">
        <f t="shared" si="17"/>
        <v>110.175</v>
      </c>
      <c r="O50" s="7">
        <f t="shared" si="3"/>
        <v>41.722424999999994</v>
      </c>
      <c r="P50" s="6">
        <v>0.5</v>
      </c>
      <c r="Q50" s="6"/>
    </row>
    <row r="51" spans="3:17" ht="28.5" customHeight="1" x14ac:dyDescent="0.25">
      <c r="C51" s="3">
        <v>46</v>
      </c>
      <c r="D51" s="4" t="s">
        <v>37</v>
      </c>
      <c r="E51" s="5" t="s">
        <v>33</v>
      </c>
      <c r="F51" s="3" t="s">
        <v>32</v>
      </c>
      <c r="G51" s="3" t="s">
        <v>27</v>
      </c>
      <c r="H51" s="7">
        <v>77.959999999999994</v>
      </c>
      <c r="I51" s="7">
        <v>3.72</v>
      </c>
      <c r="J51" s="7">
        <v>0</v>
      </c>
      <c r="K51" s="7">
        <f t="shared" si="15"/>
        <v>10.260000000000005</v>
      </c>
      <c r="L51" s="7">
        <v>91.94</v>
      </c>
      <c r="M51" s="7">
        <f t="shared" si="16"/>
        <v>27.581999999999997</v>
      </c>
      <c r="N51" s="7">
        <f t="shared" si="17"/>
        <v>119.52199999999999</v>
      </c>
      <c r="O51" s="7">
        <f t="shared" si="3"/>
        <v>45.262061999999993</v>
      </c>
      <c r="P51" s="6">
        <v>0.5</v>
      </c>
      <c r="Q51" s="6"/>
    </row>
    <row r="52" spans="3:17" ht="28.5" customHeight="1" x14ac:dyDescent="0.25">
      <c r="C52" s="3">
        <v>47</v>
      </c>
      <c r="D52" s="4" t="s">
        <v>37</v>
      </c>
      <c r="E52" s="5" t="s">
        <v>33</v>
      </c>
      <c r="F52" s="3" t="s">
        <v>32</v>
      </c>
      <c r="G52" s="3" t="s">
        <v>28</v>
      </c>
      <c r="H52" s="7">
        <v>79.739999999999995</v>
      </c>
      <c r="I52" s="7">
        <v>2.97</v>
      </c>
      <c r="J52" s="7">
        <v>0</v>
      </c>
      <c r="K52" s="7">
        <f t="shared" si="15"/>
        <v>11.620000000000005</v>
      </c>
      <c r="L52" s="7">
        <v>94.33</v>
      </c>
      <c r="M52" s="7">
        <f t="shared" si="16"/>
        <v>28.298999999999999</v>
      </c>
      <c r="N52" s="7">
        <f t="shared" si="17"/>
        <v>122.62899999999999</v>
      </c>
      <c r="O52" s="7">
        <f t="shared" si="3"/>
        <v>46.438659000000001</v>
      </c>
      <c r="P52" s="6">
        <v>0.5</v>
      </c>
      <c r="Q52" s="6"/>
    </row>
    <row r="53" spans="3:17" ht="28.5" customHeight="1" x14ac:dyDescent="0.25">
      <c r="C53" s="3">
        <v>48</v>
      </c>
      <c r="D53" s="4" t="s">
        <v>37</v>
      </c>
      <c r="E53" s="5" t="s">
        <v>33</v>
      </c>
      <c r="F53" s="3" t="s">
        <v>32</v>
      </c>
      <c r="G53" s="3" t="s">
        <v>29</v>
      </c>
      <c r="H53" s="7">
        <v>67.760000000000005</v>
      </c>
      <c r="I53" s="7">
        <v>2.98</v>
      </c>
      <c r="J53" s="7">
        <v>0</v>
      </c>
      <c r="K53" s="7">
        <f t="shared" si="15"/>
        <v>10.829999999999984</v>
      </c>
      <c r="L53" s="7">
        <v>81.569999999999993</v>
      </c>
      <c r="M53" s="7">
        <f t="shared" si="16"/>
        <v>24.470999999999997</v>
      </c>
      <c r="N53" s="7">
        <f t="shared" si="17"/>
        <v>106.041</v>
      </c>
      <c r="O53" s="7">
        <f t="shared" si="3"/>
        <v>40.156910999999994</v>
      </c>
      <c r="P53" s="6">
        <v>0.5</v>
      </c>
      <c r="Q53" s="6"/>
    </row>
    <row r="54" spans="3:17" ht="28.5" customHeight="1" x14ac:dyDescent="0.25">
      <c r="C54" s="3">
        <v>49</v>
      </c>
      <c r="D54" s="4" t="s">
        <v>37</v>
      </c>
      <c r="E54" s="5" t="s">
        <v>33</v>
      </c>
      <c r="F54" s="3" t="s">
        <v>32</v>
      </c>
      <c r="G54" s="3" t="s">
        <v>30</v>
      </c>
      <c r="H54" s="7">
        <v>77.62</v>
      </c>
      <c r="I54" s="7">
        <v>2.69</v>
      </c>
      <c r="J54" s="7">
        <v>0</v>
      </c>
      <c r="K54" s="7">
        <f t="shared" si="15"/>
        <v>11.269999999999996</v>
      </c>
      <c r="L54" s="7">
        <v>91.58</v>
      </c>
      <c r="M54" s="7">
        <f t="shared" si="16"/>
        <v>27.474</v>
      </c>
      <c r="N54" s="7">
        <f t="shared" si="17"/>
        <v>119.054</v>
      </c>
      <c r="O54" s="7">
        <f t="shared" si="3"/>
        <v>45.084834000000001</v>
      </c>
      <c r="P54" s="6">
        <v>0.5</v>
      </c>
      <c r="Q54" s="6"/>
    </row>
    <row r="55" spans="3:17" ht="28.5" customHeight="1" x14ac:dyDescent="0.25">
      <c r="C55" s="3">
        <v>50</v>
      </c>
      <c r="D55" s="4" t="s">
        <v>37</v>
      </c>
      <c r="E55" s="5" t="s">
        <v>34</v>
      </c>
      <c r="F55" s="3" t="s">
        <v>31</v>
      </c>
      <c r="G55" s="3" t="s">
        <v>24</v>
      </c>
      <c r="H55" s="7">
        <v>95.5</v>
      </c>
      <c r="I55" s="7">
        <v>2.7</v>
      </c>
      <c r="J55" s="7">
        <v>0</v>
      </c>
      <c r="K55" s="7">
        <f>+L55-J55-I55-H55</f>
        <v>12.439999999999998</v>
      </c>
      <c r="L55" s="7">
        <v>110.64</v>
      </c>
      <c r="M55" s="7">
        <f>+L55*0.3</f>
        <v>33.192</v>
      </c>
      <c r="N55" s="7">
        <f>+L55+M55</f>
        <v>143.83199999999999</v>
      </c>
      <c r="O55" s="7">
        <f t="shared" si="3"/>
        <v>54.468071999999992</v>
      </c>
      <c r="P55" s="6">
        <v>1</v>
      </c>
      <c r="Q55" s="6"/>
    </row>
    <row r="56" spans="3:17" ht="28.5" customHeight="1" x14ac:dyDescent="0.25">
      <c r="C56" s="3">
        <v>51</v>
      </c>
      <c r="D56" s="4" t="s">
        <v>37</v>
      </c>
      <c r="E56" s="5" t="s">
        <v>34</v>
      </c>
      <c r="F56" s="3" t="s">
        <v>32</v>
      </c>
      <c r="G56" s="3" t="s">
        <v>25</v>
      </c>
      <c r="H56" s="7">
        <v>71.48</v>
      </c>
      <c r="I56" s="7">
        <v>2.98</v>
      </c>
      <c r="J56" s="7">
        <v>0</v>
      </c>
      <c r="K56" s="7">
        <f t="shared" ref="K56:K61" si="18">+L56-J56-I56-H56</f>
        <v>8.4599999999999937</v>
      </c>
      <c r="L56" s="7">
        <v>82.92</v>
      </c>
      <c r="M56" s="7">
        <f t="shared" ref="M56:M61" si="19">+L56*0.3</f>
        <v>24.876000000000001</v>
      </c>
      <c r="N56" s="7">
        <f t="shared" ref="N56:N61" si="20">+L56+M56</f>
        <v>107.79600000000001</v>
      </c>
      <c r="O56" s="7">
        <f t="shared" si="3"/>
        <v>40.821515999999995</v>
      </c>
      <c r="P56" s="6">
        <v>0.5</v>
      </c>
      <c r="Q56" s="6"/>
    </row>
    <row r="57" spans="3:17" ht="28.5" customHeight="1" x14ac:dyDescent="0.25">
      <c r="C57" s="3">
        <v>52</v>
      </c>
      <c r="D57" s="4" t="s">
        <v>37</v>
      </c>
      <c r="E57" s="5" t="s">
        <v>34</v>
      </c>
      <c r="F57" s="3" t="s">
        <v>32</v>
      </c>
      <c r="G57" s="3" t="s">
        <v>26</v>
      </c>
      <c r="H57" s="7">
        <v>72.260000000000005</v>
      </c>
      <c r="I57" s="7">
        <v>2.84</v>
      </c>
      <c r="J57" s="7">
        <v>0</v>
      </c>
      <c r="K57" s="7">
        <f t="shared" si="18"/>
        <v>9.6499999999999915</v>
      </c>
      <c r="L57" s="7">
        <v>84.75</v>
      </c>
      <c r="M57" s="7">
        <f t="shared" si="19"/>
        <v>25.425000000000001</v>
      </c>
      <c r="N57" s="7">
        <f t="shared" si="20"/>
        <v>110.175</v>
      </c>
      <c r="O57" s="7">
        <f t="shared" si="3"/>
        <v>41.722424999999994</v>
      </c>
      <c r="P57" s="6">
        <v>0.5</v>
      </c>
      <c r="Q57" s="6"/>
    </row>
    <row r="58" spans="3:17" ht="28.5" customHeight="1" x14ac:dyDescent="0.25">
      <c r="C58" s="3">
        <v>53</v>
      </c>
      <c r="D58" s="4" t="s">
        <v>37</v>
      </c>
      <c r="E58" s="5" t="s">
        <v>34</v>
      </c>
      <c r="F58" s="3" t="s">
        <v>32</v>
      </c>
      <c r="G58" s="3" t="s">
        <v>27</v>
      </c>
      <c r="H58" s="7">
        <v>77.959999999999994</v>
      </c>
      <c r="I58" s="7">
        <v>3.72</v>
      </c>
      <c r="J58" s="7">
        <v>0</v>
      </c>
      <c r="K58" s="7">
        <f t="shared" si="18"/>
        <v>10.260000000000005</v>
      </c>
      <c r="L58" s="7">
        <v>91.94</v>
      </c>
      <c r="M58" s="7">
        <f t="shared" si="19"/>
        <v>27.581999999999997</v>
      </c>
      <c r="N58" s="7">
        <f t="shared" si="20"/>
        <v>119.52199999999999</v>
      </c>
      <c r="O58" s="7">
        <f t="shared" si="3"/>
        <v>45.262061999999993</v>
      </c>
      <c r="P58" s="6">
        <v>0.5</v>
      </c>
      <c r="Q58" s="6"/>
    </row>
    <row r="59" spans="3:17" ht="28.5" customHeight="1" x14ac:dyDescent="0.25">
      <c r="C59" s="3">
        <v>54</v>
      </c>
      <c r="D59" s="4" t="s">
        <v>37</v>
      </c>
      <c r="E59" s="5" t="s">
        <v>34</v>
      </c>
      <c r="F59" s="3" t="s">
        <v>32</v>
      </c>
      <c r="G59" s="3" t="s">
        <v>28</v>
      </c>
      <c r="H59" s="7">
        <v>79.739999999999995</v>
      </c>
      <c r="I59" s="7">
        <v>2.97</v>
      </c>
      <c r="J59" s="7">
        <v>0</v>
      </c>
      <c r="K59" s="7">
        <f t="shared" si="18"/>
        <v>11.620000000000005</v>
      </c>
      <c r="L59" s="7">
        <v>94.33</v>
      </c>
      <c r="M59" s="7">
        <f t="shared" si="19"/>
        <v>28.298999999999999</v>
      </c>
      <c r="N59" s="7">
        <f t="shared" si="20"/>
        <v>122.62899999999999</v>
      </c>
      <c r="O59" s="7">
        <f t="shared" si="3"/>
        <v>46.438659000000001</v>
      </c>
      <c r="P59" s="6">
        <v>0.5</v>
      </c>
      <c r="Q59" s="6"/>
    </row>
    <row r="60" spans="3:17" ht="28.5" customHeight="1" x14ac:dyDescent="0.25">
      <c r="C60" s="3">
        <v>55</v>
      </c>
      <c r="D60" s="4" t="s">
        <v>37</v>
      </c>
      <c r="E60" s="5" t="s">
        <v>34</v>
      </c>
      <c r="F60" s="3" t="s">
        <v>32</v>
      </c>
      <c r="G60" s="3" t="s">
        <v>29</v>
      </c>
      <c r="H60" s="7">
        <v>67.760000000000005</v>
      </c>
      <c r="I60" s="7">
        <v>2.98</v>
      </c>
      <c r="J60" s="7">
        <v>0</v>
      </c>
      <c r="K60" s="7">
        <f t="shared" si="18"/>
        <v>10.829999999999984</v>
      </c>
      <c r="L60" s="7">
        <v>81.569999999999993</v>
      </c>
      <c r="M60" s="7">
        <f t="shared" si="19"/>
        <v>24.470999999999997</v>
      </c>
      <c r="N60" s="7">
        <f t="shared" si="20"/>
        <v>106.041</v>
      </c>
      <c r="O60" s="7">
        <f t="shared" si="3"/>
        <v>40.156910999999994</v>
      </c>
      <c r="P60" s="6">
        <v>0.5</v>
      </c>
      <c r="Q60" s="6"/>
    </row>
    <row r="61" spans="3:17" ht="28.5" customHeight="1" x14ac:dyDescent="0.25">
      <c r="C61" s="3">
        <v>56</v>
      </c>
      <c r="D61" s="4" t="s">
        <v>37</v>
      </c>
      <c r="E61" s="5" t="s">
        <v>34</v>
      </c>
      <c r="F61" s="3" t="s">
        <v>32</v>
      </c>
      <c r="G61" s="3" t="s">
        <v>30</v>
      </c>
      <c r="H61" s="7">
        <v>77.62</v>
      </c>
      <c r="I61" s="7">
        <v>2.69</v>
      </c>
      <c r="J61" s="7">
        <v>0</v>
      </c>
      <c r="K61" s="7">
        <f t="shared" si="18"/>
        <v>11.269999999999996</v>
      </c>
      <c r="L61" s="7">
        <v>91.58</v>
      </c>
      <c r="M61" s="7">
        <f t="shared" si="19"/>
        <v>27.474</v>
      </c>
      <c r="N61" s="7">
        <f t="shared" si="20"/>
        <v>119.054</v>
      </c>
      <c r="O61" s="7">
        <f t="shared" si="3"/>
        <v>45.084834000000001</v>
      </c>
      <c r="P61" s="6">
        <v>0.5</v>
      </c>
      <c r="Q61" s="6"/>
    </row>
    <row r="62" spans="3:17" ht="28.5" customHeight="1" x14ac:dyDescent="0.25">
      <c r="C62" s="3">
        <v>57</v>
      </c>
      <c r="D62" s="4" t="s">
        <v>37</v>
      </c>
      <c r="E62" s="5" t="s">
        <v>35</v>
      </c>
      <c r="F62" s="3" t="s">
        <v>31</v>
      </c>
      <c r="G62" s="3" t="s">
        <v>24</v>
      </c>
      <c r="H62" s="7">
        <v>95.5</v>
      </c>
      <c r="I62" s="7">
        <v>2.7</v>
      </c>
      <c r="J62" s="7">
        <v>0</v>
      </c>
      <c r="K62" s="7">
        <f>+L62-J62-I62-H62</f>
        <v>12.439999999999998</v>
      </c>
      <c r="L62" s="7">
        <v>110.64</v>
      </c>
      <c r="M62" s="7">
        <f>+L62*0.3</f>
        <v>33.192</v>
      </c>
      <c r="N62" s="7">
        <f>+L62+M62</f>
        <v>143.83199999999999</v>
      </c>
      <c r="O62" s="7">
        <f t="shared" si="3"/>
        <v>54.468071999999992</v>
      </c>
      <c r="P62" s="6">
        <v>1</v>
      </c>
      <c r="Q62" s="6"/>
    </row>
    <row r="63" spans="3:17" ht="28.5" customHeight="1" x14ac:dyDescent="0.25">
      <c r="C63" s="3">
        <v>58</v>
      </c>
      <c r="D63" s="4" t="s">
        <v>37</v>
      </c>
      <c r="E63" s="5" t="s">
        <v>35</v>
      </c>
      <c r="F63" s="3" t="s">
        <v>32</v>
      </c>
      <c r="G63" s="3" t="s">
        <v>25</v>
      </c>
      <c r="H63" s="7">
        <v>71.48</v>
      </c>
      <c r="I63" s="7">
        <v>2.98</v>
      </c>
      <c r="J63" s="7">
        <v>0</v>
      </c>
      <c r="K63" s="7">
        <f t="shared" ref="K63:K68" si="21">+L63-J63-I63-H63</f>
        <v>8.4599999999999937</v>
      </c>
      <c r="L63" s="7">
        <v>82.92</v>
      </c>
      <c r="M63" s="7">
        <f t="shared" ref="M63:M68" si="22">+L63*0.3</f>
        <v>24.876000000000001</v>
      </c>
      <c r="N63" s="7">
        <f t="shared" ref="N63:N68" si="23">+L63+M63</f>
        <v>107.79600000000001</v>
      </c>
      <c r="O63" s="7">
        <f t="shared" si="3"/>
        <v>40.821515999999995</v>
      </c>
      <c r="P63" s="6">
        <v>0.5</v>
      </c>
      <c r="Q63" s="6"/>
    </row>
    <row r="64" spans="3:17" ht="28.5" customHeight="1" x14ac:dyDescent="0.25">
      <c r="C64" s="3">
        <v>59</v>
      </c>
      <c r="D64" s="4" t="s">
        <v>37</v>
      </c>
      <c r="E64" s="5" t="s">
        <v>35</v>
      </c>
      <c r="F64" s="3" t="s">
        <v>32</v>
      </c>
      <c r="G64" s="3" t="s">
        <v>26</v>
      </c>
      <c r="H64" s="7">
        <v>72.260000000000005</v>
      </c>
      <c r="I64" s="7">
        <v>2.84</v>
      </c>
      <c r="J64" s="7">
        <v>0</v>
      </c>
      <c r="K64" s="7">
        <f t="shared" si="21"/>
        <v>9.6499999999999915</v>
      </c>
      <c r="L64" s="7">
        <v>84.75</v>
      </c>
      <c r="M64" s="7">
        <f t="shared" si="22"/>
        <v>25.425000000000001</v>
      </c>
      <c r="N64" s="7">
        <f t="shared" si="23"/>
        <v>110.175</v>
      </c>
      <c r="O64" s="7">
        <f t="shared" si="3"/>
        <v>41.722424999999994</v>
      </c>
      <c r="P64" s="6">
        <v>0.5</v>
      </c>
      <c r="Q64" s="6"/>
    </row>
    <row r="65" spans="3:17" ht="28.5" customHeight="1" x14ac:dyDescent="0.25">
      <c r="C65" s="3">
        <v>60</v>
      </c>
      <c r="D65" s="4" t="s">
        <v>37</v>
      </c>
      <c r="E65" s="5" t="s">
        <v>35</v>
      </c>
      <c r="F65" s="3" t="s">
        <v>32</v>
      </c>
      <c r="G65" s="3" t="s">
        <v>27</v>
      </c>
      <c r="H65" s="7">
        <v>77.959999999999994</v>
      </c>
      <c r="I65" s="7">
        <v>3.72</v>
      </c>
      <c r="J65" s="7">
        <v>0</v>
      </c>
      <c r="K65" s="7">
        <f t="shared" si="21"/>
        <v>10.260000000000005</v>
      </c>
      <c r="L65" s="7">
        <v>91.94</v>
      </c>
      <c r="M65" s="7">
        <f t="shared" si="22"/>
        <v>27.581999999999997</v>
      </c>
      <c r="N65" s="7">
        <f t="shared" si="23"/>
        <v>119.52199999999999</v>
      </c>
      <c r="O65" s="7">
        <f t="shared" si="3"/>
        <v>45.262061999999993</v>
      </c>
      <c r="P65" s="6">
        <v>0.5</v>
      </c>
      <c r="Q65" s="6"/>
    </row>
    <row r="66" spans="3:17" ht="28.5" customHeight="1" x14ac:dyDescent="0.25">
      <c r="C66" s="3">
        <v>61</v>
      </c>
      <c r="D66" s="4" t="s">
        <v>37</v>
      </c>
      <c r="E66" s="5" t="s">
        <v>35</v>
      </c>
      <c r="F66" s="3" t="s">
        <v>32</v>
      </c>
      <c r="G66" s="3" t="s">
        <v>28</v>
      </c>
      <c r="H66" s="7">
        <v>79.739999999999995</v>
      </c>
      <c r="I66" s="7">
        <v>2.97</v>
      </c>
      <c r="J66" s="7">
        <v>0</v>
      </c>
      <c r="K66" s="7">
        <f t="shared" si="21"/>
        <v>11.620000000000005</v>
      </c>
      <c r="L66" s="7">
        <v>94.33</v>
      </c>
      <c r="M66" s="7">
        <f t="shared" si="22"/>
        <v>28.298999999999999</v>
      </c>
      <c r="N66" s="7">
        <f t="shared" si="23"/>
        <v>122.62899999999999</v>
      </c>
      <c r="O66" s="7">
        <f t="shared" si="3"/>
        <v>46.438659000000001</v>
      </c>
      <c r="P66" s="6">
        <v>0.5</v>
      </c>
      <c r="Q66" s="6"/>
    </row>
    <row r="67" spans="3:17" ht="28.5" customHeight="1" x14ac:dyDescent="0.25">
      <c r="C67" s="3">
        <v>62</v>
      </c>
      <c r="D67" s="4" t="s">
        <v>37</v>
      </c>
      <c r="E67" s="5" t="s">
        <v>35</v>
      </c>
      <c r="F67" s="3" t="s">
        <v>32</v>
      </c>
      <c r="G67" s="3" t="s">
        <v>29</v>
      </c>
      <c r="H67" s="7">
        <v>67.760000000000005</v>
      </c>
      <c r="I67" s="7">
        <v>2.98</v>
      </c>
      <c r="J67" s="7">
        <v>0</v>
      </c>
      <c r="K67" s="7">
        <f t="shared" si="21"/>
        <v>10.829999999999984</v>
      </c>
      <c r="L67" s="7">
        <v>81.569999999999993</v>
      </c>
      <c r="M67" s="7">
        <f t="shared" si="22"/>
        <v>24.470999999999997</v>
      </c>
      <c r="N67" s="7">
        <f t="shared" si="23"/>
        <v>106.041</v>
      </c>
      <c r="O67" s="7">
        <f t="shared" si="3"/>
        <v>40.156910999999994</v>
      </c>
      <c r="P67" s="6">
        <v>0.5</v>
      </c>
      <c r="Q67" s="6"/>
    </row>
    <row r="68" spans="3:17" ht="28.5" customHeight="1" x14ac:dyDescent="0.25">
      <c r="C68" s="3">
        <v>63</v>
      </c>
      <c r="D68" s="4" t="s">
        <v>37</v>
      </c>
      <c r="E68" s="5" t="s">
        <v>35</v>
      </c>
      <c r="F68" s="3" t="s">
        <v>32</v>
      </c>
      <c r="G68" s="3" t="s">
        <v>30</v>
      </c>
      <c r="H68" s="7">
        <v>77.62</v>
      </c>
      <c r="I68" s="7">
        <v>2.69</v>
      </c>
      <c r="J68" s="7">
        <v>0</v>
      </c>
      <c r="K68" s="7">
        <f t="shared" si="21"/>
        <v>11.269999999999996</v>
      </c>
      <c r="L68" s="7">
        <v>91.58</v>
      </c>
      <c r="M68" s="7">
        <f t="shared" si="22"/>
        <v>27.474</v>
      </c>
      <c r="N68" s="7">
        <f t="shared" si="23"/>
        <v>119.054</v>
      </c>
      <c r="O68" s="7">
        <f t="shared" si="3"/>
        <v>45.084834000000001</v>
      </c>
      <c r="P68" s="6">
        <v>0.5</v>
      </c>
      <c r="Q68" s="6"/>
    </row>
    <row r="69" spans="3:17" ht="28.5" customHeight="1" x14ac:dyDescent="0.25">
      <c r="C69" s="3">
        <v>64</v>
      </c>
      <c r="D69" s="4" t="s">
        <v>37</v>
      </c>
      <c r="E69" s="5" t="s">
        <v>36</v>
      </c>
      <c r="F69" s="3" t="s">
        <v>31</v>
      </c>
      <c r="G69" s="3" t="s">
        <v>24</v>
      </c>
      <c r="H69" s="7">
        <v>95.5</v>
      </c>
      <c r="I69" s="7">
        <v>2.7</v>
      </c>
      <c r="J69" s="7">
        <v>0</v>
      </c>
      <c r="K69" s="7">
        <f>+L69-J69-I69-H69</f>
        <v>12.439999999999998</v>
      </c>
      <c r="L69" s="7">
        <v>110.64</v>
      </c>
      <c r="M69" s="7">
        <f>+L69*0.3</f>
        <v>33.192</v>
      </c>
      <c r="N69" s="7">
        <f>+L69+M69</f>
        <v>143.83199999999999</v>
      </c>
      <c r="O69" s="7">
        <f t="shared" si="3"/>
        <v>54.468071999999992</v>
      </c>
      <c r="P69" s="6">
        <v>1</v>
      </c>
      <c r="Q69" s="6"/>
    </row>
    <row r="70" spans="3:17" ht="28.5" customHeight="1" x14ac:dyDescent="0.25">
      <c r="C70" s="3">
        <v>65</v>
      </c>
      <c r="D70" s="4" t="s">
        <v>37</v>
      </c>
      <c r="E70" s="5" t="s">
        <v>36</v>
      </c>
      <c r="F70" s="3" t="s">
        <v>32</v>
      </c>
      <c r="G70" s="3" t="s">
        <v>25</v>
      </c>
      <c r="H70" s="7">
        <v>71.48</v>
      </c>
      <c r="I70" s="7">
        <v>2.98</v>
      </c>
      <c r="J70" s="7">
        <v>0</v>
      </c>
      <c r="K70" s="7">
        <f t="shared" ref="K70:K75" si="24">+L70-J70-I70-H70</f>
        <v>8.4599999999999937</v>
      </c>
      <c r="L70" s="7">
        <v>82.92</v>
      </c>
      <c r="M70" s="7">
        <f t="shared" ref="M70:M75" si="25">+L70*0.3</f>
        <v>24.876000000000001</v>
      </c>
      <c r="N70" s="7">
        <f t="shared" ref="N70:N75" si="26">+L70+M70</f>
        <v>107.79600000000001</v>
      </c>
      <c r="O70" s="7">
        <f t="shared" si="3"/>
        <v>40.821515999999995</v>
      </c>
      <c r="P70" s="6">
        <v>0.5</v>
      </c>
      <c r="Q70" s="6"/>
    </row>
    <row r="71" spans="3:17" ht="28.5" customHeight="1" x14ac:dyDescent="0.25">
      <c r="C71" s="3">
        <v>66</v>
      </c>
      <c r="D71" s="4" t="s">
        <v>37</v>
      </c>
      <c r="E71" s="5" t="s">
        <v>36</v>
      </c>
      <c r="F71" s="3" t="s">
        <v>32</v>
      </c>
      <c r="G71" s="3" t="s">
        <v>26</v>
      </c>
      <c r="H71" s="7">
        <v>72.260000000000005</v>
      </c>
      <c r="I71" s="7">
        <v>2.84</v>
      </c>
      <c r="J71" s="7">
        <v>0</v>
      </c>
      <c r="K71" s="7">
        <f t="shared" si="24"/>
        <v>9.6499999999999915</v>
      </c>
      <c r="L71" s="7">
        <v>84.75</v>
      </c>
      <c r="M71" s="7">
        <f t="shared" si="25"/>
        <v>25.425000000000001</v>
      </c>
      <c r="N71" s="7">
        <f t="shared" si="26"/>
        <v>110.175</v>
      </c>
      <c r="O71" s="7">
        <f t="shared" ref="O71:O134" si="27">+L71*49.23/100</f>
        <v>41.722424999999994</v>
      </c>
      <c r="P71" s="6">
        <v>0.5</v>
      </c>
      <c r="Q71" s="6"/>
    </row>
    <row r="72" spans="3:17" ht="28.5" customHeight="1" x14ac:dyDescent="0.25">
      <c r="C72" s="3">
        <v>67</v>
      </c>
      <c r="D72" s="4" t="s">
        <v>37</v>
      </c>
      <c r="E72" s="5" t="s">
        <v>36</v>
      </c>
      <c r="F72" s="3" t="s">
        <v>32</v>
      </c>
      <c r="G72" s="3" t="s">
        <v>27</v>
      </c>
      <c r="H72" s="7">
        <v>77.959999999999994</v>
      </c>
      <c r="I72" s="7">
        <v>3.72</v>
      </c>
      <c r="J72" s="7">
        <v>0</v>
      </c>
      <c r="K72" s="7">
        <f t="shared" si="24"/>
        <v>10.260000000000005</v>
      </c>
      <c r="L72" s="7">
        <v>91.94</v>
      </c>
      <c r="M72" s="7">
        <f t="shared" si="25"/>
        <v>27.581999999999997</v>
      </c>
      <c r="N72" s="7">
        <f t="shared" si="26"/>
        <v>119.52199999999999</v>
      </c>
      <c r="O72" s="7">
        <f t="shared" si="27"/>
        <v>45.262061999999993</v>
      </c>
      <c r="P72" s="6">
        <v>0.5</v>
      </c>
      <c r="Q72" s="6"/>
    </row>
    <row r="73" spans="3:17" ht="28.5" customHeight="1" x14ac:dyDescent="0.25">
      <c r="C73" s="3">
        <v>68</v>
      </c>
      <c r="D73" s="4" t="s">
        <v>37</v>
      </c>
      <c r="E73" s="5" t="s">
        <v>36</v>
      </c>
      <c r="F73" s="3" t="s">
        <v>32</v>
      </c>
      <c r="G73" s="3" t="s">
        <v>28</v>
      </c>
      <c r="H73" s="7">
        <v>79.739999999999995</v>
      </c>
      <c r="I73" s="7">
        <v>2.97</v>
      </c>
      <c r="J73" s="7">
        <v>0</v>
      </c>
      <c r="K73" s="7">
        <f t="shared" si="24"/>
        <v>11.620000000000005</v>
      </c>
      <c r="L73" s="7">
        <v>94.33</v>
      </c>
      <c r="M73" s="7">
        <f t="shared" si="25"/>
        <v>28.298999999999999</v>
      </c>
      <c r="N73" s="7">
        <f t="shared" si="26"/>
        <v>122.62899999999999</v>
      </c>
      <c r="O73" s="7">
        <f t="shared" si="27"/>
        <v>46.438659000000001</v>
      </c>
      <c r="P73" s="6">
        <v>0.5</v>
      </c>
      <c r="Q73" s="6"/>
    </row>
    <row r="74" spans="3:17" ht="28.5" customHeight="1" x14ac:dyDescent="0.25">
      <c r="C74" s="3">
        <v>69</v>
      </c>
      <c r="D74" s="4" t="s">
        <v>37</v>
      </c>
      <c r="E74" s="5" t="s">
        <v>36</v>
      </c>
      <c r="F74" s="3" t="s">
        <v>32</v>
      </c>
      <c r="G74" s="3" t="s">
        <v>29</v>
      </c>
      <c r="H74" s="7">
        <v>67.760000000000005</v>
      </c>
      <c r="I74" s="7">
        <v>2.98</v>
      </c>
      <c r="J74" s="7">
        <v>0</v>
      </c>
      <c r="K74" s="7">
        <f t="shared" si="24"/>
        <v>10.829999999999984</v>
      </c>
      <c r="L74" s="7">
        <v>81.569999999999993</v>
      </c>
      <c r="M74" s="7">
        <f t="shared" si="25"/>
        <v>24.470999999999997</v>
      </c>
      <c r="N74" s="7">
        <f t="shared" si="26"/>
        <v>106.041</v>
      </c>
      <c r="O74" s="7">
        <f t="shared" si="27"/>
        <v>40.156910999999994</v>
      </c>
      <c r="P74" s="6">
        <v>0.5</v>
      </c>
      <c r="Q74" s="6"/>
    </row>
    <row r="75" spans="3:17" ht="28.5" customHeight="1" x14ac:dyDescent="0.25">
      <c r="C75" s="3">
        <v>70</v>
      </c>
      <c r="D75" s="4" t="s">
        <v>37</v>
      </c>
      <c r="E75" s="5" t="s">
        <v>36</v>
      </c>
      <c r="F75" s="3" t="s">
        <v>32</v>
      </c>
      <c r="G75" s="3" t="s">
        <v>30</v>
      </c>
      <c r="H75" s="7">
        <v>77.62</v>
      </c>
      <c r="I75" s="7">
        <v>2.69</v>
      </c>
      <c r="J75" s="7">
        <v>0</v>
      </c>
      <c r="K75" s="7">
        <f t="shared" si="24"/>
        <v>11.269999999999996</v>
      </c>
      <c r="L75" s="7">
        <v>91.58</v>
      </c>
      <c r="M75" s="7">
        <f t="shared" si="25"/>
        <v>27.474</v>
      </c>
      <c r="N75" s="7">
        <f t="shared" si="26"/>
        <v>119.054</v>
      </c>
      <c r="O75" s="7">
        <f t="shared" si="27"/>
        <v>45.084834000000001</v>
      </c>
      <c r="P75" s="6">
        <v>0.5</v>
      </c>
      <c r="Q75" s="6"/>
    </row>
    <row r="76" spans="3:17" ht="28.5" customHeight="1" x14ac:dyDescent="0.25">
      <c r="C76" s="3">
        <v>71</v>
      </c>
      <c r="D76" s="4" t="s">
        <v>38</v>
      </c>
      <c r="E76" s="5" t="s">
        <v>22</v>
      </c>
      <c r="F76" s="3" t="s">
        <v>32</v>
      </c>
      <c r="G76" s="3" t="s">
        <v>24</v>
      </c>
      <c r="H76" s="7">
        <v>70.89</v>
      </c>
      <c r="I76" s="7">
        <v>2.98</v>
      </c>
      <c r="J76" s="7">
        <v>0</v>
      </c>
      <c r="K76" s="7">
        <f>+L76-J76-I76-H76</f>
        <v>10.589999999999989</v>
      </c>
      <c r="L76" s="7">
        <v>84.46</v>
      </c>
      <c r="M76" s="7">
        <f>+L76*0.3</f>
        <v>25.337999999999997</v>
      </c>
      <c r="N76" s="7">
        <f>+L76+M76</f>
        <v>109.79799999999999</v>
      </c>
      <c r="O76" s="7">
        <f t="shared" si="27"/>
        <v>41.579657999999988</v>
      </c>
      <c r="P76" s="6">
        <v>0.5</v>
      </c>
      <c r="Q76" s="6"/>
    </row>
    <row r="77" spans="3:17" ht="28.5" customHeight="1" x14ac:dyDescent="0.25">
      <c r="C77" s="3">
        <v>72</v>
      </c>
      <c r="D77" s="4" t="s">
        <v>38</v>
      </c>
      <c r="E77" s="5" t="s">
        <v>22</v>
      </c>
      <c r="F77" s="3" t="s">
        <v>32</v>
      </c>
      <c r="G77" s="3" t="s">
        <v>25</v>
      </c>
      <c r="H77" s="7">
        <v>69.02</v>
      </c>
      <c r="I77" s="7">
        <v>2.98</v>
      </c>
      <c r="J77" s="7">
        <v>0</v>
      </c>
      <c r="K77" s="7">
        <f t="shared" ref="K77:K81" si="28">+L77-J77-I77-H77</f>
        <v>10.790000000000006</v>
      </c>
      <c r="L77" s="7">
        <v>82.79</v>
      </c>
      <c r="M77" s="7">
        <f t="shared" ref="M77:M81" si="29">+L77*0.3</f>
        <v>24.837</v>
      </c>
      <c r="N77" s="7">
        <f t="shared" ref="N77:N81" si="30">+L77+M77</f>
        <v>107.62700000000001</v>
      </c>
      <c r="O77" s="7">
        <f t="shared" si="27"/>
        <v>40.757517</v>
      </c>
      <c r="P77" s="6">
        <v>0.5</v>
      </c>
      <c r="Q77" s="6"/>
    </row>
    <row r="78" spans="3:17" ht="28.5" customHeight="1" x14ac:dyDescent="0.25">
      <c r="C78" s="3">
        <v>73</v>
      </c>
      <c r="D78" s="4" t="s">
        <v>38</v>
      </c>
      <c r="E78" s="5" t="s">
        <v>22</v>
      </c>
      <c r="F78" s="3" t="s">
        <v>32</v>
      </c>
      <c r="G78" s="3" t="s">
        <v>26</v>
      </c>
      <c r="H78" s="7">
        <v>78.13</v>
      </c>
      <c r="I78" s="7">
        <v>3.72</v>
      </c>
      <c r="J78" s="7">
        <v>0</v>
      </c>
      <c r="K78" s="7">
        <f t="shared" si="28"/>
        <v>10.86</v>
      </c>
      <c r="L78" s="7">
        <v>92.71</v>
      </c>
      <c r="M78" s="7">
        <f t="shared" si="29"/>
        <v>27.812999999999999</v>
      </c>
      <c r="N78" s="7">
        <f t="shared" si="30"/>
        <v>120.523</v>
      </c>
      <c r="O78" s="7">
        <f t="shared" si="27"/>
        <v>45.641132999999989</v>
      </c>
      <c r="P78" s="6">
        <v>0.5</v>
      </c>
      <c r="Q78" s="6"/>
    </row>
    <row r="79" spans="3:17" ht="28.5" customHeight="1" x14ac:dyDescent="0.25">
      <c r="C79" s="3">
        <v>74</v>
      </c>
      <c r="D79" s="4" t="s">
        <v>38</v>
      </c>
      <c r="E79" s="5" t="s">
        <v>22</v>
      </c>
      <c r="F79" s="3" t="s">
        <v>32</v>
      </c>
      <c r="G79" s="3" t="s">
        <v>27</v>
      </c>
      <c r="H79" s="7">
        <v>80.92</v>
      </c>
      <c r="I79" s="7">
        <v>2.98</v>
      </c>
      <c r="J79" s="7">
        <v>0</v>
      </c>
      <c r="K79" s="7">
        <f t="shared" si="28"/>
        <v>12.149999999999991</v>
      </c>
      <c r="L79" s="7">
        <v>96.05</v>
      </c>
      <c r="M79" s="7">
        <f t="shared" si="29"/>
        <v>28.814999999999998</v>
      </c>
      <c r="N79" s="7">
        <f t="shared" si="30"/>
        <v>124.86499999999999</v>
      </c>
      <c r="O79" s="7">
        <f t="shared" si="27"/>
        <v>47.285414999999993</v>
      </c>
      <c r="P79" s="6">
        <v>0.5</v>
      </c>
      <c r="Q79" s="6"/>
    </row>
    <row r="80" spans="3:17" ht="28.5" customHeight="1" x14ac:dyDescent="0.25">
      <c r="C80" s="3">
        <v>75</v>
      </c>
      <c r="D80" s="4" t="s">
        <v>38</v>
      </c>
      <c r="E80" s="5" t="s">
        <v>22</v>
      </c>
      <c r="F80" s="3" t="s">
        <v>40</v>
      </c>
      <c r="G80" s="3" t="s">
        <v>28</v>
      </c>
      <c r="H80" s="7">
        <v>38.880000000000003</v>
      </c>
      <c r="I80" s="7">
        <v>4.07</v>
      </c>
      <c r="J80" s="7">
        <v>0</v>
      </c>
      <c r="K80" s="7">
        <f t="shared" si="28"/>
        <v>5.6899999999999977</v>
      </c>
      <c r="L80" s="7">
        <v>48.64</v>
      </c>
      <c r="M80" s="7">
        <f t="shared" si="29"/>
        <v>14.591999999999999</v>
      </c>
      <c r="N80" s="7">
        <f t="shared" si="30"/>
        <v>63.231999999999999</v>
      </c>
      <c r="O80" s="7">
        <f t="shared" si="27"/>
        <v>23.945471999999999</v>
      </c>
      <c r="P80" s="6">
        <v>0</v>
      </c>
      <c r="Q80" s="6"/>
    </row>
    <row r="81" spans="3:17" ht="28.5" customHeight="1" x14ac:dyDescent="0.25">
      <c r="C81" s="3">
        <v>76</v>
      </c>
      <c r="D81" s="4" t="s">
        <v>38</v>
      </c>
      <c r="E81" s="5" t="s">
        <v>22</v>
      </c>
      <c r="F81" s="3" t="s">
        <v>32</v>
      </c>
      <c r="G81" s="3" t="s">
        <v>29</v>
      </c>
      <c r="H81" s="7">
        <v>63.46</v>
      </c>
      <c r="I81" s="7">
        <v>2.3199999999999998</v>
      </c>
      <c r="J81" s="7">
        <v>0</v>
      </c>
      <c r="K81" s="7">
        <f t="shared" si="28"/>
        <v>9.6900000000000048</v>
      </c>
      <c r="L81" s="7">
        <v>75.47</v>
      </c>
      <c r="M81" s="7">
        <f t="shared" si="29"/>
        <v>22.640999999999998</v>
      </c>
      <c r="N81" s="7">
        <f t="shared" si="30"/>
        <v>98.11099999999999</v>
      </c>
      <c r="O81" s="7">
        <f t="shared" si="27"/>
        <v>37.153880999999998</v>
      </c>
      <c r="P81" s="6">
        <v>0.5</v>
      </c>
      <c r="Q81" s="6"/>
    </row>
    <row r="82" spans="3:17" ht="28.5" customHeight="1" x14ac:dyDescent="0.25">
      <c r="C82" s="3">
        <v>77</v>
      </c>
      <c r="D82" s="4" t="s">
        <v>38</v>
      </c>
      <c r="E82" s="5" t="s">
        <v>33</v>
      </c>
      <c r="F82" s="3" t="s">
        <v>32</v>
      </c>
      <c r="G82" s="3" t="s">
        <v>24</v>
      </c>
      <c r="H82" s="7">
        <v>70.89</v>
      </c>
      <c r="I82" s="7">
        <v>2.98</v>
      </c>
      <c r="J82" s="7">
        <v>0</v>
      </c>
      <c r="K82" s="7">
        <f>+L82-J82-I82-H82</f>
        <v>10.589999999999989</v>
      </c>
      <c r="L82" s="7">
        <v>84.46</v>
      </c>
      <c r="M82" s="7">
        <f>+L82*0.3</f>
        <v>25.337999999999997</v>
      </c>
      <c r="N82" s="7">
        <f>+L82+M82</f>
        <v>109.79799999999999</v>
      </c>
      <c r="O82" s="7">
        <f t="shared" si="27"/>
        <v>41.579657999999988</v>
      </c>
      <c r="P82" s="6">
        <v>0.5</v>
      </c>
      <c r="Q82" s="6"/>
    </row>
    <row r="83" spans="3:17" ht="28.5" customHeight="1" x14ac:dyDescent="0.25">
      <c r="C83" s="3">
        <v>78</v>
      </c>
      <c r="D83" s="4" t="s">
        <v>38</v>
      </c>
      <c r="E83" s="5" t="s">
        <v>33</v>
      </c>
      <c r="F83" s="3" t="s">
        <v>32</v>
      </c>
      <c r="G83" s="3" t="s">
        <v>25</v>
      </c>
      <c r="H83" s="7">
        <v>69.02</v>
      </c>
      <c r="I83" s="7">
        <v>2.98</v>
      </c>
      <c r="J83" s="7">
        <v>0</v>
      </c>
      <c r="K83" s="7">
        <f t="shared" ref="K83:K87" si="31">+L83-J83-I83-H83</f>
        <v>10.790000000000006</v>
      </c>
      <c r="L83" s="7">
        <v>82.79</v>
      </c>
      <c r="M83" s="7">
        <f t="shared" ref="M83:M87" si="32">+L83*0.3</f>
        <v>24.837</v>
      </c>
      <c r="N83" s="7">
        <f t="shared" ref="N83:N87" si="33">+L83+M83</f>
        <v>107.62700000000001</v>
      </c>
      <c r="O83" s="7">
        <f t="shared" si="27"/>
        <v>40.757517</v>
      </c>
      <c r="P83" s="6">
        <v>0.5</v>
      </c>
      <c r="Q83" s="6"/>
    </row>
    <row r="84" spans="3:17" ht="28.5" customHeight="1" x14ac:dyDescent="0.25">
      <c r="C84" s="3">
        <v>79</v>
      </c>
      <c r="D84" s="4" t="s">
        <v>38</v>
      </c>
      <c r="E84" s="5" t="s">
        <v>33</v>
      </c>
      <c r="F84" s="3" t="s">
        <v>32</v>
      </c>
      <c r="G84" s="3" t="s">
        <v>26</v>
      </c>
      <c r="H84" s="7">
        <v>78.13</v>
      </c>
      <c r="I84" s="7">
        <v>3.72</v>
      </c>
      <c r="J84" s="7">
        <v>0</v>
      </c>
      <c r="K84" s="7">
        <f t="shared" si="31"/>
        <v>10.86</v>
      </c>
      <c r="L84" s="7">
        <v>92.71</v>
      </c>
      <c r="M84" s="7">
        <f t="shared" si="32"/>
        <v>27.812999999999999</v>
      </c>
      <c r="N84" s="7">
        <f t="shared" si="33"/>
        <v>120.523</v>
      </c>
      <c r="O84" s="7">
        <f t="shared" si="27"/>
        <v>45.641132999999989</v>
      </c>
      <c r="P84" s="6">
        <v>0.5</v>
      </c>
      <c r="Q84" s="6"/>
    </row>
    <row r="85" spans="3:17" ht="28.5" customHeight="1" x14ac:dyDescent="0.25">
      <c r="C85" s="3">
        <v>80</v>
      </c>
      <c r="D85" s="4" t="s">
        <v>38</v>
      </c>
      <c r="E85" s="5" t="s">
        <v>33</v>
      </c>
      <c r="F85" s="3" t="s">
        <v>32</v>
      </c>
      <c r="G85" s="3" t="s">
        <v>27</v>
      </c>
      <c r="H85" s="7">
        <v>80.92</v>
      </c>
      <c r="I85" s="7">
        <v>2.98</v>
      </c>
      <c r="J85" s="7">
        <v>0</v>
      </c>
      <c r="K85" s="7">
        <f t="shared" si="31"/>
        <v>12.149999999999991</v>
      </c>
      <c r="L85" s="7">
        <v>96.05</v>
      </c>
      <c r="M85" s="7">
        <f t="shared" si="32"/>
        <v>28.814999999999998</v>
      </c>
      <c r="N85" s="7">
        <f t="shared" si="33"/>
        <v>124.86499999999999</v>
      </c>
      <c r="O85" s="7">
        <f t="shared" si="27"/>
        <v>47.285414999999993</v>
      </c>
      <c r="P85" s="6">
        <v>0.5</v>
      </c>
      <c r="Q85" s="6"/>
    </row>
    <row r="86" spans="3:17" ht="28.5" customHeight="1" x14ac:dyDescent="0.25">
      <c r="C86" s="3">
        <v>81</v>
      </c>
      <c r="D86" s="4" t="s">
        <v>38</v>
      </c>
      <c r="E86" s="5" t="s">
        <v>33</v>
      </c>
      <c r="F86" s="3" t="s">
        <v>40</v>
      </c>
      <c r="G86" s="3" t="s">
        <v>28</v>
      </c>
      <c r="H86" s="7">
        <v>38.880000000000003</v>
      </c>
      <c r="I86" s="7">
        <v>4.07</v>
      </c>
      <c r="J86" s="7">
        <v>0</v>
      </c>
      <c r="K86" s="7">
        <f t="shared" si="31"/>
        <v>5.6899999999999977</v>
      </c>
      <c r="L86" s="7">
        <v>48.64</v>
      </c>
      <c r="M86" s="7">
        <f t="shared" si="32"/>
        <v>14.591999999999999</v>
      </c>
      <c r="N86" s="7">
        <f t="shared" si="33"/>
        <v>63.231999999999999</v>
      </c>
      <c r="O86" s="7">
        <f t="shared" si="27"/>
        <v>23.945471999999999</v>
      </c>
      <c r="P86" s="6">
        <v>0</v>
      </c>
      <c r="Q86" s="6"/>
    </row>
    <row r="87" spans="3:17" ht="28.5" customHeight="1" x14ac:dyDescent="0.25">
      <c r="C87" s="3">
        <v>82</v>
      </c>
      <c r="D87" s="4" t="s">
        <v>38</v>
      </c>
      <c r="E87" s="5" t="s">
        <v>33</v>
      </c>
      <c r="F87" s="3" t="s">
        <v>32</v>
      </c>
      <c r="G87" s="3" t="s">
        <v>29</v>
      </c>
      <c r="H87" s="7">
        <v>63.46</v>
      </c>
      <c r="I87" s="7">
        <v>2.3199999999999998</v>
      </c>
      <c r="J87" s="7">
        <v>0</v>
      </c>
      <c r="K87" s="7">
        <f t="shared" si="31"/>
        <v>9.6900000000000048</v>
      </c>
      <c r="L87" s="7">
        <v>75.47</v>
      </c>
      <c r="M87" s="7">
        <f t="shared" si="32"/>
        <v>22.640999999999998</v>
      </c>
      <c r="N87" s="7">
        <f t="shared" si="33"/>
        <v>98.11099999999999</v>
      </c>
      <c r="O87" s="7">
        <f t="shared" si="27"/>
        <v>37.153880999999998</v>
      </c>
      <c r="P87" s="6">
        <v>0.5</v>
      </c>
      <c r="Q87" s="6"/>
    </row>
    <row r="88" spans="3:17" ht="28.5" customHeight="1" x14ac:dyDescent="0.25">
      <c r="C88" s="3">
        <v>83</v>
      </c>
      <c r="D88" s="4" t="s">
        <v>38</v>
      </c>
      <c r="E88" s="5" t="s">
        <v>34</v>
      </c>
      <c r="F88" s="3" t="s">
        <v>32</v>
      </c>
      <c r="G88" s="3" t="s">
        <v>24</v>
      </c>
      <c r="H88" s="7">
        <v>70.89</v>
      </c>
      <c r="I88" s="7">
        <v>2.98</v>
      </c>
      <c r="J88" s="7">
        <v>0</v>
      </c>
      <c r="K88" s="7">
        <f>+L88-J88-I88-H88</f>
        <v>10.589999999999989</v>
      </c>
      <c r="L88" s="7">
        <v>84.46</v>
      </c>
      <c r="M88" s="7">
        <f>+L88*0.3</f>
        <v>25.337999999999997</v>
      </c>
      <c r="N88" s="7">
        <f>+L88+M88</f>
        <v>109.79799999999999</v>
      </c>
      <c r="O88" s="7">
        <f t="shared" si="27"/>
        <v>41.579657999999988</v>
      </c>
      <c r="P88" s="6">
        <v>0.5</v>
      </c>
      <c r="Q88" s="6"/>
    </row>
    <row r="89" spans="3:17" ht="28.5" customHeight="1" x14ac:dyDescent="0.25">
      <c r="C89" s="3">
        <v>84</v>
      </c>
      <c r="D89" s="4" t="s">
        <v>38</v>
      </c>
      <c r="E89" s="5" t="s">
        <v>34</v>
      </c>
      <c r="F89" s="3" t="s">
        <v>32</v>
      </c>
      <c r="G89" s="3" t="s">
        <v>25</v>
      </c>
      <c r="H89" s="7">
        <v>69.02</v>
      </c>
      <c r="I89" s="7">
        <v>2.98</v>
      </c>
      <c r="J89" s="7">
        <v>0</v>
      </c>
      <c r="K89" s="7">
        <f t="shared" ref="K89:K93" si="34">+L89-J89-I89-H89</f>
        <v>10.790000000000006</v>
      </c>
      <c r="L89" s="7">
        <v>82.79</v>
      </c>
      <c r="M89" s="7">
        <f t="shared" ref="M89:M93" si="35">+L89*0.3</f>
        <v>24.837</v>
      </c>
      <c r="N89" s="7">
        <f t="shared" ref="N89:N93" si="36">+L89+M89</f>
        <v>107.62700000000001</v>
      </c>
      <c r="O89" s="7">
        <f t="shared" si="27"/>
        <v>40.757517</v>
      </c>
      <c r="P89" s="6">
        <v>0.5</v>
      </c>
      <c r="Q89" s="6"/>
    </row>
    <row r="90" spans="3:17" ht="28.5" customHeight="1" x14ac:dyDescent="0.25">
      <c r="C90" s="3">
        <v>85</v>
      </c>
      <c r="D90" s="4" t="s">
        <v>38</v>
      </c>
      <c r="E90" s="5" t="s">
        <v>34</v>
      </c>
      <c r="F90" s="3" t="s">
        <v>32</v>
      </c>
      <c r="G90" s="3" t="s">
        <v>26</v>
      </c>
      <c r="H90" s="7">
        <v>78.13</v>
      </c>
      <c r="I90" s="7">
        <v>3.72</v>
      </c>
      <c r="J90" s="7">
        <v>0</v>
      </c>
      <c r="K90" s="7">
        <f t="shared" si="34"/>
        <v>10.86</v>
      </c>
      <c r="L90" s="7">
        <v>92.71</v>
      </c>
      <c r="M90" s="7">
        <f t="shared" si="35"/>
        <v>27.812999999999999</v>
      </c>
      <c r="N90" s="7">
        <f t="shared" si="36"/>
        <v>120.523</v>
      </c>
      <c r="O90" s="7">
        <f t="shared" si="27"/>
        <v>45.641132999999989</v>
      </c>
      <c r="P90" s="6">
        <v>0.5</v>
      </c>
      <c r="Q90" s="6"/>
    </row>
    <row r="91" spans="3:17" ht="28.5" customHeight="1" x14ac:dyDescent="0.25">
      <c r="C91" s="3">
        <v>86</v>
      </c>
      <c r="D91" s="4" t="s">
        <v>38</v>
      </c>
      <c r="E91" s="5" t="s">
        <v>34</v>
      </c>
      <c r="F91" s="3" t="s">
        <v>32</v>
      </c>
      <c r="G91" s="3" t="s">
        <v>27</v>
      </c>
      <c r="H91" s="7">
        <v>80.92</v>
      </c>
      <c r="I91" s="7">
        <v>2.98</v>
      </c>
      <c r="J91" s="7">
        <v>0</v>
      </c>
      <c r="K91" s="7">
        <f t="shared" si="34"/>
        <v>12.149999999999991</v>
      </c>
      <c r="L91" s="7">
        <v>96.05</v>
      </c>
      <c r="M91" s="7">
        <f t="shared" si="35"/>
        <v>28.814999999999998</v>
      </c>
      <c r="N91" s="7">
        <f t="shared" si="36"/>
        <v>124.86499999999999</v>
      </c>
      <c r="O91" s="7">
        <f t="shared" si="27"/>
        <v>47.285414999999993</v>
      </c>
      <c r="P91" s="6">
        <v>0.5</v>
      </c>
      <c r="Q91" s="6"/>
    </row>
    <row r="92" spans="3:17" ht="28.5" customHeight="1" x14ac:dyDescent="0.25">
      <c r="C92" s="3">
        <v>87</v>
      </c>
      <c r="D92" s="4" t="s">
        <v>38</v>
      </c>
      <c r="E92" s="5" t="s">
        <v>34</v>
      </c>
      <c r="F92" s="3" t="s">
        <v>40</v>
      </c>
      <c r="G92" s="3" t="s">
        <v>28</v>
      </c>
      <c r="H92" s="7">
        <v>38.880000000000003</v>
      </c>
      <c r="I92" s="7">
        <v>4.07</v>
      </c>
      <c r="J92" s="7">
        <v>0</v>
      </c>
      <c r="K92" s="7">
        <f t="shared" si="34"/>
        <v>5.6899999999999977</v>
      </c>
      <c r="L92" s="7">
        <v>48.64</v>
      </c>
      <c r="M92" s="7">
        <f t="shared" si="35"/>
        <v>14.591999999999999</v>
      </c>
      <c r="N92" s="7">
        <f t="shared" si="36"/>
        <v>63.231999999999999</v>
      </c>
      <c r="O92" s="7">
        <f t="shared" si="27"/>
        <v>23.945471999999999</v>
      </c>
      <c r="P92" s="6">
        <v>0</v>
      </c>
      <c r="Q92" s="6"/>
    </row>
    <row r="93" spans="3:17" ht="28.5" customHeight="1" x14ac:dyDescent="0.25">
      <c r="C93" s="3">
        <v>88</v>
      </c>
      <c r="D93" s="4" t="s">
        <v>38</v>
      </c>
      <c r="E93" s="5" t="s">
        <v>34</v>
      </c>
      <c r="F93" s="3" t="s">
        <v>32</v>
      </c>
      <c r="G93" s="3" t="s">
        <v>29</v>
      </c>
      <c r="H93" s="7">
        <v>63.46</v>
      </c>
      <c r="I93" s="7">
        <v>2.3199999999999998</v>
      </c>
      <c r="J93" s="7">
        <v>0</v>
      </c>
      <c r="K93" s="7">
        <f t="shared" si="34"/>
        <v>9.6900000000000048</v>
      </c>
      <c r="L93" s="7">
        <v>75.47</v>
      </c>
      <c r="M93" s="7">
        <f t="shared" si="35"/>
        <v>22.640999999999998</v>
      </c>
      <c r="N93" s="7">
        <f t="shared" si="36"/>
        <v>98.11099999999999</v>
      </c>
      <c r="O93" s="7">
        <f t="shared" si="27"/>
        <v>37.153880999999998</v>
      </c>
      <c r="P93" s="6">
        <v>0.5</v>
      </c>
      <c r="Q93" s="6"/>
    </row>
    <row r="94" spans="3:17" ht="28.5" customHeight="1" x14ac:dyDescent="0.25">
      <c r="C94" s="3">
        <v>89</v>
      </c>
      <c r="D94" s="4" t="s">
        <v>38</v>
      </c>
      <c r="E94" s="5" t="s">
        <v>35</v>
      </c>
      <c r="F94" s="3" t="s">
        <v>32</v>
      </c>
      <c r="G94" s="3" t="s">
        <v>24</v>
      </c>
      <c r="H94" s="7">
        <v>70.89</v>
      </c>
      <c r="I94" s="7">
        <v>2.98</v>
      </c>
      <c r="J94" s="7">
        <v>0</v>
      </c>
      <c r="K94" s="7">
        <f>+L94-J94-I94-H94</f>
        <v>10.589999999999989</v>
      </c>
      <c r="L94" s="7">
        <v>84.46</v>
      </c>
      <c r="M94" s="7">
        <f>+L94*0.3</f>
        <v>25.337999999999997</v>
      </c>
      <c r="N94" s="7">
        <f>+L94+M94</f>
        <v>109.79799999999999</v>
      </c>
      <c r="O94" s="7">
        <f t="shared" si="27"/>
        <v>41.579657999999988</v>
      </c>
      <c r="P94" s="6">
        <v>0.5</v>
      </c>
      <c r="Q94" s="6"/>
    </row>
    <row r="95" spans="3:17" ht="28.5" customHeight="1" x14ac:dyDescent="0.25">
      <c r="C95" s="3">
        <v>90</v>
      </c>
      <c r="D95" s="4" t="s">
        <v>38</v>
      </c>
      <c r="E95" s="5" t="s">
        <v>35</v>
      </c>
      <c r="F95" s="3" t="s">
        <v>32</v>
      </c>
      <c r="G95" s="3" t="s">
        <v>25</v>
      </c>
      <c r="H95" s="7">
        <v>69.02</v>
      </c>
      <c r="I95" s="7">
        <v>2.98</v>
      </c>
      <c r="J95" s="7">
        <v>0</v>
      </c>
      <c r="K95" s="7">
        <f t="shared" ref="K95:K99" si="37">+L95-J95-I95-H95</f>
        <v>10.790000000000006</v>
      </c>
      <c r="L95" s="7">
        <v>82.79</v>
      </c>
      <c r="M95" s="7">
        <f t="shared" ref="M95:M99" si="38">+L95*0.3</f>
        <v>24.837</v>
      </c>
      <c r="N95" s="7">
        <f t="shared" ref="N95:N99" si="39">+L95+M95</f>
        <v>107.62700000000001</v>
      </c>
      <c r="O95" s="7">
        <f t="shared" si="27"/>
        <v>40.757517</v>
      </c>
      <c r="P95" s="6">
        <v>0.5</v>
      </c>
      <c r="Q95" s="6"/>
    </row>
    <row r="96" spans="3:17" ht="28.5" customHeight="1" x14ac:dyDescent="0.25">
      <c r="C96" s="3">
        <v>91</v>
      </c>
      <c r="D96" s="4" t="s">
        <v>38</v>
      </c>
      <c r="E96" s="5" t="s">
        <v>35</v>
      </c>
      <c r="F96" s="3" t="s">
        <v>32</v>
      </c>
      <c r="G96" s="3" t="s">
        <v>26</v>
      </c>
      <c r="H96" s="7">
        <v>78.13</v>
      </c>
      <c r="I96" s="7">
        <v>3.72</v>
      </c>
      <c r="J96" s="7">
        <v>0</v>
      </c>
      <c r="K96" s="7">
        <f t="shared" si="37"/>
        <v>10.86</v>
      </c>
      <c r="L96" s="7">
        <v>92.71</v>
      </c>
      <c r="M96" s="7">
        <f t="shared" si="38"/>
        <v>27.812999999999999</v>
      </c>
      <c r="N96" s="7">
        <f t="shared" si="39"/>
        <v>120.523</v>
      </c>
      <c r="O96" s="7">
        <f t="shared" si="27"/>
        <v>45.641132999999989</v>
      </c>
      <c r="P96" s="6">
        <v>0.5</v>
      </c>
      <c r="Q96" s="6"/>
    </row>
    <row r="97" spans="3:17" ht="28.5" customHeight="1" x14ac:dyDescent="0.25">
      <c r="C97" s="3">
        <v>92</v>
      </c>
      <c r="D97" s="4" t="s">
        <v>38</v>
      </c>
      <c r="E97" s="5" t="s">
        <v>35</v>
      </c>
      <c r="F97" s="3" t="s">
        <v>32</v>
      </c>
      <c r="G97" s="3" t="s">
        <v>27</v>
      </c>
      <c r="H97" s="7">
        <v>80.92</v>
      </c>
      <c r="I97" s="7">
        <v>2.98</v>
      </c>
      <c r="J97" s="7">
        <v>0</v>
      </c>
      <c r="K97" s="7">
        <f t="shared" si="37"/>
        <v>12.149999999999991</v>
      </c>
      <c r="L97" s="7">
        <v>96.05</v>
      </c>
      <c r="M97" s="7">
        <f t="shared" si="38"/>
        <v>28.814999999999998</v>
      </c>
      <c r="N97" s="7">
        <f t="shared" si="39"/>
        <v>124.86499999999999</v>
      </c>
      <c r="O97" s="7">
        <f t="shared" si="27"/>
        <v>47.285414999999993</v>
      </c>
      <c r="P97" s="6">
        <v>0.5</v>
      </c>
      <c r="Q97" s="6"/>
    </row>
    <row r="98" spans="3:17" ht="28.5" customHeight="1" x14ac:dyDescent="0.25">
      <c r="C98" s="3">
        <v>93</v>
      </c>
      <c r="D98" s="4" t="s">
        <v>38</v>
      </c>
      <c r="E98" s="5" t="s">
        <v>35</v>
      </c>
      <c r="F98" s="3" t="s">
        <v>40</v>
      </c>
      <c r="G98" s="3" t="s">
        <v>28</v>
      </c>
      <c r="H98" s="7">
        <v>38.880000000000003</v>
      </c>
      <c r="I98" s="7">
        <v>4.07</v>
      </c>
      <c r="J98" s="7">
        <v>0</v>
      </c>
      <c r="K98" s="7">
        <f t="shared" si="37"/>
        <v>5.6899999999999977</v>
      </c>
      <c r="L98" s="7">
        <v>48.64</v>
      </c>
      <c r="M98" s="7">
        <f t="shared" si="38"/>
        <v>14.591999999999999</v>
      </c>
      <c r="N98" s="7">
        <f t="shared" si="39"/>
        <v>63.231999999999999</v>
      </c>
      <c r="O98" s="7">
        <f t="shared" si="27"/>
        <v>23.945471999999999</v>
      </c>
      <c r="P98" s="6">
        <v>0</v>
      </c>
      <c r="Q98" s="6"/>
    </row>
    <row r="99" spans="3:17" ht="28.5" customHeight="1" x14ac:dyDescent="0.25">
      <c r="C99" s="3">
        <v>94</v>
      </c>
      <c r="D99" s="4" t="s">
        <v>38</v>
      </c>
      <c r="E99" s="5" t="s">
        <v>35</v>
      </c>
      <c r="F99" s="3" t="s">
        <v>32</v>
      </c>
      <c r="G99" s="3" t="s">
        <v>29</v>
      </c>
      <c r="H99" s="7">
        <v>63.46</v>
      </c>
      <c r="I99" s="7">
        <v>2.3199999999999998</v>
      </c>
      <c r="J99" s="7">
        <v>0</v>
      </c>
      <c r="K99" s="7">
        <f t="shared" si="37"/>
        <v>9.6900000000000048</v>
      </c>
      <c r="L99" s="7">
        <v>75.47</v>
      </c>
      <c r="M99" s="7">
        <f t="shared" si="38"/>
        <v>22.640999999999998</v>
      </c>
      <c r="N99" s="7">
        <f t="shared" si="39"/>
        <v>98.11099999999999</v>
      </c>
      <c r="O99" s="7">
        <f t="shared" si="27"/>
        <v>37.153880999999998</v>
      </c>
      <c r="P99" s="6">
        <v>0.5</v>
      </c>
      <c r="Q99" s="6"/>
    </row>
    <row r="100" spans="3:17" ht="28.5" customHeight="1" x14ac:dyDescent="0.25">
      <c r="C100" s="3">
        <v>95</v>
      </c>
      <c r="D100" s="4" t="s">
        <v>38</v>
      </c>
      <c r="E100" s="5" t="s">
        <v>36</v>
      </c>
      <c r="F100" s="3" t="s">
        <v>32</v>
      </c>
      <c r="G100" s="3" t="s">
        <v>24</v>
      </c>
      <c r="H100" s="7">
        <v>70.89</v>
      </c>
      <c r="I100" s="7">
        <v>2.98</v>
      </c>
      <c r="J100" s="7">
        <v>0</v>
      </c>
      <c r="K100" s="7">
        <f>+L100-J100-I100-H100</f>
        <v>10.589999999999989</v>
      </c>
      <c r="L100" s="7">
        <v>84.46</v>
      </c>
      <c r="M100" s="7">
        <f>+L100*0.3</f>
        <v>25.337999999999997</v>
      </c>
      <c r="N100" s="7">
        <f>+L100+M100</f>
        <v>109.79799999999999</v>
      </c>
      <c r="O100" s="7">
        <f t="shared" si="27"/>
        <v>41.579657999999988</v>
      </c>
      <c r="P100" s="6">
        <v>0.5</v>
      </c>
      <c r="Q100" s="6"/>
    </row>
    <row r="101" spans="3:17" ht="28.5" customHeight="1" x14ac:dyDescent="0.25">
      <c r="C101" s="3">
        <v>96</v>
      </c>
      <c r="D101" s="4" t="s">
        <v>38</v>
      </c>
      <c r="E101" s="5" t="s">
        <v>36</v>
      </c>
      <c r="F101" s="3" t="s">
        <v>32</v>
      </c>
      <c r="G101" s="3" t="s">
        <v>25</v>
      </c>
      <c r="H101" s="7">
        <v>69.02</v>
      </c>
      <c r="I101" s="7">
        <v>2.98</v>
      </c>
      <c r="J101" s="7">
        <v>0</v>
      </c>
      <c r="K101" s="7">
        <f t="shared" ref="K101:K104" si="40">+L101-J101-I101-H101</f>
        <v>10.790000000000006</v>
      </c>
      <c r="L101" s="7">
        <v>82.79</v>
      </c>
      <c r="M101" s="7">
        <f t="shared" ref="M101:M104" si="41">+L101*0.3</f>
        <v>24.837</v>
      </c>
      <c r="N101" s="7">
        <f t="shared" ref="N101:N104" si="42">+L101+M101</f>
        <v>107.62700000000001</v>
      </c>
      <c r="O101" s="7">
        <f t="shared" si="27"/>
        <v>40.757517</v>
      </c>
      <c r="P101" s="6">
        <v>0.5</v>
      </c>
      <c r="Q101" s="6"/>
    </row>
    <row r="102" spans="3:17" ht="28.5" customHeight="1" x14ac:dyDescent="0.25">
      <c r="C102" s="3">
        <v>97</v>
      </c>
      <c r="D102" s="4" t="s">
        <v>38</v>
      </c>
      <c r="E102" s="5" t="s">
        <v>36</v>
      </c>
      <c r="F102" s="3" t="s">
        <v>32</v>
      </c>
      <c r="G102" s="3" t="s">
        <v>26</v>
      </c>
      <c r="H102" s="7">
        <v>78.13</v>
      </c>
      <c r="I102" s="7">
        <v>3.72</v>
      </c>
      <c r="J102" s="7">
        <v>0</v>
      </c>
      <c r="K102" s="7">
        <f t="shared" si="40"/>
        <v>10.86</v>
      </c>
      <c r="L102" s="7">
        <v>92.71</v>
      </c>
      <c r="M102" s="7">
        <f t="shared" si="41"/>
        <v>27.812999999999999</v>
      </c>
      <c r="N102" s="7">
        <f t="shared" si="42"/>
        <v>120.523</v>
      </c>
      <c r="O102" s="7">
        <f t="shared" si="27"/>
        <v>45.641132999999989</v>
      </c>
      <c r="P102" s="6">
        <v>0.5</v>
      </c>
      <c r="Q102" s="6"/>
    </row>
    <row r="103" spans="3:17" ht="28.5" customHeight="1" x14ac:dyDescent="0.25">
      <c r="C103" s="3">
        <v>98</v>
      </c>
      <c r="D103" s="4" t="s">
        <v>38</v>
      </c>
      <c r="E103" s="5" t="s">
        <v>36</v>
      </c>
      <c r="F103" s="3" t="s">
        <v>32</v>
      </c>
      <c r="G103" s="3" t="s">
        <v>27</v>
      </c>
      <c r="H103" s="7">
        <v>80.92</v>
      </c>
      <c r="I103" s="7">
        <v>2.98</v>
      </c>
      <c r="J103" s="7">
        <v>0</v>
      </c>
      <c r="K103" s="7">
        <f t="shared" si="40"/>
        <v>12.649999999999991</v>
      </c>
      <c r="L103" s="7">
        <v>96.55</v>
      </c>
      <c r="M103" s="7">
        <f t="shared" si="41"/>
        <v>28.964999999999996</v>
      </c>
      <c r="N103" s="7">
        <f t="shared" si="42"/>
        <v>125.51499999999999</v>
      </c>
      <c r="O103" s="7">
        <f t="shared" si="27"/>
        <v>47.531564999999993</v>
      </c>
      <c r="P103" s="6">
        <v>0.5</v>
      </c>
      <c r="Q103" s="6"/>
    </row>
    <row r="104" spans="3:17" ht="28.5" customHeight="1" x14ac:dyDescent="0.25">
      <c r="C104" s="3">
        <v>99</v>
      </c>
      <c r="D104" s="4" t="s">
        <v>38</v>
      </c>
      <c r="E104" s="5" t="s">
        <v>36</v>
      </c>
      <c r="F104" s="3" t="s">
        <v>32</v>
      </c>
      <c r="G104" s="3" t="s">
        <v>28</v>
      </c>
      <c r="H104" s="7">
        <v>63.46</v>
      </c>
      <c r="I104" s="7">
        <v>2.3199999999999998</v>
      </c>
      <c r="J104" s="7">
        <v>0</v>
      </c>
      <c r="K104" s="7">
        <f t="shared" si="40"/>
        <v>10.120000000000012</v>
      </c>
      <c r="L104" s="7">
        <v>75.900000000000006</v>
      </c>
      <c r="M104" s="7">
        <f t="shared" si="41"/>
        <v>22.77</v>
      </c>
      <c r="N104" s="7">
        <f t="shared" si="42"/>
        <v>98.67</v>
      </c>
      <c r="O104" s="7">
        <f t="shared" si="27"/>
        <v>37.365570000000005</v>
      </c>
      <c r="P104" s="6">
        <v>0.5</v>
      </c>
      <c r="Q104" s="6"/>
    </row>
    <row r="105" spans="3:17" ht="28.5" customHeight="1" x14ac:dyDescent="0.25">
      <c r="C105" s="3">
        <v>100</v>
      </c>
      <c r="D105" s="4" t="s">
        <v>39</v>
      </c>
      <c r="E105" s="5" t="s">
        <v>22</v>
      </c>
      <c r="F105" s="3" t="s">
        <v>31</v>
      </c>
      <c r="G105" s="3" t="s">
        <v>24</v>
      </c>
      <c r="H105" s="7">
        <v>103.14</v>
      </c>
      <c r="I105" s="7">
        <v>3.21</v>
      </c>
      <c r="J105" s="7">
        <v>0</v>
      </c>
      <c r="K105" s="7">
        <f>+L105-J105-I105-H105</f>
        <v>13.27000000000001</v>
      </c>
      <c r="L105" s="7">
        <v>119.62</v>
      </c>
      <c r="M105" s="7">
        <f>+L105*0.3</f>
        <v>35.886000000000003</v>
      </c>
      <c r="N105" s="7">
        <f>+L105+M105</f>
        <v>155.506</v>
      </c>
      <c r="O105" s="7">
        <f t="shared" si="27"/>
        <v>58.888925999999998</v>
      </c>
      <c r="P105" s="6">
        <v>1</v>
      </c>
      <c r="Q105" s="6"/>
    </row>
    <row r="106" spans="3:17" ht="28.5" customHeight="1" x14ac:dyDescent="0.25">
      <c r="C106" s="3">
        <v>101</v>
      </c>
      <c r="D106" s="4" t="s">
        <v>39</v>
      </c>
      <c r="E106" s="5" t="s">
        <v>22</v>
      </c>
      <c r="F106" s="3" t="s">
        <v>32</v>
      </c>
      <c r="G106" s="3" t="s">
        <v>25</v>
      </c>
      <c r="H106" s="7">
        <v>70.290000000000006</v>
      </c>
      <c r="I106" s="7">
        <v>2.98</v>
      </c>
      <c r="J106" s="7">
        <v>0</v>
      </c>
      <c r="K106" s="7">
        <f t="shared" ref="K106:K110" si="43">+L106-J106-I106-H106</f>
        <v>9.8799999999999955</v>
      </c>
      <c r="L106" s="7">
        <v>83.15</v>
      </c>
      <c r="M106" s="7">
        <f t="shared" ref="M106:M110" si="44">+L106*0.3</f>
        <v>24.945</v>
      </c>
      <c r="N106" s="7">
        <f t="shared" ref="N106:N110" si="45">+L106+M106</f>
        <v>108.095</v>
      </c>
      <c r="O106" s="7">
        <f t="shared" si="27"/>
        <v>40.934744999999999</v>
      </c>
      <c r="P106" s="6">
        <v>0.5</v>
      </c>
      <c r="Q106" s="6"/>
    </row>
    <row r="107" spans="3:17" ht="28.5" customHeight="1" x14ac:dyDescent="0.25">
      <c r="C107" s="3">
        <v>102</v>
      </c>
      <c r="D107" s="4" t="s">
        <v>39</v>
      </c>
      <c r="E107" s="5" t="s">
        <v>22</v>
      </c>
      <c r="F107" s="3" t="s">
        <v>32</v>
      </c>
      <c r="G107" s="3" t="s">
        <v>26</v>
      </c>
      <c r="H107" s="7">
        <v>71.08</v>
      </c>
      <c r="I107" s="7">
        <v>2.98</v>
      </c>
      <c r="J107" s="7">
        <v>0</v>
      </c>
      <c r="K107" s="7">
        <f t="shared" si="43"/>
        <v>11.049999999999997</v>
      </c>
      <c r="L107" s="7">
        <v>85.11</v>
      </c>
      <c r="M107" s="7">
        <f t="shared" si="44"/>
        <v>25.532999999999998</v>
      </c>
      <c r="N107" s="7">
        <f t="shared" si="45"/>
        <v>110.643</v>
      </c>
      <c r="O107" s="7">
        <f t="shared" si="27"/>
        <v>41.899653000000001</v>
      </c>
      <c r="P107" s="6">
        <v>0.5</v>
      </c>
      <c r="Q107" s="6"/>
    </row>
    <row r="108" spans="3:17" ht="28.5" customHeight="1" x14ac:dyDescent="0.25">
      <c r="C108" s="3">
        <v>103</v>
      </c>
      <c r="D108" s="4" t="s">
        <v>39</v>
      </c>
      <c r="E108" s="5" t="s">
        <v>22</v>
      </c>
      <c r="F108" s="3" t="s">
        <v>32</v>
      </c>
      <c r="G108" s="3" t="s">
        <v>27</v>
      </c>
      <c r="H108" s="7">
        <v>78.11</v>
      </c>
      <c r="I108" s="7">
        <v>3.72</v>
      </c>
      <c r="J108" s="7">
        <v>0</v>
      </c>
      <c r="K108" s="7">
        <f t="shared" si="43"/>
        <v>10.879999999999995</v>
      </c>
      <c r="L108" s="7">
        <v>92.71</v>
      </c>
      <c r="M108" s="7">
        <f t="shared" si="44"/>
        <v>27.812999999999999</v>
      </c>
      <c r="N108" s="7">
        <f t="shared" si="45"/>
        <v>120.523</v>
      </c>
      <c r="O108" s="7">
        <f t="shared" si="27"/>
        <v>45.641132999999989</v>
      </c>
      <c r="P108" s="6">
        <v>0.5</v>
      </c>
      <c r="Q108" s="6"/>
    </row>
    <row r="109" spans="3:17" ht="28.5" customHeight="1" x14ac:dyDescent="0.25">
      <c r="C109" s="3">
        <v>104</v>
      </c>
      <c r="D109" s="4" t="s">
        <v>39</v>
      </c>
      <c r="E109" s="5" t="s">
        <v>22</v>
      </c>
      <c r="F109" s="3" t="s">
        <v>32</v>
      </c>
      <c r="G109" s="3" t="s">
        <v>28</v>
      </c>
      <c r="H109" s="7">
        <v>80.709999999999994</v>
      </c>
      <c r="I109" s="7">
        <v>2.88</v>
      </c>
      <c r="J109" s="7">
        <v>0</v>
      </c>
      <c r="K109" s="7">
        <f t="shared" si="43"/>
        <v>12.050000000000011</v>
      </c>
      <c r="L109" s="7">
        <v>95.64</v>
      </c>
      <c r="M109" s="7">
        <f t="shared" si="44"/>
        <v>28.692</v>
      </c>
      <c r="N109" s="7">
        <f t="shared" si="45"/>
        <v>124.33199999999999</v>
      </c>
      <c r="O109" s="7">
        <f t="shared" si="27"/>
        <v>47.083571999999997</v>
      </c>
      <c r="P109" s="6">
        <v>0.5</v>
      </c>
      <c r="Q109" s="6"/>
    </row>
    <row r="110" spans="3:17" ht="28.5" customHeight="1" x14ac:dyDescent="0.25">
      <c r="C110" s="3">
        <v>105</v>
      </c>
      <c r="D110" s="4" t="s">
        <v>39</v>
      </c>
      <c r="E110" s="5" t="s">
        <v>22</v>
      </c>
      <c r="F110" s="3" t="s">
        <v>40</v>
      </c>
      <c r="G110" s="3" t="s">
        <v>29</v>
      </c>
      <c r="H110" s="7">
        <v>39.17</v>
      </c>
      <c r="I110" s="7">
        <v>3.8</v>
      </c>
      <c r="J110" s="7">
        <v>0</v>
      </c>
      <c r="K110" s="7">
        <f t="shared" si="43"/>
        <v>5.6700000000000017</v>
      </c>
      <c r="L110" s="7">
        <v>48.64</v>
      </c>
      <c r="M110" s="7">
        <f t="shared" si="44"/>
        <v>14.591999999999999</v>
      </c>
      <c r="N110" s="7">
        <f t="shared" si="45"/>
        <v>63.231999999999999</v>
      </c>
      <c r="O110" s="7">
        <f t="shared" si="27"/>
        <v>23.945471999999999</v>
      </c>
      <c r="P110" s="6">
        <v>0</v>
      </c>
      <c r="Q110" s="6"/>
    </row>
    <row r="111" spans="3:17" ht="28.5" customHeight="1" x14ac:dyDescent="0.25">
      <c r="C111" s="3">
        <v>106</v>
      </c>
      <c r="D111" s="4" t="s">
        <v>39</v>
      </c>
      <c r="E111" s="5" t="s">
        <v>22</v>
      </c>
      <c r="F111" s="3" t="s">
        <v>32</v>
      </c>
      <c r="G111" s="3" t="s">
        <v>30</v>
      </c>
      <c r="H111" s="7">
        <v>64.78</v>
      </c>
      <c r="I111" s="7">
        <v>2.3199999999999998</v>
      </c>
      <c r="J111" s="7">
        <v>0</v>
      </c>
      <c r="K111" s="7">
        <f t="shared" ref="K111" si="46">+L111-J111-I111-H111</f>
        <v>9.4699999999999989</v>
      </c>
      <c r="L111" s="7">
        <v>76.569999999999993</v>
      </c>
      <c r="M111" s="7">
        <f t="shared" ref="M111" si="47">+L111*0.3</f>
        <v>22.970999999999997</v>
      </c>
      <c r="N111" s="7">
        <f t="shared" ref="N111" si="48">+L111+M111</f>
        <v>99.540999999999997</v>
      </c>
      <c r="O111" s="7">
        <f t="shared" si="27"/>
        <v>37.695410999999993</v>
      </c>
      <c r="P111" s="6">
        <v>0.5</v>
      </c>
      <c r="Q111" s="6"/>
    </row>
    <row r="112" spans="3:17" ht="28.5" customHeight="1" x14ac:dyDescent="0.25">
      <c r="C112" s="3">
        <v>107</v>
      </c>
      <c r="D112" s="4" t="s">
        <v>39</v>
      </c>
      <c r="E112" s="5" t="s">
        <v>22</v>
      </c>
      <c r="F112" s="3" t="s">
        <v>32</v>
      </c>
      <c r="G112" s="3" t="s">
        <v>41</v>
      </c>
      <c r="H112" s="7">
        <v>78.760000000000005</v>
      </c>
      <c r="I112" s="7">
        <v>6.32</v>
      </c>
      <c r="J112" s="7">
        <v>0</v>
      </c>
      <c r="K112" s="7">
        <f t="shared" ref="K112" si="49">+L112-J112-I112-H112</f>
        <v>10.409999999999982</v>
      </c>
      <c r="L112" s="7">
        <v>95.49</v>
      </c>
      <c r="M112" s="7">
        <f t="shared" ref="M112" si="50">+L112*0.3</f>
        <v>28.646999999999998</v>
      </c>
      <c r="N112" s="7">
        <f t="shared" ref="N112" si="51">+L112+M112</f>
        <v>124.137</v>
      </c>
      <c r="O112" s="7">
        <f t="shared" si="27"/>
        <v>47.009726999999991</v>
      </c>
      <c r="P112" s="6">
        <v>0.5</v>
      </c>
      <c r="Q112" s="6"/>
    </row>
    <row r="113" spans="3:17" ht="28.5" customHeight="1" x14ac:dyDescent="0.25">
      <c r="C113" s="3">
        <v>108</v>
      </c>
      <c r="D113" s="4" t="s">
        <v>39</v>
      </c>
      <c r="E113" s="5" t="s">
        <v>33</v>
      </c>
      <c r="F113" s="3" t="s">
        <v>31</v>
      </c>
      <c r="G113" s="3" t="s">
        <v>24</v>
      </c>
      <c r="H113" s="7">
        <v>103.14</v>
      </c>
      <c r="I113" s="7">
        <v>3.21</v>
      </c>
      <c r="J113" s="7">
        <v>0</v>
      </c>
      <c r="K113" s="7">
        <f>+L113-J113-I113-H113</f>
        <v>13.27000000000001</v>
      </c>
      <c r="L113" s="7">
        <v>119.62</v>
      </c>
      <c r="M113" s="7">
        <f>+L113*0.3</f>
        <v>35.886000000000003</v>
      </c>
      <c r="N113" s="7">
        <f>+L113+M113</f>
        <v>155.506</v>
      </c>
      <c r="O113" s="7">
        <f t="shared" si="27"/>
        <v>58.888925999999998</v>
      </c>
      <c r="P113" s="6">
        <v>1</v>
      </c>
      <c r="Q113" s="6"/>
    </row>
    <row r="114" spans="3:17" ht="28.5" customHeight="1" x14ac:dyDescent="0.25">
      <c r="C114" s="3">
        <v>109</v>
      </c>
      <c r="D114" s="4" t="s">
        <v>39</v>
      </c>
      <c r="E114" s="5" t="s">
        <v>33</v>
      </c>
      <c r="F114" s="3" t="s">
        <v>32</v>
      </c>
      <c r="G114" s="3" t="s">
        <v>25</v>
      </c>
      <c r="H114" s="7">
        <v>70.290000000000006</v>
      </c>
      <c r="I114" s="7">
        <v>2.98</v>
      </c>
      <c r="J114" s="7">
        <v>0</v>
      </c>
      <c r="K114" s="7">
        <f t="shared" ref="K114:K120" si="52">+L114-J114-I114-H114</f>
        <v>9.8799999999999955</v>
      </c>
      <c r="L114" s="7">
        <v>83.15</v>
      </c>
      <c r="M114" s="7">
        <f t="shared" ref="M114:M120" si="53">+L114*0.3</f>
        <v>24.945</v>
      </c>
      <c r="N114" s="7">
        <f t="shared" ref="N114:N120" si="54">+L114+M114</f>
        <v>108.095</v>
      </c>
      <c r="O114" s="7">
        <f t="shared" si="27"/>
        <v>40.934744999999999</v>
      </c>
      <c r="P114" s="6">
        <v>0.5</v>
      </c>
      <c r="Q114" s="6"/>
    </row>
    <row r="115" spans="3:17" ht="28.5" customHeight="1" x14ac:dyDescent="0.25">
      <c r="C115" s="3">
        <v>110</v>
      </c>
      <c r="D115" s="4" t="s">
        <v>39</v>
      </c>
      <c r="E115" s="5" t="s">
        <v>33</v>
      </c>
      <c r="F115" s="3" t="s">
        <v>32</v>
      </c>
      <c r="G115" s="3" t="s">
        <v>26</v>
      </c>
      <c r="H115" s="7">
        <v>71.08</v>
      </c>
      <c r="I115" s="7">
        <v>2.98</v>
      </c>
      <c r="J115" s="7">
        <v>0</v>
      </c>
      <c r="K115" s="7">
        <f t="shared" si="52"/>
        <v>11.049999999999997</v>
      </c>
      <c r="L115" s="7">
        <v>85.11</v>
      </c>
      <c r="M115" s="7">
        <f t="shared" si="53"/>
        <v>25.532999999999998</v>
      </c>
      <c r="N115" s="7">
        <f t="shared" si="54"/>
        <v>110.643</v>
      </c>
      <c r="O115" s="7">
        <f t="shared" si="27"/>
        <v>41.899653000000001</v>
      </c>
      <c r="P115" s="6">
        <v>0.5</v>
      </c>
      <c r="Q115" s="6"/>
    </row>
    <row r="116" spans="3:17" ht="28.5" customHeight="1" x14ac:dyDescent="0.25">
      <c r="C116" s="3">
        <v>111</v>
      </c>
      <c r="D116" s="4" t="s">
        <v>39</v>
      </c>
      <c r="E116" s="5" t="s">
        <v>33</v>
      </c>
      <c r="F116" s="3" t="s">
        <v>32</v>
      </c>
      <c r="G116" s="3" t="s">
        <v>27</v>
      </c>
      <c r="H116" s="7">
        <v>78.11</v>
      </c>
      <c r="I116" s="7">
        <v>3.72</v>
      </c>
      <c r="J116" s="7">
        <v>0</v>
      </c>
      <c r="K116" s="7">
        <f t="shared" si="52"/>
        <v>10.879999999999995</v>
      </c>
      <c r="L116" s="7">
        <v>92.71</v>
      </c>
      <c r="M116" s="7">
        <f t="shared" si="53"/>
        <v>27.812999999999999</v>
      </c>
      <c r="N116" s="7">
        <f t="shared" si="54"/>
        <v>120.523</v>
      </c>
      <c r="O116" s="7">
        <f t="shared" si="27"/>
        <v>45.641132999999989</v>
      </c>
      <c r="P116" s="6">
        <v>0.5</v>
      </c>
      <c r="Q116" s="6"/>
    </row>
    <row r="117" spans="3:17" ht="28.5" customHeight="1" x14ac:dyDescent="0.25">
      <c r="C117" s="3">
        <v>112</v>
      </c>
      <c r="D117" s="4" t="s">
        <v>39</v>
      </c>
      <c r="E117" s="5" t="s">
        <v>33</v>
      </c>
      <c r="F117" s="3" t="s">
        <v>32</v>
      </c>
      <c r="G117" s="3" t="s">
        <v>28</v>
      </c>
      <c r="H117" s="7">
        <v>80.709999999999994</v>
      </c>
      <c r="I117" s="7">
        <v>2.88</v>
      </c>
      <c r="J117" s="7">
        <v>0</v>
      </c>
      <c r="K117" s="7">
        <f t="shared" si="52"/>
        <v>12.050000000000011</v>
      </c>
      <c r="L117" s="7">
        <v>95.64</v>
      </c>
      <c r="M117" s="7">
        <f t="shared" si="53"/>
        <v>28.692</v>
      </c>
      <c r="N117" s="7">
        <f t="shared" si="54"/>
        <v>124.33199999999999</v>
      </c>
      <c r="O117" s="7">
        <f t="shared" si="27"/>
        <v>47.083571999999997</v>
      </c>
      <c r="P117" s="6">
        <v>0.5</v>
      </c>
      <c r="Q117" s="6"/>
    </row>
    <row r="118" spans="3:17" ht="28.5" customHeight="1" x14ac:dyDescent="0.25">
      <c r="C118" s="3">
        <v>113</v>
      </c>
      <c r="D118" s="4" t="s">
        <v>39</v>
      </c>
      <c r="E118" s="5" t="s">
        <v>33</v>
      </c>
      <c r="F118" s="3" t="s">
        <v>40</v>
      </c>
      <c r="G118" s="3" t="s">
        <v>29</v>
      </c>
      <c r="H118" s="7">
        <v>39.17</v>
      </c>
      <c r="I118" s="7">
        <v>3.8</v>
      </c>
      <c r="J118" s="7">
        <v>0</v>
      </c>
      <c r="K118" s="7">
        <f t="shared" si="52"/>
        <v>5.6700000000000017</v>
      </c>
      <c r="L118" s="7">
        <v>48.64</v>
      </c>
      <c r="M118" s="7">
        <f t="shared" si="53"/>
        <v>14.591999999999999</v>
      </c>
      <c r="N118" s="7">
        <f t="shared" si="54"/>
        <v>63.231999999999999</v>
      </c>
      <c r="O118" s="7">
        <f t="shared" si="27"/>
        <v>23.945471999999999</v>
      </c>
      <c r="P118" s="6">
        <v>0</v>
      </c>
      <c r="Q118" s="6"/>
    </row>
    <row r="119" spans="3:17" ht="28.5" customHeight="1" x14ac:dyDescent="0.25">
      <c r="C119" s="3">
        <v>114</v>
      </c>
      <c r="D119" s="4" t="s">
        <v>39</v>
      </c>
      <c r="E119" s="5" t="s">
        <v>33</v>
      </c>
      <c r="F119" s="3" t="s">
        <v>32</v>
      </c>
      <c r="G119" s="3" t="s">
        <v>30</v>
      </c>
      <c r="H119" s="7">
        <v>64.78</v>
      </c>
      <c r="I119" s="7">
        <v>2.3199999999999998</v>
      </c>
      <c r="J119" s="7">
        <v>0</v>
      </c>
      <c r="K119" s="7">
        <f t="shared" si="52"/>
        <v>9.4699999999999989</v>
      </c>
      <c r="L119" s="7">
        <v>76.569999999999993</v>
      </c>
      <c r="M119" s="7">
        <f t="shared" si="53"/>
        <v>22.970999999999997</v>
      </c>
      <c r="N119" s="7">
        <f t="shared" si="54"/>
        <v>99.540999999999997</v>
      </c>
      <c r="O119" s="7">
        <f t="shared" si="27"/>
        <v>37.695410999999993</v>
      </c>
      <c r="P119" s="6">
        <v>0.5</v>
      </c>
      <c r="Q119" s="6"/>
    </row>
    <row r="120" spans="3:17" ht="28.5" customHeight="1" x14ac:dyDescent="0.25">
      <c r="C120" s="3">
        <v>115</v>
      </c>
      <c r="D120" s="4" t="s">
        <v>39</v>
      </c>
      <c r="E120" s="5" t="s">
        <v>33</v>
      </c>
      <c r="F120" s="3" t="s">
        <v>32</v>
      </c>
      <c r="G120" s="3" t="s">
        <v>41</v>
      </c>
      <c r="H120" s="7">
        <v>78.760000000000005</v>
      </c>
      <c r="I120" s="7">
        <v>6.32</v>
      </c>
      <c r="J120" s="7">
        <v>0</v>
      </c>
      <c r="K120" s="7">
        <f t="shared" si="52"/>
        <v>10.409999999999982</v>
      </c>
      <c r="L120" s="7">
        <v>95.49</v>
      </c>
      <c r="M120" s="7">
        <f t="shared" si="53"/>
        <v>28.646999999999998</v>
      </c>
      <c r="N120" s="7">
        <f t="shared" si="54"/>
        <v>124.137</v>
      </c>
      <c r="O120" s="7">
        <f t="shared" si="27"/>
        <v>47.009726999999991</v>
      </c>
      <c r="P120" s="6">
        <v>0.5</v>
      </c>
      <c r="Q120" s="6"/>
    </row>
    <row r="121" spans="3:17" ht="28.5" customHeight="1" x14ac:dyDescent="0.25">
      <c r="C121" s="3">
        <v>116</v>
      </c>
      <c r="D121" s="4" t="s">
        <v>39</v>
      </c>
      <c r="E121" s="5" t="s">
        <v>34</v>
      </c>
      <c r="F121" s="3" t="s">
        <v>31</v>
      </c>
      <c r="G121" s="3" t="s">
        <v>24</v>
      </c>
      <c r="H121" s="7">
        <v>103.14</v>
      </c>
      <c r="I121" s="7">
        <v>3.21</v>
      </c>
      <c r="J121" s="7">
        <v>0</v>
      </c>
      <c r="K121" s="7">
        <f>+L121-J121-I121-H121</f>
        <v>13.27000000000001</v>
      </c>
      <c r="L121" s="7">
        <v>119.62</v>
      </c>
      <c r="M121" s="7">
        <f>+L121*0.3</f>
        <v>35.886000000000003</v>
      </c>
      <c r="N121" s="7">
        <f>+L121+M121</f>
        <v>155.506</v>
      </c>
      <c r="O121" s="7">
        <f t="shared" si="27"/>
        <v>58.888925999999998</v>
      </c>
      <c r="P121" s="6">
        <v>1</v>
      </c>
      <c r="Q121" s="6"/>
    </row>
    <row r="122" spans="3:17" ht="28.5" customHeight="1" x14ac:dyDescent="0.25">
      <c r="C122" s="3">
        <v>117</v>
      </c>
      <c r="D122" s="4" t="s">
        <v>39</v>
      </c>
      <c r="E122" s="5" t="s">
        <v>34</v>
      </c>
      <c r="F122" s="3" t="s">
        <v>32</v>
      </c>
      <c r="G122" s="3" t="s">
        <v>25</v>
      </c>
      <c r="H122" s="7">
        <v>70.290000000000006</v>
      </c>
      <c r="I122" s="7">
        <v>2.98</v>
      </c>
      <c r="J122" s="7">
        <v>0</v>
      </c>
      <c r="K122" s="7">
        <f t="shared" ref="K122:K128" si="55">+L122-J122-I122-H122</f>
        <v>9.8799999999999955</v>
      </c>
      <c r="L122" s="7">
        <v>83.15</v>
      </c>
      <c r="M122" s="7">
        <f t="shared" ref="M122:M128" si="56">+L122*0.3</f>
        <v>24.945</v>
      </c>
      <c r="N122" s="7">
        <f t="shared" ref="N122:N128" si="57">+L122+M122</f>
        <v>108.095</v>
      </c>
      <c r="O122" s="7">
        <f t="shared" si="27"/>
        <v>40.934744999999999</v>
      </c>
      <c r="P122" s="6">
        <v>0.5</v>
      </c>
      <c r="Q122" s="6"/>
    </row>
    <row r="123" spans="3:17" ht="28.5" customHeight="1" x14ac:dyDescent="0.25">
      <c r="C123" s="3">
        <v>118</v>
      </c>
      <c r="D123" s="4" t="s">
        <v>39</v>
      </c>
      <c r="E123" s="5" t="s">
        <v>34</v>
      </c>
      <c r="F123" s="3" t="s">
        <v>32</v>
      </c>
      <c r="G123" s="3" t="s">
        <v>26</v>
      </c>
      <c r="H123" s="7">
        <v>71.08</v>
      </c>
      <c r="I123" s="7">
        <v>2.98</v>
      </c>
      <c r="J123" s="7">
        <v>0</v>
      </c>
      <c r="K123" s="7">
        <f t="shared" si="55"/>
        <v>11.049999999999997</v>
      </c>
      <c r="L123" s="7">
        <v>85.11</v>
      </c>
      <c r="M123" s="7">
        <f t="shared" si="56"/>
        <v>25.532999999999998</v>
      </c>
      <c r="N123" s="7">
        <f t="shared" si="57"/>
        <v>110.643</v>
      </c>
      <c r="O123" s="7">
        <f t="shared" si="27"/>
        <v>41.899653000000001</v>
      </c>
      <c r="P123" s="6">
        <v>0.5</v>
      </c>
      <c r="Q123" s="6"/>
    </row>
    <row r="124" spans="3:17" ht="28.5" customHeight="1" x14ac:dyDescent="0.25">
      <c r="C124" s="3">
        <v>119</v>
      </c>
      <c r="D124" s="4" t="s">
        <v>39</v>
      </c>
      <c r="E124" s="5" t="s">
        <v>34</v>
      </c>
      <c r="F124" s="3" t="s">
        <v>32</v>
      </c>
      <c r="G124" s="3" t="s">
        <v>27</v>
      </c>
      <c r="H124" s="7">
        <v>78.11</v>
      </c>
      <c r="I124" s="7">
        <v>3.72</v>
      </c>
      <c r="J124" s="7">
        <v>0</v>
      </c>
      <c r="K124" s="7">
        <f t="shared" si="55"/>
        <v>10.879999999999995</v>
      </c>
      <c r="L124" s="7">
        <v>92.71</v>
      </c>
      <c r="M124" s="7">
        <f t="shared" si="56"/>
        <v>27.812999999999999</v>
      </c>
      <c r="N124" s="7">
        <f t="shared" si="57"/>
        <v>120.523</v>
      </c>
      <c r="O124" s="7">
        <f t="shared" si="27"/>
        <v>45.641132999999989</v>
      </c>
      <c r="P124" s="6">
        <v>0.5</v>
      </c>
      <c r="Q124" s="6"/>
    </row>
    <row r="125" spans="3:17" ht="28.5" customHeight="1" x14ac:dyDescent="0.25">
      <c r="C125" s="3">
        <v>120</v>
      </c>
      <c r="D125" s="4" t="s">
        <v>39</v>
      </c>
      <c r="E125" s="5" t="s">
        <v>34</v>
      </c>
      <c r="F125" s="3" t="s">
        <v>32</v>
      </c>
      <c r="G125" s="3" t="s">
        <v>28</v>
      </c>
      <c r="H125" s="7">
        <v>80.709999999999994</v>
      </c>
      <c r="I125" s="7">
        <v>2.88</v>
      </c>
      <c r="J125" s="7">
        <v>0</v>
      </c>
      <c r="K125" s="7">
        <f t="shared" si="55"/>
        <v>12.050000000000011</v>
      </c>
      <c r="L125" s="7">
        <v>95.64</v>
      </c>
      <c r="M125" s="7">
        <f t="shared" si="56"/>
        <v>28.692</v>
      </c>
      <c r="N125" s="7">
        <f t="shared" si="57"/>
        <v>124.33199999999999</v>
      </c>
      <c r="O125" s="7">
        <f t="shared" si="27"/>
        <v>47.083571999999997</v>
      </c>
      <c r="P125" s="6">
        <v>0.5</v>
      </c>
      <c r="Q125" s="6"/>
    </row>
    <row r="126" spans="3:17" ht="28.5" customHeight="1" x14ac:dyDescent="0.25">
      <c r="C126" s="3">
        <v>121</v>
      </c>
      <c r="D126" s="4" t="s">
        <v>39</v>
      </c>
      <c r="E126" s="5" t="s">
        <v>34</v>
      </c>
      <c r="F126" s="3" t="s">
        <v>40</v>
      </c>
      <c r="G126" s="3" t="s">
        <v>29</v>
      </c>
      <c r="H126" s="7">
        <v>39.17</v>
      </c>
      <c r="I126" s="7">
        <v>3.8</v>
      </c>
      <c r="J126" s="7">
        <v>0</v>
      </c>
      <c r="K126" s="7">
        <f t="shared" si="55"/>
        <v>5.6700000000000017</v>
      </c>
      <c r="L126" s="7">
        <v>48.64</v>
      </c>
      <c r="M126" s="7">
        <f t="shared" si="56"/>
        <v>14.591999999999999</v>
      </c>
      <c r="N126" s="7">
        <f t="shared" si="57"/>
        <v>63.231999999999999</v>
      </c>
      <c r="O126" s="7">
        <f t="shared" si="27"/>
        <v>23.945471999999999</v>
      </c>
      <c r="P126" s="6">
        <v>0</v>
      </c>
      <c r="Q126" s="6"/>
    </row>
    <row r="127" spans="3:17" ht="28.5" customHeight="1" x14ac:dyDescent="0.25">
      <c r="C127" s="3">
        <v>122</v>
      </c>
      <c r="D127" s="4" t="s">
        <v>39</v>
      </c>
      <c r="E127" s="5" t="s">
        <v>34</v>
      </c>
      <c r="F127" s="3" t="s">
        <v>32</v>
      </c>
      <c r="G127" s="3" t="s">
        <v>30</v>
      </c>
      <c r="H127" s="7">
        <v>64.78</v>
      </c>
      <c r="I127" s="7">
        <v>2.3199999999999998</v>
      </c>
      <c r="J127" s="7">
        <v>0</v>
      </c>
      <c r="K127" s="7">
        <f t="shared" si="55"/>
        <v>9.4699999999999989</v>
      </c>
      <c r="L127" s="7">
        <v>76.569999999999993</v>
      </c>
      <c r="M127" s="7">
        <f t="shared" si="56"/>
        <v>22.970999999999997</v>
      </c>
      <c r="N127" s="7">
        <f t="shared" si="57"/>
        <v>99.540999999999997</v>
      </c>
      <c r="O127" s="7">
        <f t="shared" si="27"/>
        <v>37.695410999999993</v>
      </c>
      <c r="P127" s="6">
        <v>0.5</v>
      </c>
      <c r="Q127" s="6"/>
    </row>
    <row r="128" spans="3:17" ht="28.5" customHeight="1" x14ac:dyDescent="0.25">
      <c r="C128" s="3">
        <v>123</v>
      </c>
      <c r="D128" s="4" t="s">
        <v>39</v>
      </c>
      <c r="E128" s="5" t="s">
        <v>34</v>
      </c>
      <c r="F128" s="3" t="s">
        <v>32</v>
      </c>
      <c r="G128" s="3" t="s">
        <v>41</v>
      </c>
      <c r="H128" s="7">
        <v>78.760000000000005</v>
      </c>
      <c r="I128" s="7">
        <v>6.32</v>
      </c>
      <c r="J128" s="7">
        <v>0</v>
      </c>
      <c r="K128" s="7">
        <f t="shared" si="55"/>
        <v>10.409999999999982</v>
      </c>
      <c r="L128" s="7">
        <v>95.49</v>
      </c>
      <c r="M128" s="7">
        <f t="shared" si="56"/>
        <v>28.646999999999998</v>
      </c>
      <c r="N128" s="7">
        <f t="shared" si="57"/>
        <v>124.137</v>
      </c>
      <c r="O128" s="7">
        <f t="shared" si="27"/>
        <v>47.009726999999991</v>
      </c>
      <c r="P128" s="6">
        <v>0.5</v>
      </c>
      <c r="Q128" s="6"/>
    </row>
    <row r="129" spans="3:17" ht="28.5" customHeight="1" x14ac:dyDescent="0.25">
      <c r="C129" s="3">
        <v>124</v>
      </c>
      <c r="D129" s="4" t="s">
        <v>39</v>
      </c>
      <c r="E129" s="5" t="s">
        <v>35</v>
      </c>
      <c r="F129" s="3" t="s">
        <v>31</v>
      </c>
      <c r="G129" s="3" t="s">
        <v>24</v>
      </c>
      <c r="H129" s="7">
        <v>103.14</v>
      </c>
      <c r="I129" s="7">
        <v>3.21</v>
      </c>
      <c r="J129" s="7">
        <v>0</v>
      </c>
      <c r="K129" s="7">
        <f>+L129-J129-I129-H129</f>
        <v>13.27000000000001</v>
      </c>
      <c r="L129" s="7">
        <v>119.62</v>
      </c>
      <c r="M129" s="7">
        <f>+L129*0.3</f>
        <v>35.886000000000003</v>
      </c>
      <c r="N129" s="7">
        <f>+L129+M129</f>
        <v>155.506</v>
      </c>
      <c r="O129" s="7">
        <f t="shared" si="27"/>
        <v>58.888925999999998</v>
      </c>
      <c r="P129" s="6">
        <v>1</v>
      </c>
      <c r="Q129" s="6"/>
    </row>
    <row r="130" spans="3:17" ht="28.5" customHeight="1" x14ac:dyDescent="0.25">
      <c r="C130" s="3">
        <v>125</v>
      </c>
      <c r="D130" s="4" t="s">
        <v>39</v>
      </c>
      <c r="E130" s="5" t="s">
        <v>35</v>
      </c>
      <c r="F130" s="3" t="s">
        <v>32</v>
      </c>
      <c r="G130" s="3" t="s">
        <v>25</v>
      </c>
      <c r="H130" s="7">
        <v>70.290000000000006</v>
      </c>
      <c r="I130" s="7">
        <v>2.98</v>
      </c>
      <c r="J130" s="7">
        <v>0</v>
      </c>
      <c r="K130" s="7">
        <f t="shared" ref="K130:K136" si="58">+L130-J130-I130-H130</f>
        <v>9.8799999999999955</v>
      </c>
      <c r="L130" s="7">
        <v>83.15</v>
      </c>
      <c r="M130" s="7">
        <f t="shared" ref="M130:M136" si="59">+L130*0.3</f>
        <v>24.945</v>
      </c>
      <c r="N130" s="7">
        <f t="shared" ref="N130:N136" si="60">+L130+M130</f>
        <v>108.095</v>
      </c>
      <c r="O130" s="7">
        <f t="shared" si="27"/>
        <v>40.934744999999999</v>
      </c>
      <c r="P130" s="6">
        <v>0.5</v>
      </c>
      <c r="Q130" s="6"/>
    </row>
    <row r="131" spans="3:17" ht="28.5" customHeight="1" x14ac:dyDescent="0.25">
      <c r="C131" s="3">
        <v>126</v>
      </c>
      <c r="D131" s="4" t="s">
        <v>39</v>
      </c>
      <c r="E131" s="5" t="s">
        <v>35</v>
      </c>
      <c r="F131" s="3" t="s">
        <v>32</v>
      </c>
      <c r="G131" s="3" t="s">
        <v>26</v>
      </c>
      <c r="H131" s="7">
        <v>71.08</v>
      </c>
      <c r="I131" s="7">
        <v>2.98</v>
      </c>
      <c r="J131" s="7">
        <v>0</v>
      </c>
      <c r="K131" s="7">
        <f t="shared" si="58"/>
        <v>11.049999999999997</v>
      </c>
      <c r="L131" s="7">
        <v>85.11</v>
      </c>
      <c r="M131" s="7">
        <f t="shared" si="59"/>
        <v>25.532999999999998</v>
      </c>
      <c r="N131" s="7">
        <f t="shared" si="60"/>
        <v>110.643</v>
      </c>
      <c r="O131" s="7">
        <f t="shared" si="27"/>
        <v>41.899653000000001</v>
      </c>
      <c r="P131" s="6">
        <v>0.5</v>
      </c>
      <c r="Q131" s="6"/>
    </row>
    <row r="132" spans="3:17" ht="28.5" customHeight="1" x14ac:dyDescent="0.25">
      <c r="C132" s="3">
        <v>127</v>
      </c>
      <c r="D132" s="4" t="s">
        <v>39</v>
      </c>
      <c r="E132" s="5" t="s">
        <v>35</v>
      </c>
      <c r="F132" s="3" t="s">
        <v>32</v>
      </c>
      <c r="G132" s="3" t="s">
        <v>27</v>
      </c>
      <c r="H132" s="7">
        <v>78.11</v>
      </c>
      <c r="I132" s="7">
        <v>3.72</v>
      </c>
      <c r="J132" s="7">
        <v>0</v>
      </c>
      <c r="K132" s="7">
        <f t="shared" si="58"/>
        <v>10.879999999999995</v>
      </c>
      <c r="L132" s="7">
        <v>92.71</v>
      </c>
      <c r="M132" s="7">
        <f t="shared" si="59"/>
        <v>27.812999999999999</v>
      </c>
      <c r="N132" s="7">
        <f t="shared" si="60"/>
        <v>120.523</v>
      </c>
      <c r="O132" s="7">
        <f t="shared" si="27"/>
        <v>45.641132999999989</v>
      </c>
      <c r="P132" s="6">
        <v>0.5</v>
      </c>
      <c r="Q132" s="6"/>
    </row>
    <row r="133" spans="3:17" ht="28.5" customHeight="1" x14ac:dyDescent="0.25">
      <c r="C133" s="3">
        <v>128</v>
      </c>
      <c r="D133" s="4" t="s">
        <v>39</v>
      </c>
      <c r="E133" s="5" t="s">
        <v>35</v>
      </c>
      <c r="F133" s="3" t="s">
        <v>32</v>
      </c>
      <c r="G133" s="3" t="s">
        <v>28</v>
      </c>
      <c r="H133" s="7">
        <v>80.709999999999994</v>
      </c>
      <c r="I133" s="7">
        <v>2.88</v>
      </c>
      <c r="J133" s="7">
        <v>0</v>
      </c>
      <c r="K133" s="7">
        <f t="shared" si="58"/>
        <v>12.050000000000011</v>
      </c>
      <c r="L133" s="7">
        <v>95.64</v>
      </c>
      <c r="M133" s="7">
        <f t="shared" si="59"/>
        <v>28.692</v>
      </c>
      <c r="N133" s="7">
        <f t="shared" si="60"/>
        <v>124.33199999999999</v>
      </c>
      <c r="O133" s="7">
        <f t="shared" si="27"/>
        <v>47.083571999999997</v>
      </c>
      <c r="P133" s="6">
        <v>0.5</v>
      </c>
      <c r="Q133" s="6"/>
    </row>
    <row r="134" spans="3:17" ht="28.5" customHeight="1" x14ac:dyDescent="0.25">
      <c r="C134" s="3">
        <v>129</v>
      </c>
      <c r="D134" s="4" t="s">
        <v>39</v>
      </c>
      <c r="E134" s="5" t="s">
        <v>35</v>
      </c>
      <c r="F134" s="3" t="s">
        <v>40</v>
      </c>
      <c r="G134" s="3" t="s">
        <v>29</v>
      </c>
      <c r="H134" s="7">
        <v>39.17</v>
      </c>
      <c r="I134" s="7">
        <v>3.8</v>
      </c>
      <c r="J134" s="7">
        <v>0</v>
      </c>
      <c r="K134" s="7">
        <f t="shared" si="58"/>
        <v>5.6700000000000017</v>
      </c>
      <c r="L134" s="7">
        <v>48.64</v>
      </c>
      <c r="M134" s="7">
        <f t="shared" si="59"/>
        <v>14.591999999999999</v>
      </c>
      <c r="N134" s="7">
        <f t="shared" si="60"/>
        <v>63.231999999999999</v>
      </c>
      <c r="O134" s="7">
        <f t="shared" si="27"/>
        <v>23.945471999999999</v>
      </c>
      <c r="P134" s="6">
        <v>0</v>
      </c>
      <c r="Q134" s="6"/>
    </row>
    <row r="135" spans="3:17" ht="28.5" customHeight="1" x14ac:dyDescent="0.25">
      <c r="C135" s="3">
        <v>130</v>
      </c>
      <c r="D135" s="4" t="s">
        <v>39</v>
      </c>
      <c r="E135" s="5" t="s">
        <v>35</v>
      </c>
      <c r="F135" s="3" t="s">
        <v>32</v>
      </c>
      <c r="G135" s="3" t="s">
        <v>30</v>
      </c>
      <c r="H135" s="7">
        <v>64.78</v>
      </c>
      <c r="I135" s="7">
        <v>2.3199999999999998</v>
      </c>
      <c r="J135" s="7">
        <v>0</v>
      </c>
      <c r="K135" s="7">
        <f t="shared" si="58"/>
        <v>9.4699999999999989</v>
      </c>
      <c r="L135" s="7">
        <v>76.569999999999993</v>
      </c>
      <c r="M135" s="7">
        <f t="shared" si="59"/>
        <v>22.970999999999997</v>
      </c>
      <c r="N135" s="7">
        <f t="shared" si="60"/>
        <v>99.540999999999997</v>
      </c>
      <c r="O135" s="7">
        <f t="shared" ref="O135:O143" si="61">+L135*49.23/100</f>
        <v>37.695410999999993</v>
      </c>
      <c r="P135" s="6">
        <v>0.5</v>
      </c>
      <c r="Q135" s="6"/>
    </row>
    <row r="136" spans="3:17" ht="28.5" customHeight="1" x14ac:dyDescent="0.25">
      <c r="C136" s="3">
        <v>131</v>
      </c>
      <c r="D136" s="4" t="s">
        <v>39</v>
      </c>
      <c r="E136" s="5" t="s">
        <v>35</v>
      </c>
      <c r="F136" s="3" t="s">
        <v>32</v>
      </c>
      <c r="G136" s="3" t="s">
        <v>41</v>
      </c>
      <c r="H136" s="7">
        <v>78.760000000000005</v>
      </c>
      <c r="I136" s="7">
        <v>6.32</v>
      </c>
      <c r="J136" s="7">
        <v>0</v>
      </c>
      <c r="K136" s="7">
        <f t="shared" si="58"/>
        <v>10.409999999999982</v>
      </c>
      <c r="L136" s="7">
        <v>95.49</v>
      </c>
      <c r="M136" s="7">
        <f t="shared" si="59"/>
        <v>28.646999999999998</v>
      </c>
      <c r="N136" s="7">
        <f t="shared" si="60"/>
        <v>124.137</v>
      </c>
      <c r="O136" s="7">
        <f t="shared" si="61"/>
        <v>47.009726999999991</v>
      </c>
      <c r="P136" s="6">
        <v>0.5</v>
      </c>
      <c r="Q136" s="6"/>
    </row>
    <row r="137" spans="3:17" ht="28.5" customHeight="1" x14ac:dyDescent="0.25">
      <c r="C137" s="3">
        <v>132</v>
      </c>
      <c r="D137" s="4" t="s">
        <v>39</v>
      </c>
      <c r="E137" s="5" t="s">
        <v>36</v>
      </c>
      <c r="F137" s="3" t="s">
        <v>31</v>
      </c>
      <c r="G137" s="3" t="s">
        <v>24</v>
      </c>
      <c r="H137" s="7">
        <v>103.14</v>
      </c>
      <c r="I137" s="7">
        <v>3.21</v>
      </c>
      <c r="J137" s="7">
        <v>0</v>
      </c>
      <c r="K137" s="7">
        <f>+L137-J137-I137-H137</f>
        <v>13.27000000000001</v>
      </c>
      <c r="L137" s="7">
        <v>119.62</v>
      </c>
      <c r="M137" s="7">
        <f>+L137*0.3</f>
        <v>35.886000000000003</v>
      </c>
      <c r="N137" s="7">
        <f>+L137+M137</f>
        <v>155.506</v>
      </c>
      <c r="O137" s="7">
        <f t="shared" si="61"/>
        <v>58.888925999999998</v>
      </c>
      <c r="P137" s="6">
        <v>1</v>
      </c>
      <c r="Q137" s="6"/>
    </row>
    <row r="138" spans="3:17" ht="28.5" customHeight="1" x14ac:dyDescent="0.25">
      <c r="C138" s="3">
        <v>133</v>
      </c>
      <c r="D138" s="4" t="s">
        <v>39</v>
      </c>
      <c r="E138" s="5" t="s">
        <v>36</v>
      </c>
      <c r="F138" s="3" t="s">
        <v>32</v>
      </c>
      <c r="G138" s="3" t="s">
        <v>25</v>
      </c>
      <c r="H138" s="7">
        <v>70.290000000000006</v>
      </c>
      <c r="I138" s="7">
        <v>2.98</v>
      </c>
      <c r="J138" s="7">
        <v>0</v>
      </c>
      <c r="K138" s="7">
        <f t="shared" ref="K138:K143" si="62">+L138-J138-I138-H138</f>
        <v>9.8799999999999955</v>
      </c>
      <c r="L138" s="7">
        <v>83.15</v>
      </c>
      <c r="M138" s="7">
        <f t="shared" ref="M138:M143" si="63">+L138*0.3</f>
        <v>24.945</v>
      </c>
      <c r="N138" s="7">
        <f t="shared" ref="N138:N143" si="64">+L138+M138</f>
        <v>108.095</v>
      </c>
      <c r="O138" s="7">
        <f t="shared" si="61"/>
        <v>40.934744999999999</v>
      </c>
      <c r="P138" s="6">
        <v>0.5</v>
      </c>
      <c r="Q138" s="6"/>
    </row>
    <row r="139" spans="3:17" ht="28.5" customHeight="1" x14ac:dyDescent="0.25">
      <c r="C139" s="3">
        <v>134</v>
      </c>
      <c r="D139" s="4" t="s">
        <v>39</v>
      </c>
      <c r="E139" s="5" t="s">
        <v>36</v>
      </c>
      <c r="F139" s="3" t="s">
        <v>32</v>
      </c>
      <c r="G139" s="3" t="s">
        <v>26</v>
      </c>
      <c r="H139" s="7">
        <v>71.08</v>
      </c>
      <c r="I139" s="7">
        <v>2.98</v>
      </c>
      <c r="J139" s="7">
        <v>0</v>
      </c>
      <c r="K139" s="7">
        <f t="shared" si="62"/>
        <v>11.049999999999997</v>
      </c>
      <c r="L139" s="7">
        <v>85.11</v>
      </c>
      <c r="M139" s="7">
        <f t="shared" si="63"/>
        <v>25.532999999999998</v>
      </c>
      <c r="N139" s="7">
        <f t="shared" si="64"/>
        <v>110.643</v>
      </c>
      <c r="O139" s="7">
        <f t="shared" si="61"/>
        <v>41.899653000000001</v>
      </c>
      <c r="P139" s="6">
        <v>0.5</v>
      </c>
      <c r="Q139" s="6"/>
    </row>
    <row r="140" spans="3:17" ht="28.5" customHeight="1" x14ac:dyDescent="0.25">
      <c r="C140" s="3">
        <v>135</v>
      </c>
      <c r="D140" s="4" t="s">
        <v>39</v>
      </c>
      <c r="E140" s="5" t="s">
        <v>36</v>
      </c>
      <c r="F140" s="3" t="s">
        <v>32</v>
      </c>
      <c r="G140" s="3" t="s">
        <v>27</v>
      </c>
      <c r="H140" s="7">
        <v>78.11</v>
      </c>
      <c r="I140" s="7">
        <v>3.72</v>
      </c>
      <c r="J140" s="7">
        <v>0</v>
      </c>
      <c r="K140" s="7">
        <f t="shared" si="62"/>
        <v>10.879999999999995</v>
      </c>
      <c r="L140" s="7">
        <v>92.71</v>
      </c>
      <c r="M140" s="7">
        <f t="shared" si="63"/>
        <v>27.812999999999999</v>
      </c>
      <c r="N140" s="7">
        <f t="shared" si="64"/>
        <v>120.523</v>
      </c>
      <c r="O140" s="7">
        <f t="shared" si="61"/>
        <v>45.641132999999989</v>
      </c>
      <c r="P140" s="6">
        <v>0.5</v>
      </c>
      <c r="Q140" s="6"/>
    </row>
    <row r="141" spans="3:17" ht="28.5" customHeight="1" x14ac:dyDescent="0.25">
      <c r="C141" s="3">
        <v>136</v>
      </c>
      <c r="D141" s="4" t="s">
        <v>39</v>
      </c>
      <c r="E141" s="5" t="s">
        <v>36</v>
      </c>
      <c r="F141" s="3" t="s">
        <v>32</v>
      </c>
      <c r="G141" s="3" t="s">
        <v>28</v>
      </c>
      <c r="H141" s="7">
        <v>80.709999999999994</v>
      </c>
      <c r="I141" s="7">
        <v>2.88</v>
      </c>
      <c r="J141" s="7">
        <v>0</v>
      </c>
      <c r="K141" s="7">
        <f t="shared" si="62"/>
        <v>12.560000000000016</v>
      </c>
      <c r="L141" s="7">
        <v>96.15</v>
      </c>
      <c r="M141" s="7">
        <f t="shared" si="63"/>
        <v>28.844999999999999</v>
      </c>
      <c r="N141" s="7">
        <f t="shared" si="64"/>
        <v>124.995</v>
      </c>
      <c r="O141" s="7">
        <f t="shared" si="61"/>
        <v>47.334645000000002</v>
      </c>
      <c r="P141" s="6">
        <v>0.5</v>
      </c>
      <c r="Q141" s="6"/>
    </row>
    <row r="142" spans="3:17" ht="28.5" customHeight="1" x14ac:dyDescent="0.25">
      <c r="C142" s="3">
        <v>137</v>
      </c>
      <c r="D142" s="4" t="s">
        <v>39</v>
      </c>
      <c r="E142" s="5" t="s">
        <v>36</v>
      </c>
      <c r="F142" s="3" t="s">
        <v>32</v>
      </c>
      <c r="G142" s="3" t="s">
        <v>30</v>
      </c>
      <c r="H142" s="7">
        <v>64.78</v>
      </c>
      <c r="I142" s="7">
        <v>2.3199999999999998</v>
      </c>
      <c r="J142" s="7">
        <v>0</v>
      </c>
      <c r="K142" s="7">
        <f t="shared" si="62"/>
        <v>9.9100000000000108</v>
      </c>
      <c r="L142" s="7">
        <v>77.010000000000005</v>
      </c>
      <c r="M142" s="7">
        <f t="shared" si="63"/>
        <v>23.103000000000002</v>
      </c>
      <c r="N142" s="7">
        <f t="shared" si="64"/>
        <v>100.113</v>
      </c>
      <c r="O142" s="7">
        <f t="shared" si="61"/>
        <v>37.912022999999998</v>
      </c>
      <c r="P142" s="6">
        <v>0.5</v>
      </c>
      <c r="Q142" s="6"/>
    </row>
    <row r="143" spans="3:17" ht="28.5" customHeight="1" x14ac:dyDescent="0.25">
      <c r="C143" s="3">
        <v>138</v>
      </c>
      <c r="D143" s="4" t="s">
        <v>39</v>
      </c>
      <c r="E143" s="5" t="s">
        <v>36</v>
      </c>
      <c r="F143" s="3" t="s">
        <v>32</v>
      </c>
      <c r="G143" s="3" t="s">
        <v>41</v>
      </c>
      <c r="H143" s="7">
        <v>78.760000000000005</v>
      </c>
      <c r="I143" s="7">
        <v>6.32</v>
      </c>
      <c r="J143" s="7">
        <v>0</v>
      </c>
      <c r="K143" s="7">
        <f t="shared" si="62"/>
        <v>10.409999999999982</v>
      </c>
      <c r="L143" s="7">
        <v>95.49</v>
      </c>
      <c r="M143" s="7">
        <f t="shared" si="63"/>
        <v>28.646999999999998</v>
      </c>
      <c r="N143" s="7">
        <f t="shared" si="64"/>
        <v>124.137</v>
      </c>
      <c r="O143" s="7">
        <f t="shared" si="61"/>
        <v>47.009726999999991</v>
      </c>
      <c r="P143" s="6">
        <v>0.5</v>
      </c>
      <c r="Q143" s="6"/>
    </row>
    <row r="144" spans="3:17" ht="28.5" customHeight="1" x14ac:dyDescent="0.25">
      <c r="C144" s="21" t="s">
        <v>9</v>
      </c>
      <c r="D144" s="22"/>
      <c r="E144" s="22"/>
      <c r="F144" s="23"/>
      <c r="G144" s="2"/>
      <c r="H144" s="7">
        <f>SUM(H6:H143)</f>
        <v>10284.750000000009</v>
      </c>
      <c r="I144" s="7">
        <f t="shared" ref="I144:P144" si="65">SUM(I6:I143)</f>
        <v>436.3300000000001</v>
      </c>
      <c r="J144" s="7">
        <f t="shared" si="65"/>
        <v>0</v>
      </c>
      <c r="K144" s="7">
        <f t="shared" si="65"/>
        <v>1446.8199999999988</v>
      </c>
      <c r="L144" s="7">
        <f>SUM(L6:L143)</f>
        <v>12167.899999999992</v>
      </c>
      <c r="M144" s="7">
        <f t="shared" si="65"/>
        <v>3650.3700000000026</v>
      </c>
      <c r="N144" s="7">
        <f t="shared" si="65"/>
        <v>15818.269999999999</v>
      </c>
      <c r="O144" s="7">
        <f t="shared" si="65"/>
        <v>5990.2571699999944</v>
      </c>
      <c r="P144" s="16">
        <f t="shared" si="65"/>
        <v>72.5</v>
      </c>
      <c r="Q144" s="2"/>
    </row>
    <row r="145" spans="3:17" ht="43.2" customHeight="1" x14ac:dyDescent="0.2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5"/>
      <c r="O145" s="9" t="s">
        <v>10</v>
      </c>
      <c r="P145" s="6">
        <v>7</v>
      </c>
      <c r="Q145" s="6"/>
    </row>
    <row r="146" spans="3:17" ht="28.95" customHeight="1" x14ac:dyDescent="0.25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7"/>
      <c r="O146" s="9" t="s">
        <v>11</v>
      </c>
      <c r="P146" s="16">
        <f>+P145+P144</f>
        <v>79.5</v>
      </c>
      <c r="Q146" s="6"/>
    </row>
    <row r="150" spans="3:17" ht="26.25" customHeight="1" x14ac:dyDescent="0.25">
      <c r="K150" s="10" t="s">
        <v>42</v>
      </c>
      <c r="L150" s="13">
        <f>+L144</f>
        <v>12167.899999999992</v>
      </c>
      <c r="M150" s="12" t="s">
        <v>45</v>
      </c>
    </row>
    <row r="151" spans="3:17" ht="26.25" customHeight="1" x14ac:dyDescent="0.25">
      <c r="K151" s="11" t="s">
        <v>43</v>
      </c>
      <c r="L151" s="14">
        <v>5990.25</v>
      </c>
      <c r="M151" s="12" t="s">
        <v>45</v>
      </c>
    </row>
    <row r="152" spans="3:17" ht="26.25" customHeight="1" x14ac:dyDescent="0.25">
      <c r="K152" s="11" t="s">
        <v>44</v>
      </c>
      <c r="L152" s="13">
        <f>+L151/L150*100</f>
        <v>49.229941074466453</v>
      </c>
      <c r="M152" s="12" t="s">
        <v>46</v>
      </c>
    </row>
    <row r="154" spans="3:17" x14ac:dyDescent="0.25">
      <c r="K154" s="15" t="s">
        <v>47</v>
      </c>
      <c r="L154" s="8">
        <f>+L151-O144</f>
        <v>-7.1699999944030424E-3</v>
      </c>
    </row>
  </sheetData>
  <mergeCells count="20">
    <mergeCell ref="C2:L2"/>
    <mergeCell ref="O2:Q2"/>
    <mergeCell ref="M2:N2"/>
    <mergeCell ref="C3:Q3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Q4"/>
    <mergeCell ref="C144:F144"/>
    <mergeCell ref="C145:N146"/>
  </mergeCells>
  <phoneticPr fontId="9" type="noConversion"/>
  <pageMargins left="0.78740157480314965" right="0.31496062992125984" top="0.55118110236220474" bottom="0.35433070866141736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30-07-2026</vt:lpstr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System22</dc:creator>
  <cp:lastModifiedBy>D E L L</cp:lastModifiedBy>
  <cp:lastPrinted>2026-07-30T10:18:39Z</cp:lastPrinted>
  <dcterms:created xsi:type="dcterms:W3CDTF">2026-06-30T18:48:19Z</dcterms:created>
  <dcterms:modified xsi:type="dcterms:W3CDTF">2026-07-30T10:19:33Z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2025-10-24T00:00:00Z</vt:filetime>
  </property>
  <property fmtid="{D5CDD505-2E9C-101B-9397-08002B2CF9AE}" pid="4" name="Creator">
    <vt:lpwstr>Acrobat PDFMaker 10.0 for Word</vt:lpwstr>
  </property>
  <property fmtid="{D5CDD505-2E9C-101B-9397-08002B2CF9AE}" pid="5" name="LastSaved">
    <vt:filetime>2026-06-30T00:00:00Z</vt:filetime>
  </property>
  <property fmtid="{D5CDD505-2E9C-101B-9397-08002B2CF9AE}" pid="6" name="Producer">
    <vt:lpwstr>Adobe PDF Library 10.0</vt:lpwstr>
  </property>
  <property fmtid="{D5CDD505-2E9C-101B-9397-08002B2CF9AE}" pid="7" name="SourceModified">
    <vt:lpwstr>D:20251024065304</vt:lpwstr>
  </property>
</Properties>
</file>