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FINAL QURIES\"/>
    </mc:Choice>
  </mc:AlternateContent>
  <bookViews>
    <workbookView xWindow="0" yWindow="0" windowWidth="28800" windowHeight="1360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V15" i="1" l="1"/>
  <c r="K21" i="1" l="1"/>
  <c r="K14" i="1"/>
  <c r="K7" i="1"/>
  <c r="V19" i="1" l="1"/>
  <c r="S19" i="1"/>
  <c r="M40" i="1" l="1"/>
  <c r="L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0" i="1"/>
  <c r="K19" i="1"/>
  <c r="K18" i="1"/>
  <c r="K17" i="1"/>
  <c r="K16" i="1"/>
  <c r="K15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K13" i="1"/>
  <c r="K12" i="1"/>
  <c r="K11" i="1"/>
  <c r="K10" i="1"/>
  <c r="K9" i="1"/>
  <c r="K8" i="1"/>
  <c r="K40" i="1" l="1"/>
  <c r="H8" i="1" l="1"/>
  <c r="H9" i="1"/>
  <c r="H10" i="1"/>
  <c r="H11" i="1"/>
  <c r="H12" i="1"/>
  <c r="H13" i="1"/>
  <c r="G8" i="1"/>
  <c r="G9" i="1"/>
  <c r="G10" i="1"/>
  <c r="G11" i="1"/>
  <c r="G12" i="1"/>
  <c r="G13" i="1"/>
  <c r="F8" i="1"/>
  <c r="F9" i="1"/>
  <c r="F10" i="1"/>
  <c r="F11" i="1"/>
  <c r="F12" i="1"/>
  <c r="F13" i="1"/>
  <c r="P13" i="1" s="1"/>
  <c r="H7" i="1"/>
  <c r="H40" i="1" s="1"/>
  <c r="G7" i="1"/>
  <c r="G40" i="1" s="1"/>
  <c r="F7" i="1"/>
  <c r="P7" i="1" l="1"/>
  <c r="F40" i="1"/>
  <c r="P10" i="1"/>
  <c r="P9" i="1"/>
  <c r="P8" i="1"/>
  <c r="P11" i="1"/>
  <c r="P12" i="1"/>
  <c r="P17" i="1" s="1"/>
  <c r="P15" i="1"/>
  <c r="AB8" i="1" l="1"/>
  <c r="AB10" i="1"/>
  <c r="AB9" i="1"/>
  <c r="AB12" i="1"/>
  <c r="AB11" i="1"/>
  <c r="AB14" i="1" l="1"/>
  <c r="I21" i="1" l="1"/>
  <c r="I7" i="1"/>
  <c r="I14" i="1"/>
  <c r="I9" i="1"/>
  <c r="J9" i="1" s="1"/>
  <c r="I25" i="1"/>
  <c r="J25" i="1" s="1"/>
  <c r="I35" i="1"/>
  <c r="J35" i="1" s="1"/>
  <c r="I27" i="1"/>
  <c r="J27" i="1" s="1"/>
  <c r="I11" i="1"/>
  <c r="J11" i="1" s="1"/>
  <c r="I36" i="1"/>
  <c r="J36" i="1" s="1"/>
  <c r="I17" i="1"/>
  <c r="J17" i="1" s="1"/>
  <c r="J7" i="1"/>
  <c r="I12" i="1"/>
  <c r="J12" i="1" s="1"/>
  <c r="I39" i="1"/>
  <c r="J39" i="1" s="1"/>
  <c r="I13" i="1"/>
  <c r="J13" i="1" s="1"/>
  <c r="I18" i="1"/>
  <c r="J18" i="1" s="1"/>
  <c r="I20" i="1"/>
  <c r="J20" i="1" s="1"/>
  <c r="I34" i="1"/>
  <c r="J34" i="1" s="1"/>
  <c r="I10" i="1"/>
  <c r="J10" i="1" s="1"/>
  <c r="J21" i="1"/>
  <c r="I26" i="1"/>
  <c r="J26" i="1" s="1"/>
  <c r="I22" i="1"/>
  <c r="J22" i="1" s="1"/>
  <c r="I37" i="1"/>
  <c r="J37" i="1" s="1"/>
  <c r="J14" i="1"/>
  <c r="I38" i="1"/>
  <c r="J38" i="1" s="1"/>
  <c r="I29" i="1"/>
  <c r="J29" i="1" s="1"/>
  <c r="I28" i="1"/>
  <c r="J28" i="1" s="1"/>
  <c r="I30" i="1"/>
  <c r="J30" i="1" s="1"/>
  <c r="I15" i="1"/>
  <c r="J15" i="1" s="1"/>
  <c r="I16" i="1"/>
  <c r="J16" i="1" s="1"/>
  <c r="I31" i="1"/>
  <c r="J31" i="1" s="1"/>
  <c r="I23" i="1"/>
  <c r="J23" i="1" s="1"/>
  <c r="I24" i="1"/>
  <c r="J24" i="1" s="1"/>
  <c r="I8" i="1"/>
  <c r="J8" i="1" s="1"/>
  <c r="I19" i="1"/>
  <c r="J19" i="1" s="1"/>
  <c r="I32" i="1"/>
  <c r="J32" i="1" s="1"/>
  <c r="I33" i="1"/>
  <c r="J33" i="1" s="1"/>
  <c r="I40" i="1" l="1"/>
  <c r="J40" i="1"/>
</calcChain>
</file>

<file path=xl/sharedStrings.xml><?xml version="1.0" encoding="utf-8"?>
<sst xmlns="http://schemas.openxmlformats.org/spreadsheetml/2006/main" count="129" uniqueCount="63">
  <si>
    <t>TOTAL</t>
  </si>
  <si>
    <t>SI.No.</t>
  </si>
  <si>
    <t>Block</t>
  </si>
  <si>
    <t>Floor</t>
  </si>
  <si>
    <t>Flat No.</t>
  </si>
  <si>
    <t>Type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</si>
  <si>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</si>
  <si>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</si>
  <si>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</si>
  <si>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</si>
  <si>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</si>
  <si>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</si>
  <si>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</si>
  <si>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</si>
  <si>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>_</t>
  </si>
  <si>
    <t>2BHK</t>
  </si>
  <si>
    <t>STILT FLOOR</t>
  </si>
  <si>
    <t>FIRST FLOOR</t>
  </si>
  <si>
    <t>SECOND FLOOR</t>
  </si>
  <si>
    <t>THIRD FLOOR</t>
  </si>
  <si>
    <t>FOURTH FLOOR</t>
  </si>
  <si>
    <t>FIFTH FLOOR</t>
  </si>
  <si>
    <t>TERRACE</t>
  </si>
  <si>
    <t>-</t>
  </si>
  <si>
    <t>3BHK</t>
  </si>
  <si>
    <t>1A</t>
  </si>
  <si>
    <t>1B</t>
  </si>
  <si>
    <t>1C</t>
  </si>
  <si>
    <t>1D</t>
  </si>
  <si>
    <t>1E</t>
  </si>
  <si>
    <t>1F</t>
  </si>
  <si>
    <t>1G</t>
  </si>
  <si>
    <t>2A</t>
  </si>
  <si>
    <t>2B</t>
  </si>
  <si>
    <t>2C</t>
  </si>
  <si>
    <t>2D</t>
  </si>
  <si>
    <t>2E</t>
  </si>
  <si>
    <t>2F</t>
  </si>
  <si>
    <t>2G</t>
  </si>
  <si>
    <t>3A</t>
  </si>
  <si>
    <t>3B</t>
  </si>
  <si>
    <t>3C</t>
  </si>
  <si>
    <t>3D</t>
  </si>
  <si>
    <t>3E</t>
  </si>
  <si>
    <t>3F</t>
  </si>
  <si>
    <t>3G</t>
  </si>
  <si>
    <t>4A</t>
  </si>
  <si>
    <t>4B</t>
  </si>
  <si>
    <t>4C</t>
  </si>
  <si>
    <t>4D</t>
  </si>
  <si>
    <t>4E</t>
  </si>
  <si>
    <t>4F</t>
  </si>
  <si>
    <t>5A</t>
  </si>
  <si>
    <t>5B</t>
  </si>
  <si>
    <t>5C</t>
  </si>
  <si>
    <t>5D</t>
  </si>
  <si>
    <t>5E</t>
  </si>
  <si>
    <t>5F</t>
  </si>
  <si>
    <r>
      <rPr>
        <b/>
        <sz val="14"/>
        <rFont val="Century Gothic"/>
        <family val="2"/>
      </rPr>
      <t>RERA Carpet Area (sec 2(k))
(sq.m)</t>
    </r>
  </si>
  <si>
    <t>AREA BREAKUP CHART</t>
  </si>
  <si>
    <t>Apartment : METROPOLE BHATIJA MOUNTAIN VIEW</t>
  </si>
  <si>
    <t>Promoter : METROPOLE HOMES, SALEM</t>
  </si>
  <si>
    <t xml:space="preserve">Proposed Apartment at S.F.NO:31/1 New Ward - F, Block-1, T.S.No:4/6 At Ayyamperumalpatty Village, Salem Corporation, Salem Taluk, Salem District.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</si>
</sst>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Century Gothic"/>
      <family val="2"/>
    </font>
    <font>
      <b/>
      <sz val="14"/>
      <name val="Century Gothic"/>
      <family val="2"/>
    </font>
    <font>
      <sz val="11"/>
      <color rgb="FF000000"/>
      <name val="Century Gothic"/>
      <family val="2"/>
    </font>
    <font>
      <sz val="10"/>
      <color theme="1"/>
      <name val="Century Gothic"/>
      <family val="2"/>
    </font>
    <font>
      <sz val="14"/>
      <color rgb="FF000000"/>
      <name val="Century Gothic"/>
      <family val="2"/>
    </font>
    <font>
      <sz val="12"/>
      <color rgb="FF000000"/>
      <name val="Century Gothic"/>
      <family val="2"/>
    </font>
    <font>
      <b/>
      <sz val="14"/>
      <color rgb="FF000000"/>
      <name val="Century Gothic"/>
      <family val="2"/>
    </font>
    <font>
      <sz val="16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/>
      <protection hidden="1"/>
    </xf>
    <xf numFmtId="0" fontId="7" fillId="0" borderId="1" xfId="0" applyFont="1" applyFill="1" applyBorder="1" applyAlignment="1" applyProtection="1">
      <alignment horizontal="left" vertical="center" wrapText="1"/>
      <protection hidden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27609</xdr:colOff>
      <xdr:row>40</xdr:row>
      <xdr:rowOff>124238</xdr:rowOff>
    </xdr:from>
    <xdr:to>
      <xdr:col>12</xdr:col>
      <xdr:colOff>904616</xdr:colOff>
      <xdr:row>40</xdr:row>
      <xdr:rowOff>2538585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870" y="14743042"/>
          <a:ext cx="9863637" cy="2414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2"/>
  <sheetViews>
    <sheetView tabSelected="1" zoomScale="69" zoomScaleNormal="69" workbookViewId="0">
      <selection activeCell="R34" sqref="R34"/>
    </sheetView>
  </sheetViews>
  <sheetFormatPr defaultRowHeight="12.75" x14ac:dyDescent="0.2"/>
  <cols>
    <col min="1" max="1" width="11.33203125" customWidth="1"/>
    <col min="2" max="2" width="12.5" customWidth="1"/>
    <col min="3" max="3" width="12" customWidth="1"/>
    <col min="4" max="4" width="11.83203125" customWidth="1"/>
    <col min="5" max="5" width="12" customWidth="1"/>
    <col min="6" max="6" width="22.83203125" customWidth="1"/>
    <col min="7" max="7" width="22" customWidth="1"/>
    <col min="8" max="8" width="26.5" customWidth="1"/>
    <col min="9" max="9" width="22" customWidth="1"/>
    <col min="10" max="10" width="21.83203125" customWidth="1"/>
    <col min="11" max="11" width="15.33203125" customWidth="1"/>
    <col min="12" max="12" width="14.6640625" customWidth="1"/>
    <col min="13" max="13" width="19.5" customWidth="1"/>
    <col min="18" max="18" width="4.5" customWidth="1"/>
    <col min="19" max="19" width="11.6640625" bestFit="1" customWidth="1"/>
    <col min="24" max="24" width="10.33203125" bestFit="1" customWidth="1"/>
    <col min="25" max="25" width="8.6640625" customWidth="1"/>
    <col min="26" max="26" width="9.33203125" hidden="1" customWidth="1"/>
    <col min="27" max="27" width="20.83203125" customWidth="1"/>
    <col min="28" max="28" width="14.6640625" customWidth="1"/>
  </cols>
  <sheetData>
    <row r="1" spans="1:29" ht="45.75" customHeight="1" x14ac:dyDescent="0.2">
      <c r="A1" s="12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9" ht="30" customHeight="1" x14ac:dyDescent="0.2">
      <c r="A2" s="13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9" ht="30" customHeight="1" x14ac:dyDescent="0.2">
      <c r="A3" s="15" t="s">
        <v>60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29" ht="30" customHeight="1" x14ac:dyDescent="0.2">
      <c r="A4" s="16" t="s">
        <v>61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29" ht="64.5" customHeight="1" x14ac:dyDescent="0.2">
      <c r="A5" s="17" t="s">
        <v>1</v>
      </c>
      <c r="B5" s="18" t="s">
        <v>2</v>
      </c>
      <c r="C5" s="18" t="s">
        <v>3</v>
      </c>
      <c r="D5" s="17" t="s">
        <v>4</v>
      </c>
      <c r="E5" s="18" t="s">
        <v>5</v>
      </c>
      <c r="F5" s="19" t="s">
        <v>58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/>
    </row>
    <row r="6" spans="1:29" ht="29.1" customHeight="1" x14ac:dyDescent="0.2">
      <c r="A6" s="17"/>
      <c r="B6" s="18"/>
      <c r="C6" s="18"/>
      <c r="D6" s="17"/>
      <c r="E6" s="18"/>
      <c r="F6" s="19"/>
      <c r="G6" s="14"/>
      <c r="H6" s="14"/>
      <c r="I6" s="14"/>
      <c r="J6" s="14"/>
      <c r="K6" s="14"/>
      <c r="L6" s="10" t="s">
        <v>12</v>
      </c>
      <c r="M6" s="10" t="s">
        <v>13</v>
      </c>
    </row>
    <row r="7" spans="1:29" s="2" customFormat="1" ht="29.1" customHeight="1" x14ac:dyDescent="0.2">
      <c r="A7" s="20">
        <v>1</v>
      </c>
      <c r="B7" s="20">
        <v>1</v>
      </c>
      <c r="C7" s="20">
        <v>1</v>
      </c>
      <c r="D7" s="20" t="s">
        <v>25</v>
      </c>
      <c r="E7" s="20" t="s">
        <v>15</v>
      </c>
      <c r="F7" s="6">
        <f>S7/10.764</f>
        <v>72.612411742846533</v>
      </c>
      <c r="G7" s="6">
        <f>T7/10.764</f>
        <v>4.0496098104793763</v>
      </c>
      <c r="H7" s="6">
        <f>U7/10.764</f>
        <v>3.8554440728353776</v>
      </c>
      <c r="I7" s="6">
        <f>((AB14*V7)/100)/3</f>
        <v>13.779586039886029</v>
      </c>
      <c r="J7" s="6">
        <f>SUM(F7:I7)</f>
        <v>94.297051666047324</v>
      </c>
      <c r="K7" s="6">
        <f>((X7*V7)/100)/3</f>
        <v>37.055526666666665</v>
      </c>
      <c r="L7" s="20" t="s">
        <v>23</v>
      </c>
      <c r="M7" s="20">
        <v>1</v>
      </c>
      <c r="P7" s="3">
        <f>SUM(F7:H7)</f>
        <v>80.517465626161297</v>
      </c>
      <c r="S7" s="2">
        <v>781.6</v>
      </c>
      <c r="T7" s="2">
        <v>43.59</v>
      </c>
      <c r="U7" s="2">
        <v>41.5</v>
      </c>
      <c r="V7" s="5">
        <v>8.1999999999999993</v>
      </c>
      <c r="W7" s="4"/>
      <c r="X7" s="3">
        <v>1355.69</v>
      </c>
      <c r="AA7" s="2" t="s">
        <v>16</v>
      </c>
      <c r="AB7" s="2" t="s">
        <v>23</v>
      </c>
      <c r="AC7" s="2">
        <v>67.66</v>
      </c>
    </row>
    <row r="8" spans="1:29" s="2" customFormat="1" ht="29.1" customHeight="1" x14ac:dyDescent="0.2">
      <c r="A8" s="20">
        <v>2</v>
      </c>
      <c r="B8" s="20">
        <v>1</v>
      </c>
      <c r="C8" s="20">
        <v>1</v>
      </c>
      <c r="D8" s="20" t="s">
        <v>26</v>
      </c>
      <c r="E8" s="20" t="s">
        <v>24</v>
      </c>
      <c r="F8" s="6">
        <f t="shared" ref="F8:F13" si="0">S8/10.764</f>
        <v>102.3476402824229</v>
      </c>
      <c r="G8" s="6">
        <f t="shared" ref="G8:G13" si="1">T8/10.764</f>
        <v>7.2835377183203276</v>
      </c>
      <c r="H8" s="6">
        <f t="shared" ref="H8:H13" si="2">U8/10.764</f>
        <v>3.4373838721664809</v>
      </c>
      <c r="I8" s="6">
        <f>((AB14*V8)/100)/5</f>
        <v>19.429216316239305</v>
      </c>
      <c r="J8" s="6">
        <f t="shared" ref="J8:J13" si="3">SUM(F8:I8)</f>
        <v>132.49777818914902</v>
      </c>
      <c r="K8" s="6">
        <f>((X7*V8)/100)/5</f>
        <v>52.248292599999999</v>
      </c>
      <c r="L8" s="20">
        <v>1</v>
      </c>
      <c r="M8" s="20" t="s">
        <v>23</v>
      </c>
      <c r="P8" s="3">
        <f t="shared" ref="P8:P13" si="4">SUM(F8:H8)</f>
        <v>113.06856187290971</v>
      </c>
      <c r="S8" s="2">
        <v>1101.67</v>
      </c>
      <c r="T8" s="2">
        <v>78.400000000000006</v>
      </c>
      <c r="U8" s="2">
        <v>37</v>
      </c>
      <c r="V8" s="5">
        <v>19.27</v>
      </c>
      <c r="W8" s="4"/>
      <c r="AA8" s="2" t="s">
        <v>17</v>
      </c>
      <c r="AB8" s="3">
        <f>X17-P15</f>
        <v>100.83925306577476</v>
      </c>
      <c r="AC8" s="2">
        <v>138.5</v>
      </c>
    </row>
    <row r="9" spans="1:29" s="2" customFormat="1" ht="29.1" customHeight="1" x14ac:dyDescent="0.2">
      <c r="A9" s="20">
        <v>3</v>
      </c>
      <c r="B9" s="20">
        <v>1</v>
      </c>
      <c r="C9" s="20">
        <v>1</v>
      </c>
      <c r="D9" s="20" t="s">
        <v>27</v>
      </c>
      <c r="E9" s="20" t="s">
        <v>15</v>
      </c>
      <c r="F9" s="6">
        <f t="shared" si="0"/>
        <v>67.614269788182838</v>
      </c>
      <c r="G9" s="6">
        <f t="shared" si="1"/>
        <v>3.8554440728353776</v>
      </c>
      <c r="H9" s="6">
        <f t="shared" si="2"/>
        <v>3.06577480490524</v>
      </c>
      <c r="I9" s="6">
        <f>((AB14*V9)/100)/5</f>
        <v>12.804932393162384</v>
      </c>
      <c r="J9" s="6">
        <f t="shared" si="3"/>
        <v>87.340421059085855</v>
      </c>
      <c r="K9" s="6">
        <f>((X7*V9)/100)/5</f>
        <v>34.434525999999998</v>
      </c>
      <c r="L9" s="20" t="s">
        <v>23</v>
      </c>
      <c r="M9" s="20" t="s">
        <v>23</v>
      </c>
      <c r="P9" s="3">
        <f t="shared" si="4"/>
        <v>74.535488665923467</v>
      </c>
      <c r="S9" s="2">
        <v>727.8</v>
      </c>
      <c r="T9" s="2">
        <v>41.5</v>
      </c>
      <c r="U9" s="2">
        <v>33</v>
      </c>
      <c r="V9" s="5">
        <v>12.7</v>
      </c>
      <c r="W9" s="4"/>
      <c r="AA9" s="2" t="s">
        <v>18</v>
      </c>
      <c r="AB9" s="3">
        <f>X17-P15</f>
        <v>100.83925306577476</v>
      </c>
      <c r="AC9" s="2">
        <v>138.5</v>
      </c>
    </row>
    <row r="10" spans="1:29" s="2" customFormat="1" ht="29.1" customHeight="1" x14ac:dyDescent="0.2">
      <c r="A10" s="20">
        <v>4</v>
      </c>
      <c r="B10" s="20">
        <v>1</v>
      </c>
      <c r="C10" s="20">
        <v>1</v>
      </c>
      <c r="D10" s="20" t="s">
        <v>28</v>
      </c>
      <c r="E10" s="20" t="s">
        <v>15</v>
      </c>
      <c r="F10" s="6">
        <f t="shared" si="0"/>
        <v>67.005759940542546</v>
      </c>
      <c r="G10" s="6">
        <f t="shared" si="1"/>
        <v>3.7160906726124119</v>
      </c>
      <c r="H10" s="6">
        <f t="shared" si="2"/>
        <v>3.06577480490524</v>
      </c>
      <c r="I10" s="6">
        <f>((AB14*V10)/100)/5</f>
        <v>12.744436649572643</v>
      </c>
      <c r="J10" s="6">
        <f t="shared" si="3"/>
        <v>86.53206206763285</v>
      </c>
      <c r="K10" s="6">
        <f>((X7*V10)/100)/5</f>
        <v>34.271843199999999</v>
      </c>
      <c r="L10" s="20" t="s">
        <v>23</v>
      </c>
      <c r="M10" s="20" t="s">
        <v>23</v>
      </c>
      <c r="P10" s="3">
        <f t="shared" si="4"/>
        <v>73.787625418060202</v>
      </c>
      <c r="S10" s="2">
        <v>721.25</v>
      </c>
      <c r="T10" s="2">
        <v>40</v>
      </c>
      <c r="U10" s="2">
        <v>33</v>
      </c>
      <c r="V10" s="5">
        <v>12.64</v>
      </c>
      <c r="W10" s="4"/>
      <c r="AA10" s="2" t="s">
        <v>19</v>
      </c>
      <c r="AB10" s="3">
        <f>X17-P15</f>
        <v>100.83925306577476</v>
      </c>
      <c r="AC10" s="2">
        <v>138.5</v>
      </c>
    </row>
    <row r="11" spans="1:29" s="2" customFormat="1" ht="29.1" customHeight="1" x14ac:dyDescent="0.2">
      <c r="A11" s="20">
        <v>5</v>
      </c>
      <c r="B11" s="20">
        <v>1</v>
      </c>
      <c r="C11" s="20">
        <v>1</v>
      </c>
      <c r="D11" s="20" t="s">
        <v>29</v>
      </c>
      <c r="E11" s="20" t="s">
        <v>15</v>
      </c>
      <c r="F11" s="6">
        <f t="shared" si="0"/>
        <v>74.777034559643255</v>
      </c>
      <c r="G11" s="6">
        <f t="shared" si="1"/>
        <v>4.4091415830546268</v>
      </c>
      <c r="H11" s="6">
        <f t="shared" si="2"/>
        <v>5.2257525083612046</v>
      </c>
      <c r="I11" s="6">
        <f>((AB14*V11)/100)/5</f>
        <v>14.498813213675206</v>
      </c>
      <c r="J11" s="6">
        <f t="shared" si="3"/>
        <v>98.910741864734305</v>
      </c>
      <c r="K11" s="6">
        <f>((X7*V11)/100)/5</f>
        <v>38.989644400000003</v>
      </c>
      <c r="L11" s="20" t="s">
        <v>23</v>
      </c>
      <c r="M11" s="20">
        <v>1</v>
      </c>
      <c r="P11" s="3">
        <f t="shared" si="4"/>
        <v>84.4119286510591</v>
      </c>
      <c r="S11" s="2">
        <v>804.9</v>
      </c>
      <c r="T11" s="2">
        <v>47.46</v>
      </c>
      <c r="U11" s="2">
        <v>56.25</v>
      </c>
      <c r="V11" s="5">
        <v>14.38</v>
      </c>
      <c r="W11" s="4"/>
      <c r="AA11" s="2" t="s">
        <v>20</v>
      </c>
      <c r="AB11" s="3">
        <f>X18-P17</f>
        <v>100.806718691936</v>
      </c>
      <c r="AC11" s="2">
        <v>138.5</v>
      </c>
    </row>
    <row r="12" spans="1:29" s="2" customFormat="1" ht="29.1" customHeight="1" x14ac:dyDescent="0.2">
      <c r="A12" s="20">
        <v>6</v>
      </c>
      <c r="B12" s="20">
        <v>1</v>
      </c>
      <c r="C12" s="20">
        <v>1</v>
      </c>
      <c r="D12" s="20" t="s">
        <v>30</v>
      </c>
      <c r="E12" s="20" t="s">
        <v>24</v>
      </c>
      <c r="F12" s="6">
        <f t="shared" si="0"/>
        <v>100.83519137866965</v>
      </c>
      <c r="G12" s="6">
        <f t="shared" si="1"/>
        <v>6.9667409884801188</v>
      </c>
      <c r="H12" s="6">
        <f t="shared" si="2"/>
        <v>3.9446302489780756</v>
      </c>
      <c r="I12" s="6">
        <f>((AB14*V12)/100)/5</f>
        <v>19.197315965811949</v>
      </c>
      <c r="J12" s="6">
        <f t="shared" si="3"/>
        <v>130.94387858193977</v>
      </c>
      <c r="K12" s="6">
        <f>((X7*V12)/100)/5</f>
        <v>51.624675199999999</v>
      </c>
      <c r="L12" s="20">
        <v>1</v>
      </c>
      <c r="M12" s="20" t="s">
        <v>14</v>
      </c>
      <c r="P12" s="3">
        <f t="shared" si="4"/>
        <v>111.74656261612783</v>
      </c>
      <c r="S12" s="2">
        <v>1085.3900000000001</v>
      </c>
      <c r="T12" s="2">
        <v>74.989999999999995</v>
      </c>
      <c r="U12" s="2">
        <v>42.46</v>
      </c>
      <c r="V12" s="5">
        <v>19.04</v>
      </c>
      <c r="W12" s="4"/>
      <c r="AA12" s="2" t="s">
        <v>21</v>
      </c>
      <c r="AB12" s="3">
        <f>X18-P17</f>
        <v>100.806718691936</v>
      </c>
      <c r="AC12" s="2">
        <v>138.5</v>
      </c>
    </row>
    <row r="13" spans="1:29" s="2" customFormat="1" ht="29.1" customHeight="1" x14ac:dyDescent="0.2">
      <c r="A13" s="20">
        <v>7</v>
      </c>
      <c r="B13" s="20">
        <v>1</v>
      </c>
      <c r="C13" s="20">
        <v>1</v>
      </c>
      <c r="D13" s="20" t="s">
        <v>31</v>
      </c>
      <c r="E13" s="20" t="s">
        <v>15</v>
      </c>
      <c r="F13" s="6">
        <f t="shared" si="0"/>
        <v>73.140096618357489</v>
      </c>
      <c r="G13" s="6">
        <f t="shared" si="1"/>
        <v>3.9483463396506879</v>
      </c>
      <c r="H13" s="6">
        <f t="shared" si="2"/>
        <v>3.7346711259754741</v>
      </c>
      <c r="I13" s="6">
        <f>((AB14*V13)/100)/5</f>
        <v>13.883773153846144</v>
      </c>
      <c r="J13" s="6">
        <f t="shared" si="3"/>
        <v>94.706887237829804</v>
      </c>
      <c r="K13" s="6">
        <f>((X7*V13)/100)/5</f>
        <v>37.335702599999998</v>
      </c>
      <c r="L13" s="20" t="s">
        <v>23</v>
      </c>
      <c r="M13" s="20">
        <v>1</v>
      </c>
      <c r="P13" s="3">
        <f t="shared" si="4"/>
        <v>80.823114083983654</v>
      </c>
      <c r="S13" s="2">
        <v>787.28</v>
      </c>
      <c r="T13" s="2">
        <v>42.5</v>
      </c>
      <c r="U13" s="2">
        <v>40.200000000000003</v>
      </c>
      <c r="V13" s="5">
        <v>13.77</v>
      </c>
      <c r="W13" s="4"/>
      <c r="AA13" s="2" t="s">
        <v>22</v>
      </c>
      <c r="AB13" s="2" t="s">
        <v>23</v>
      </c>
      <c r="AC13" s="2">
        <v>88.44</v>
      </c>
    </row>
    <row r="14" spans="1:29" s="2" customFormat="1" ht="29.1" customHeight="1" x14ac:dyDescent="0.2">
      <c r="A14" s="20">
        <v>8</v>
      </c>
      <c r="B14" s="20">
        <v>1</v>
      </c>
      <c r="C14" s="20">
        <v>2</v>
      </c>
      <c r="D14" s="20" t="s">
        <v>32</v>
      </c>
      <c r="E14" s="20" t="s">
        <v>15</v>
      </c>
      <c r="F14" s="6">
        <f t="shared" ref="F14:F20" si="5">S7/10.764</f>
        <v>72.612411742846533</v>
      </c>
      <c r="G14" s="6">
        <f t="shared" ref="G14:G20" si="6">T7/10.764</f>
        <v>4.0496098104793763</v>
      </c>
      <c r="H14" s="6">
        <f t="shared" ref="H14:H20" si="7">U7/10.764</f>
        <v>3.8554440728353776</v>
      </c>
      <c r="I14" s="6">
        <f>((AB14*V7)/100)/3</f>
        <v>13.779586039886029</v>
      </c>
      <c r="J14" s="6">
        <f>SUM(F14:I14)</f>
        <v>94.297051666047324</v>
      </c>
      <c r="K14" s="6">
        <f>((X7*V7)/100)/3</f>
        <v>37.055526666666665</v>
      </c>
      <c r="L14" s="20" t="s">
        <v>23</v>
      </c>
      <c r="M14" s="20">
        <v>1</v>
      </c>
      <c r="W14" s="4"/>
      <c r="AB14" s="2">
        <f>SUM(AB7:AB13)</f>
        <v>504.13119658119626</v>
      </c>
    </row>
    <row r="15" spans="1:29" s="2" customFormat="1" ht="29.1" customHeight="1" x14ac:dyDescent="0.2">
      <c r="A15" s="20">
        <v>9</v>
      </c>
      <c r="B15" s="20">
        <v>1</v>
      </c>
      <c r="C15" s="20">
        <v>2</v>
      </c>
      <c r="D15" s="20" t="s">
        <v>33</v>
      </c>
      <c r="E15" s="20" t="s">
        <v>24</v>
      </c>
      <c r="F15" s="6">
        <f t="shared" si="5"/>
        <v>102.3476402824229</v>
      </c>
      <c r="G15" s="6">
        <f t="shared" si="6"/>
        <v>7.2835377183203276</v>
      </c>
      <c r="H15" s="6">
        <f t="shared" si="7"/>
        <v>3.4373838721664809</v>
      </c>
      <c r="I15" s="6">
        <f>((AB14*V8)/100)/5</f>
        <v>19.429216316239305</v>
      </c>
      <c r="J15" s="6">
        <f t="shared" ref="J15:J20" si="8">SUM(F15:I15)</f>
        <v>132.49777818914902</v>
      </c>
      <c r="K15" s="6">
        <f>((X7*V8)/100)/5</f>
        <v>52.248292599999999</v>
      </c>
      <c r="L15" s="20">
        <v>1</v>
      </c>
      <c r="M15" s="20" t="s">
        <v>23</v>
      </c>
      <c r="P15" s="3">
        <f>SUM(P7:P13)</f>
        <v>618.89074693422526</v>
      </c>
      <c r="V15" s="3">
        <f>SUM(V7:V13)</f>
        <v>99.999999999999986</v>
      </c>
      <c r="W15" s="4"/>
    </row>
    <row r="16" spans="1:29" s="2" customFormat="1" ht="29.1" customHeight="1" x14ac:dyDescent="0.2">
      <c r="A16" s="20">
        <v>10</v>
      </c>
      <c r="B16" s="20">
        <v>1</v>
      </c>
      <c r="C16" s="20">
        <v>2</v>
      </c>
      <c r="D16" s="20" t="s">
        <v>34</v>
      </c>
      <c r="E16" s="20" t="s">
        <v>15</v>
      </c>
      <c r="F16" s="6">
        <f t="shared" si="5"/>
        <v>67.614269788182838</v>
      </c>
      <c r="G16" s="6">
        <f t="shared" si="6"/>
        <v>3.8554440728353776</v>
      </c>
      <c r="H16" s="6">
        <f t="shared" si="7"/>
        <v>3.06577480490524</v>
      </c>
      <c r="I16" s="6">
        <f>((AB14*V9)/100)/5</f>
        <v>12.804932393162384</v>
      </c>
      <c r="J16" s="6">
        <f t="shared" si="8"/>
        <v>87.340421059085855</v>
      </c>
      <c r="K16" s="6">
        <f>((X7*V9)/100)/5</f>
        <v>34.434525999999998</v>
      </c>
      <c r="L16" s="20" t="s">
        <v>23</v>
      </c>
      <c r="M16" s="20">
        <v>1</v>
      </c>
    </row>
    <row r="17" spans="1:24" s="2" customFormat="1" ht="29.1" customHeight="1" x14ac:dyDescent="0.2">
      <c r="A17" s="20">
        <v>11</v>
      </c>
      <c r="B17" s="20">
        <v>1</v>
      </c>
      <c r="C17" s="20">
        <v>2</v>
      </c>
      <c r="D17" s="20" t="s">
        <v>35</v>
      </c>
      <c r="E17" s="20" t="s">
        <v>15</v>
      </c>
      <c r="F17" s="6">
        <f t="shared" si="5"/>
        <v>67.005759940542546</v>
      </c>
      <c r="G17" s="6">
        <f t="shared" si="6"/>
        <v>3.7160906726124119</v>
      </c>
      <c r="H17" s="6">
        <f t="shared" si="7"/>
        <v>3.06577480490524</v>
      </c>
      <c r="I17" s="6">
        <f>((AB14*V10)/100)/5</f>
        <v>12.744436649572643</v>
      </c>
      <c r="J17" s="6">
        <f t="shared" si="8"/>
        <v>86.53206206763285</v>
      </c>
      <c r="K17" s="6">
        <f>((X7*V10)/100)/5</f>
        <v>34.271843199999999</v>
      </c>
      <c r="L17" s="20" t="s">
        <v>23</v>
      </c>
      <c r="M17" s="20">
        <v>1</v>
      </c>
      <c r="P17" s="3">
        <f>SUM(P8:P13)</f>
        <v>538.37328130806395</v>
      </c>
      <c r="X17" s="2">
        <v>719.73</v>
      </c>
    </row>
    <row r="18" spans="1:24" s="2" customFormat="1" ht="29.1" customHeight="1" x14ac:dyDescent="0.2">
      <c r="A18" s="20">
        <v>12</v>
      </c>
      <c r="B18" s="20">
        <v>1</v>
      </c>
      <c r="C18" s="20">
        <v>2</v>
      </c>
      <c r="D18" s="20" t="s">
        <v>36</v>
      </c>
      <c r="E18" s="20" t="s">
        <v>15</v>
      </c>
      <c r="F18" s="6">
        <f t="shared" si="5"/>
        <v>74.777034559643255</v>
      </c>
      <c r="G18" s="6">
        <f t="shared" si="6"/>
        <v>4.4091415830546268</v>
      </c>
      <c r="H18" s="6">
        <f t="shared" si="7"/>
        <v>5.2257525083612046</v>
      </c>
      <c r="I18" s="6">
        <f>((AB14*V11)/100)/5</f>
        <v>14.498813213675206</v>
      </c>
      <c r="J18" s="6">
        <f t="shared" si="8"/>
        <v>98.910741864734305</v>
      </c>
      <c r="K18" s="6">
        <f>((X7*V11)/100)/5</f>
        <v>38.989644400000003</v>
      </c>
      <c r="L18" s="20" t="s">
        <v>23</v>
      </c>
      <c r="M18" s="20">
        <v>1</v>
      </c>
      <c r="X18" s="2">
        <v>639.17999999999995</v>
      </c>
    </row>
    <row r="19" spans="1:24" s="2" customFormat="1" ht="29.1" customHeight="1" x14ac:dyDescent="0.2">
      <c r="A19" s="20">
        <v>13</v>
      </c>
      <c r="B19" s="20">
        <v>1</v>
      </c>
      <c r="C19" s="20">
        <v>2</v>
      </c>
      <c r="D19" s="20" t="s">
        <v>37</v>
      </c>
      <c r="E19" s="20" t="s">
        <v>24</v>
      </c>
      <c r="F19" s="6">
        <f t="shared" si="5"/>
        <v>100.83519137866965</v>
      </c>
      <c r="G19" s="6">
        <f t="shared" si="6"/>
        <v>6.9667409884801188</v>
      </c>
      <c r="H19" s="6">
        <f t="shared" si="7"/>
        <v>3.9446302489780756</v>
      </c>
      <c r="I19" s="6">
        <f>((AB14*V12)/100)/5</f>
        <v>19.197315965811949</v>
      </c>
      <c r="J19" s="6">
        <f t="shared" si="8"/>
        <v>130.94387858193977</v>
      </c>
      <c r="K19" s="6">
        <f>((X7*V12)/100)/5</f>
        <v>51.624675199999999</v>
      </c>
      <c r="L19" s="20">
        <v>1</v>
      </c>
      <c r="M19" s="20" t="s">
        <v>14</v>
      </c>
      <c r="S19" s="2">
        <f>SUM(S7:S13)</f>
        <v>6009.8899999999994</v>
      </c>
      <c r="V19" s="3">
        <f>SUM(V7:V13)</f>
        <v>99.999999999999986</v>
      </c>
    </row>
    <row r="20" spans="1:24" s="2" customFormat="1" ht="29.1" customHeight="1" x14ac:dyDescent="0.2">
      <c r="A20" s="20">
        <v>14</v>
      </c>
      <c r="B20" s="20">
        <v>1</v>
      </c>
      <c r="C20" s="20">
        <v>2</v>
      </c>
      <c r="D20" s="20" t="s">
        <v>38</v>
      </c>
      <c r="E20" s="20" t="s">
        <v>15</v>
      </c>
      <c r="F20" s="6">
        <f t="shared" si="5"/>
        <v>73.140096618357489</v>
      </c>
      <c r="G20" s="6">
        <f t="shared" si="6"/>
        <v>3.9483463396506879</v>
      </c>
      <c r="H20" s="6">
        <f t="shared" si="7"/>
        <v>3.7346711259754741</v>
      </c>
      <c r="I20" s="6">
        <f>((AB14*V13)/100)/5</f>
        <v>13.883773153846144</v>
      </c>
      <c r="J20" s="6">
        <f t="shared" si="8"/>
        <v>94.706887237829804</v>
      </c>
      <c r="K20" s="6">
        <f>((X7*V13)/100)/5</f>
        <v>37.335702599999998</v>
      </c>
      <c r="L20" s="20" t="s">
        <v>23</v>
      </c>
      <c r="M20" s="20">
        <v>1</v>
      </c>
    </row>
    <row r="21" spans="1:24" s="2" customFormat="1" ht="29.1" customHeight="1" x14ac:dyDescent="0.2">
      <c r="A21" s="20">
        <v>15</v>
      </c>
      <c r="B21" s="20">
        <v>1</v>
      </c>
      <c r="C21" s="20">
        <v>3</v>
      </c>
      <c r="D21" s="20" t="s">
        <v>39</v>
      </c>
      <c r="E21" s="20" t="s">
        <v>15</v>
      </c>
      <c r="F21" s="6">
        <f t="shared" ref="F21:F27" si="9">S7/10.764</f>
        <v>72.612411742846533</v>
      </c>
      <c r="G21" s="6">
        <f t="shared" ref="G21:G27" si="10">T7/10.764</f>
        <v>4.0496098104793763</v>
      </c>
      <c r="H21" s="6">
        <f t="shared" ref="H21:H27" si="11">U7/10.764</f>
        <v>3.8554440728353776</v>
      </c>
      <c r="I21" s="6">
        <f>((AB14*V7)/100)/3</f>
        <v>13.779586039886029</v>
      </c>
      <c r="J21" s="6">
        <f>SUM(F21:I21)</f>
        <v>94.297051666047324</v>
      </c>
      <c r="K21" s="6">
        <f>((X7*V7)/100)/3</f>
        <v>37.055526666666665</v>
      </c>
      <c r="L21" s="20" t="s">
        <v>23</v>
      </c>
      <c r="M21" s="20">
        <v>1</v>
      </c>
    </row>
    <row r="22" spans="1:24" s="1" customFormat="1" ht="29.1" customHeight="1" x14ac:dyDescent="0.2">
      <c r="A22" s="20">
        <v>16</v>
      </c>
      <c r="B22" s="20">
        <v>1</v>
      </c>
      <c r="C22" s="20">
        <v>3</v>
      </c>
      <c r="D22" s="20" t="s">
        <v>40</v>
      </c>
      <c r="E22" s="20" t="s">
        <v>24</v>
      </c>
      <c r="F22" s="6">
        <f t="shared" si="9"/>
        <v>102.3476402824229</v>
      </c>
      <c r="G22" s="6">
        <f t="shared" si="10"/>
        <v>7.2835377183203276</v>
      </c>
      <c r="H22" s="6">
        <f t="shared" si="11"/>
        <v>3.4373838721664809</v>
      </c>
      <c r="I22" s="6">
        <f>((AB14*V8)/100)/5</f>
        <v>19.429216316239305</v>
      </c>
      <c r="J22" s="6">
        <f t="shared" ref="J22:J27" si="12">SUM(F22:I22)</f>
        <v>132.49777818914902</v>
      </c>
      <c r="K22" s="6">
        <f>((X7*V8)/100)/5</f>
        <v>52.248292599999999</v>
      </c>
      <c r="L22" s="20">
        <v>1</v>
      </c>
      <c r="M22" s="20" t="s">
        <v>23</v>
      </c>
    </row>
    <row r="23" spans="1:24" s="1" customFormat="1" ht="29.1" customHeight="1" x14ac:dyDescent="0.2">
      <c r="A23" s="20">
        <v>17</v>
      </c>
      <c r="B23" s="20">
        <v>1</v>
      </c>
      <c r="C23" s="20">
        <v>3</v>
      </c>
      <c r="D23" s="20" t="s">
        <v>41</v>
      </c>
      <c r="E23" s="20" t="s">
        <v>15</v>
      </c>
      <c r="F23" s="6">
        <f t="shared" si="9"/>
        <v>67.614269788182838</v>
      </c>
      <c r="G23" s="6">
        <f t="shared" si="10"/>
        <v>3.8554440728353776</v>
      </c>
      <c r="H23" s="6">
        <f t="shared" si="11"/>
        <v>3.06577480490524</v>
      </c>
      <c r="I23" s="6">
        <f>((AB14*V9)/100)/5</f>
        <v>12.804932393162384</v>
      </c>
      <c r="J23" s="6">
        <f t="shared" si="12"/>
        <v>87.340421059085855</v>
      </c>
      <c r="K23" s="6">
        <f>((X7*V9)/100)/5</f>
        <v>34.434525999999998</v>
      </c>
      <c r="L23" s="20" t="s">
        <v>23</v>
      </c>
      <c r="M23" s="20">
        <v>1</v>
      </c>
    </row>
    <row r="24" spans="1:24" ht="24" customHeight="1" x14ac:dyDescent="0.2">
      <c r="A24" s="20">
        <v>18</v>
      </c>
      <c r="B24" s="20">
        <v>1</v>
      </c>
      <c r="C24" s="20">
        <v>3</v>
      </c>
      <c r="D24" s="20" t="s">
        <v>42</v>
      </c>
      <c r="E24" s="20" t="s">
        <v>15</v>
      </c>
      <c r="F24" s="6">
        <f t="shared" si="9"/>
        <v>67.005759940542546</v>
      </c>
      <c r="G24" s="6">
        <f t="shared" si="10"/>
        <v>3.7160906726124119</v>
      </c>
      <c r="H24" s="6">
        <f t="shared" si="11"/>
        <v>3.06577480490524</v>
      </c>
      <c r="I24" s="6">
        <f>((AB14*V10)/100)/5</f>
        <v>12.744436649572643</v>
      </c>
      <c r="J24" s="6">
        <f t="shared" si="12"/>
        <v>86.53206206763285</v>
      </c>
      <c r="K24" s="6">
        <f>((X7*V10)/100)/5</f>
        <v>34.271843199999999</v>
      </c>
      <c r="L24" s="20" t="s">
        <v>23</v>
      </c>
      <c r="M24" s="20">
        <v>1</v>
      </c>
    </row>
    <row r="25" spans="1:24" ht="25.5" customHeight="1" x14ac:dyDescent="0.2">
      <c r="A25" s="20">
        <v>19</v>
      </c>
      <c r="B25" s="20">
        <v>1</v>
      </c>
      <c r="C25" s="20">
        <v>3</v>
      </c>
      <c r="D25" s="20" t="s">
        <v>43</v>
      </c>
      <c r="E25" s="20" t="s">
        <v>15</v>
      </c>
      <c r="F25" s="6">
        <f t="shared" si="9"/>
        <v>74.777034559643255</v>
      </c>
      <c r="G25" s="6">
        <f t="shared" si="10"/>
        <v>4.4091415830546268</v>
      </c>
      <c r="H25" s="6">
        <f t="shared" si="11"/>
        <v>5.2257525083612046</v>
      </c>
      <c r="I25" s="6">
        <f>((AB14*V11)/100)/5</f>
        <v>14.498813213675206</v>
      </c>
      <c r="J25" s="6">
        <f t="shared" si="12"/>
        <v>98.910741864734305</v>
      </c>
      <c r="K25" s="6">
        <f>((X7*V11)/100)/5</f>
        <v>38.989644400000003</v>
      </c>
      <c r="L25" s="20" t="s">
        <v>23</v>
      </c>
      <c r="M25" s="20">
        <v>1</v>
      </c>
    </row>
    <row r="26" spans="1:24" ht="21" customHeight="1" x14ac:dyDescent="0.2">
      <c r="A26" s="20">
        <v>20</v>
      </c>
      <c r="B26" s="20">
        <v>1</v>
      </c>
      <c r="C26" s="20">
        <v>3</v>
      </c>
      <c r="D26" s="20" t="s">
        <v>44</v>
      </c>
      <c r="E26" s="20" t="s">
        <v>24</v>
      </c>
      <c r="F26" s="6">
        <f t="shared" si="9"/>
        <v>100.83519137866965</v>
      </c>
      <c r="G26" s="6">
        <f t="shared" si="10"/>
        <v>6.9667409884801188</v>
      </c>
      <c r="H26" s="6">
        <f t="shared" si="11"/>
        <v>3.9446302489780756</v>
      </c>
      <c r="I26" s="6">
        <f>((AB14*V12)/100)/5</f>
        <v>19.197315965811949</v>
      </c>
      <c r="J26" s="6">
        <f t="shared" si="12"/>
        <v>130.94387858193977</v>
      </c>
      <c r="K26" s="6">
        <f>((X7*V12)/100)/5</f>
        <v>51.624675199999999</v>
      </c>
      <c r="L26" s="20">
        <v>1</v>
      </c>
      <c r="M26" s="20" t="s">
        <v>14</v>
      </c>
    </row>
    <row r="27" spans="1:24" ht="21.75" customHeight="1" x14ac:dyDescent="0.2">
      <c r="A27" s="20">
        <v>21</v>
      </c>
      <c r="B27" s="20">
        <v>1</v>
      </c>
      <c r="C27" s="20">
        <v>3</v>
      </c>
      <c r="D27" s="20" t="s">
        <v>45</v>
      </c>
      <c r="E27" s="20" t="s">
        <v>15</v>
      </c>
      <c r="F27" s="6">
        <f t="shared" si="9"/>
        <v>73.140096618357489</v>
      </c>
      <c r="G27" s="6">
        <f t="shared" si="10"/>
        <v>3.9483463396506879</v>
      </c>
      <c r="H27" s="6">
        <f t="shared" si="11"/>
        <v>3.7346711259754741</v>
      </c>
      <c r="I27" s="6">
        <f>((AB14*V13)/100)/5</f>
        <v>13.883773153846144</v>
      </c>
      <c r="J27" s="6">
        <f t="shared" si="12"/>
        <v>94.706887237829804</v>
      </c>
      <c r="K27" s="6">
        <f>((X7*V13)/100)/5</f>
        <v>37.335702599999998</v>
      </c>
      <c r="L27" s="20" t="s">
        <v>23</v>
      </c>
      <c r="M27" s="20">
        <v>1</v>
      </c>
    </row>
    <row r="28" spans="1:24" ht="24.75" customHeight="1" x14ac:dyDescent="0.2">
      <c r="A28" s="20">
        <v>22</v>
      </c>
      <c r="B28" s="20">
        <v>1</v>
      </c>
      <c r="C28" s="20">
        <v>4</v>
      </c>
      <c r="D28" s="20" t="s">
        <v>46</v>
      </c>
      <c r="E28" s="20" t="s">
        <v>24</v>
      </c>
      <c r="F28" s="6">
        <f t="shared" ref="F28:H33" si="13">S8/10.764</f>
        <v>102.3476402824229</v>
      </c>
      <c r="G28" s="6">
        <f t="shared" si="13"/>
        <v>7.2835377183203276</v>
      </c>
      <c r="H28" s="6">
        <f t="shared" si="13"/>
        <v>3.4373838721664809</v>
      </c>
      <c r="I28" s="6">
        <f>((AB14*V8)/100)/5</f>
        <v>19.429216316239305</v>
      </c>
      <c r="J28" s="6">
        <f t="shared" ref="J28:J33" si="14">SUM(F28:I28)</f>
        <v>132.49777818914902</v>
      </c>
      <c r="K28" s="6">
        <f>((X7*V8)/100)/5</f>
        <v>52.248292599999999</v>
      </c>
      <c r="L28" s="20">
        <v>1</v>
      </c>
      <c r="M28" s="20" t="s">
        <v>23</v>
      </c>
    </row>
    <row r="29" spans="1:24" ht="26.25" customHeight="1" x14ac:dyDescent="0.2">
      <c r="A29" s="20">
        <v>23</v>
      </c>
      <c r="B29" s="20">
        <v>1</v>
      </c>
      <c r="C29" s="20">
        <v>4</v>
      </c>
      <c r="D29" s="20" t="s">
        <v>47</v>
      </c>
      <c r="E29" s="20" t="s">
        <v>15</v>
      </c>
      <c r="F29" s="6">
        <f t="shared" si="13"/>
        <v>67.614269788182838</v>
      </c>
      <c r="G29" s="6">
        <f t="shared" si="13"/>
        <v>3.8554440728353776</v>
      </c>
      <c r="H29" s="6">
        <f t="shared" si="13"/>
        <v>3.06577480490524</v>
      </c>
      <c r="I29" s="6">
        <f>((AB14*V9)/100)/5</f>
        <v>12.804932393162384</v>
      </c>
      <c r="J29" s="6">
        <f t="shared" si="14"/>
        <v>87.340421059085855</v>
      </c>
      <c r="K29" s="6">
        <f>((X7*V9)/100)/5</f>
        <v>34.434525999999998</v>
      </c>
      <c r="L29" s="20" t="s">
        <v>23</v>
      </c>
      <c r="M29" s="20">
        <v>1</v>
      </c>
    </row>
    <row r="30" spans="1:24" ht="30.75" customHeight="1" x14ac:dyDescent="0.2">
      <c r="A30" s="20">
        <v>24</v>
      </c>
      <c r="B30" s="20">
        <v>1</v>
      </c>
      <c r="C30" s="20">
        <v>4</v>
      </c>
      <c r="D30" s="20" t="s">
        <v>48</v>
      </c>
      <c r="E30" s="20" t="s">
        <v>15</v>
      </c>
      <c r="F30" s="6">
        <f t="shared" si="13"/>
        <v>67.005759940542546</v>
      </c>
      <c r="G30" s="6">
        <f t="shared" si="13"/>
        <v>3.7160906726124119</v>
      </c>
      <c r="H30" s="6">
        <f t="shared" si="13"/>
        <v>3.06577480490524</v>
      </c>
      <c r="I30" s="6">
        <f>((AB14*V10)/100)/5</f>
        <v>12.744436649572643</v>
      </c>
      <c r="J30" s="6">
        <f t="shared" si="14"/>
        <v>86.53206206763285</v>
      </c>
      <c r="K30" s="6">
        <f>((X7*V10)/100)/5</f>
        <v>34.271843199999999</v>
      </c>
      <c r="L30" s="20" t="s">
        <v>23</v>
      </c>
      <c r="M30" s="20">
        <v>1</v>
      </c>
    </row>
    <row r="31" spans="1:24" ht="26.25" customHeight="1" x14ac:dyDescent="0.2">
      <c r="A31" s="20">
        <v>25</v>
      </c>
      <c r="B31" s="20">
        <v>1</v>
      </c>
      <c r="C31" s="20">
        <v>4</v>
      </c>
      <c r="D31" s="20" t="s">
        <v>49</v>
      </c>
      <c r="E31" s="20" t="s">
        <v>15</v>
      </c>
      <c r="F31" s="6">
        <f t="shared" si="13"/>
        <v>74.777034559643255</v>
      </c>
      <c r="G31" s="6">
        <f t="shared" si="13"/>
        <v>4.4091415830546268</v>
      </c>
      <c r="H31" s="6">
        <f t="shared" si="13"/>
        <v>5.2257525083612046</v>
      </c>
      <c r="I31" s="6">
        <f>((AB14*V11)/100)/5</f>
        <v>14.498813213675206</v>
      </c>
      <c r="J31" s="6">
        <f t="shared" si="14"/>
        <v>98.910741864734305</v>
      </c>
      <c r="K31" s="6">
        <f>((X7*V11)/100)/5</f>
        <v>38.989644400000003</v>
      </c>
      <c r="L31" s="20" t="s">
        <v>23</v>
      </c>
      <c r="M31" s="20">
        <v>1</v>
      </c>
    </row>
    <row r="32" spans="1:24" ht="29.25" customHeight="1" x14ac:dyDescent="0.2">
      <c r="A32" s="20">
        <v>26</v>
      </c>
      <c r="B32" s="20">
        <v>1</v>
      </c>
      <c r="C32" s="20">
        <v>4</v>
      </c>
      <c r="D32" s="20" t="s">
        <v>50</v>
      </c>
      <c r="E32" s="20" t="s">
        <v>24</v>
      </c>
      <c r="F32" s="6">
        <f t="shared" si="13"/>
        <v>100.83519137866965</v>
      </c>
      <c r="G32" s="6">
        <f t="shared" si="13"/>
        <v>6.9667409884801188</v>
      </c>
      <c r="H32" s="6">
        <f t="shared" si="13"/>
        <v>3.9446302489780756</v>
      </c>
      <c r="I32" s="6">
        <f>((AB14*V12)/100)/5</f>
        <v>19.197315965811949</v>
      </c>
      <c r="J32" s="6">
        <f t="shared" si="14"/>
        <v>130.94387858193977</v>
      </c>
      <c r="K32" s="6">
        <f>((X7*V12)/100)/5</f>
        <v>51.624675199999999</v>
      </c>
      <c r="L32" s="20">
        <v>1</v>
      </c>
      <c r="M32" s="20" t="s">
        <v>14</v>
      </c>
    </row>
    <row r="33" spans="1:13" ht="27" customHeight="1" x14ac:dyDescent="0.2">
      <c r="A33" s="20">
        <v>27</v>
      </c>
      <c r="B33" s="20">
        <v>1</v>
      </c>
      <c r="C33" s="20">
        <v>4</v>
      </c>
      <c r="D33" s="20" t="s">
        <v>51</v>
      </c>
      <c r="E33" s="20" t="s">
        <v>15</v>
      </c>
      <c r="F33" s="6">
        <f t="shared" si="13"/>
        <v>73.140096618357489</v>
      </c>
      <c r="G33" s="6">
        <f t="shared" si="13"/>
        <v>3.9483463396506879</v>
      </c>
      <c r="H33" s="6">
        <f t="shared" si="13"/>
        <v>3.7346711259754741</v>
      </c>
      <c r="I33" s="6">
        <f>((AB14*V13)/100)/5</f>
        <v>13.883773153846144</v>
      </c>
      <c r="J33" s="6">
        <f t="shared" si="14"/>
        <v>94.706887237829804</v>
      </c>
      <c r="K33" s="6">
        <f>((X7*V13)/100)/5</f>
        <v>37.335702599999998</v>
      </c>
      <c r="L33" s="20" t="s">
        <v>23</v>
      </c>
      <c r="M33" s="20">
        <v>1</v>
      </c>
    </row>
    <row r="34" spans="1:13" ht="26.25" customHeight="1" x14ac:dyDescent="0.2">
      <c r="A34" s="20">
        <v>28</v>
      </c>
      <c r="B34" s="20">
        <v>1</v>
      </c>
      <c r="C34" s="20">
        <v>5</v>
      </c>
      <c r="D34" s="20" t="s">
        <v>52</v>
      </c>
      <c r="E34" s="20" t="s">
        <v>24</v>
      </c>
      <c r="F34" s="6">
        <f t="shared" ref="F34:H39" si="15">S8/10.764</f>
        <v>102.3476402824229</v>
      </c>
      <c r="G34" s="6">
        <f t="shared" si="15"/>
        <v>7.2835377183203276</v>
      </c>
      <c r="H34" s="6">
        <f t="shared" si="15"/>
        <v>3.4373838721664809</v>
      </c>
      <c r="I34" s="6">
        <f>((AB14*V8)/100)/5</f>
        <v>19.429216316239305</v>
      </c>
      <c r="J34" s="6">
        <f t="shared" ref="J34:J39" si="16">SUM(F34:I34)</f>
        <v>132.49777818914902</v>
      </c>
      <c r="K34" s="6">
        <f>((X7*V8)/100)/5</f>
        <v>52.248292599999999</v>
      </c>
      <c r="L34" s="20">
        <v>1</v>
      </c>
      <c r="M34" s="20" t="s">
        <v>23</v>
      </c>
    </row>
    <row r="35" spans="1:13" ht="25.5" customHeight="1" x14ac:dyDescent="0.2">
      <c r="A35" s="20">
        <v>29</v>
      </c>
      <c r="B35" s="20">
        <v>1</v>
      </c>
      <c r="C35" s="20">
        <v>5</v>
      </c>
      <c r="D35" s="20" t="s">
        <v>53</v>
      </c>
      <c r="E35" s="20" t="s">
        <v>15</v>
      </c>
      <c r="F35" s="6">
        <f t="shared" si="15"/>
        <v>67.614269788182838</v>
      </c>
      <c r="G35" s="6">
        <f t="shared" si="15"/>
        <v>3.8554440728353776</v>
      </c>
      <c r="H35" s="6">
        <f t="shared" si="15"/>
        <v>3.06577480490524</v>
      </c>
      <c r="I35" s="6">
        <f>((AB14*V9)/100)/5</f>
        <v>12.804932393162384</v>
      </c>
      <c r="J35" s="6">
        <f t="shared" si="16"/>
        <v>87.340421059085855</v>
      </c>
      <c r="K35" s="6">
        <f>((X7*V9)/100)/5</f>
        <v>34.434525999999998</v>
      </c>
      <c r="L35" s="20" t="s">
        <v>23</v>
      </c>
      <c r="M35" s="20">
        <v>1</v>
      </c>
    </row>
    <row r="36" spans="1:13" ht="28.5" customHeight="1" x14ac:dyDescent="0.2">
      <c r="A36" s="20">
        <v>30</v>
      </c>
      <c r="B36" s="20">
        <v>1</v>
      </c>
      <c r="C36" s="20">
        <v>5</v>
      </c>
      <c r="D36" s="20" t="s">
        <v>54</v>
      </c>
      <c r="E36" s="20" t="s">
        <v>15</v>
      </c>
      <c r="F36" s="6">
        <f t="shared" si="15"/>
        <v>67.005759940542546</v>
      </c>
      <c r="G36" s="6">
        <f t="shared" si="15"/>
        <v>3.7160906726124119</v>
      </c>
      <c r="H36" s="6">
        <f t="shared" si="15"/>
        <v>3.06577480490524</v>
      </c>
      <c r="I36" s="6">
        <f>((AB14*V10)/100)/5</f>
        <v>12.744436649572643</v>
      </c>
      <c r="J36" s="6">
        <f t="shared" si="16"/>
        <v>86.53206206763285</v>
      </c>
      <c r="K36" s="6">
        <f>((X7*V10)/100)/5</f>
        <v>34.271843199999999</v>
      </c>
      <c r="L36" s="20" t="s">
        <v>23</v>
      </c>
      <c r="M36" s="20">
        <v>1</v>
      </c>
    </row>
    <row r="37" spans="1:13" ht="25.5" customHeight="1" x14ac:dyDescent="0.2">
      <c r="A37" s="20">
        <v>31</v>
      </c>
      <c r="B37" s="20">
        <v>1</v>
      </c>
      <c r="C37" s="20">
        <v>5</v>
      </c>
      <c r="D37" s="20" t="s">
        <v>55</v>
      </c>
      <c r="E37" s="20" t="s">
        <v>15</v>
      </c>
      <c r="F37" s="6">
        <f t="shared" si="15"/>
        <v>74.777034559643255</v>
      </c>
      <c r="G37" s="6">
        <f t="shared" si="15"/>
        <v>4.4091415830546268</v>
      </c>
      <c r="H37" s="6">
        <f t="shared" si="15"/>
        <v>5.2257525083612046</v>
      </c>
      <c r="I37" s="6">
        <f>((AB14*V11)/100)/5</f>
        <v>14.498813213675206</v>
      </c>
      <c r="J37" s="6">
        <f t="shared" si="16"/>
        <v>98.910741864734305</v>
      </c>
      <c r="K37" s="6">
        <f>((X7*V11)/100)/5</f>
        <v>38.989644400000003</v>
      </c>
      <c r="L37" s="20" t="s">
        <v>23</v>
      </c>
      <c r="M37" s="20">
        <v>1</v>
      </c>
    </row>
    <row r="38" spans="1:13" ht="27" customHeight="1" x14ac:dyDescent="0.2">
      <c r="A38" s="20">
        <v>32</v>
      </c>
      <c r="B38" s="20">
        <v>1</v>
      </c>
      <c r="C38" s="20">
        <v>5</v>
      </c>
      <c r="D38" s="20" t="s">
        <v>56</v>
      </c>
      <c r="E38" s="20" t="s">
        <v>24</v>
      </c>
      <c r="F38" s="6">
        <f t="shared" si="15"/>
        <v>100.83519137866965</v>
      </c>
      <c r="G38" s="6">
        <f t="shared" si="15"/>
        <v>6.9667409884801188</v>
      </c>
      <c r="H38" s="6">
        <f t="shared" si="15"/>
        <v>3.9446302489780756</v>
      </c>
      <c r="I38" s="6">
        <f>((AB14*V12)/100)/5</f>
        <v>19.197315965811949</v>
      </c>
      <c r="J38" s="6">
        <f t="shared" si="16"/>
        <v>130.94387858193977</v>
      </c>
      <c r="K38" s="6">
        <f>((X7*V12)/100)/5</f>
        <v>51.624675199999999</v>
      </c>
      <c r="L38" s="20">
        <v>1</v>
      </c>
      <c r="M38" s="20" t="s">
        <v>14</v>
      </c>
    </row>
    <row r="39" spans="1:13" ht="26.25" customHeight="1" x14ac:dyDescent="0.2">
      <c r="A39" s="20">
        <v>33</v>
      </c>
      <c r="B39" s="20">
        <v>1</v>
      </c>
      <c r="C39" s="20">
        <v>5</v>
      </c>
      <c r="D39" s="20" t="s">
        <v>57</v>
      </c>
      <c r="E39" s="20" t="s">
        <v>15</v>
      </c>
      <c r="F39" s="6">
        <f t="shared" si="15"/>
        <v>73.140096618357489</v>
      </c>
      <c r="G39" s="6">
        <f t="shared" si="15"/>
        <v>3.9483463396506879</v>
      </c>
      <c r="H39" s="6">
        <f t="shared" si="15"/>
        <v>3.7346711259754741</v>
      </c>
      <c r="I39" s="6">
        <f>((AB14*V13)/100)/5</f>
        <v>13.883773153846144</v>
      </c>
      <c r="J39" s="6">
        <f t="shared" si="16"/>
        <v>94.706887237829804</v>
      </c>
      <c r="K39" s="6">
        <f>((X7*V13)/100)/5</f>
        <v>37.335702599999998</v>
      </c>
      <c r="L39" s="20" t="s">
        <v>23</v>
      </c>
      <c r="M39" s="20">
        <v>1</v>
      </c>
    </row>
    <row r="40" spans="1:13" ht="27.75" customHeight="1" x14ac:dyDescent="0.2">
      <c r="A40" s="20"/>
      <c r="B40" s="9"/>
      <c r="C40" s="9"/>
      <c r="D40" s="9"/>
      <c r="E40" s="8" t="s">
        <v>0</v>
      </c>
      <c r="F40" s="7">
        <f t="shared" ref="F40:M40" si="17">SUM(F7:F39)</f>
        <v>2646.4371980676328</v>
      </c>
      <c r="G40" s="7">
        <f t="shared" si="17"/>
        <v>163.04533630620594</v>
      </c>
      <c r="H40" s="7">
        <f t="shared" si="17"/>
        <v>123.93626904496472</v>
      </c>
      <c r="I40" s="7">
        <f t="shared" si="17"/>
        <v>504.13119658119626</v>
      </c>
      <c r="J40" s="7">
        <f t="shared" si="17"/>
        <v>3437.5500000000006</v>
      </c>
      <c r="K40" s="11">
        <f t="shared" si="17"/>
        <v>1355.69</v>
      </c>
      <c r="L40" s="8">
        <f t="shared" si="17"/>
        <v>10</v>
      </c>
      <c r="M40" s="8">
        <f t="shared" si="17"/>
        <v>21</v>
      </c>
    </row>
    <row r="41" spans="1:13" ht="231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24.75" customHeight="1" x14ac:dyDescent="0.2"/>
    <row r="43" spans="1:13" ht="29.25" customHeight="1" x14ac:dyDescent="0.2"/>
    <row r="44" spans="1:13" ht="22.5" customHeight="1" x14ac:dyDescent="0.2"/>
    <row r="45" spans="1:13" ht="27" customHeight="1" x14ac:dyDescent="0.2"/>
    <row r="46" spans="1:13" ht="26.25" customHeight="1" x14ac:dyDescent="0.2"/>
    <row r="47" spans="1:13" ht="24.75" customHeight="1" x14ac:dyDescent="0.2"/>
    <row r="48" spans="1:13" ht="26.25" customHeight="1" x14ac:dyDescent="0.2"/>
    <row r="49" ht="27" customHeight="1" x14ac:dyDescent="0.2"/>
    <row r="51" ht="25.5" customHeight="1" x14ac:dyDescent="0.2"/>
    <row r="52" ht="31.5" customHeight="1" x14ac:dyDescent="0.2"/>
  </sheetData>
  <mergeCells count="17">
    <mergeCell ref="A41:M41"/>
    <mergeCell ref="A1:M1"/>
    <mergeCell ref="A2:M2"/>
    <mergeCell ref="A3:M3"/>
    <mergeCell ref="A4:M4"/>
    <mergeCell ref="L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" right="0" top="0.19685039370078741" bottom="2.1653543307086616" header="0.51181102362204722" footer="0.51181102362204722"/>
  <pageSetup paperSize="9" scale="43" fitToHeight="0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GMS-ALPHA-3D-01</dc:creator>
  <cp:lastModifiedBy>Admin</cp:lastModifiedBy>
  <cp:lastPrinted>2025-05-27T06:08:32Z</cp:lastPrinted>
  <dcterms:created xsi:type="dcterms:W3CDTF">2024-08-12T09:09:03Z</dcterms:created>
  <dcterms:modified xsi:type="dcterms:W3CDTF">2025-05-27T07:17:06Z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2018-03-09T00:00:00Z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2024-08-12T00:00:00Z</vt:filetime>
  </property>
  <property fmtid="{D5CDD505-2E9C-101B-9397-08002B2CF9AE}" pid="5" name="Producer">
    <vt:lpwstr>Microsoft® Excel® 2013</vt:lpwstr>
  </property>
</Properties>
</file>