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vasankar.nr\AppData\Local\Microsoft\Windows\INetCache\Content.Outlook\055UCX9L\"/>
    </mc:Choice>
  </mc:AlternateContent>
  <bookViews>
    <workbookView xWindow="-110" yWindow="-110" windowWidth="19420" windowHeight="11500"/>
  </bookViews>
  <sheets>
    <sheet name="TOWER 1A &amp; 1B " sheetId="3" r:id="rId1"/>
    <sheet name="Sheet1" sheetId="4" r:id="rId2"/>
  </sheets>
  <definedNames>
    <definedName name="_xlnm.Print_Area" localSheetId="1">Sheet1!$D$5:$F$29</definedName>
    <definedName name="_xlnm.Print_Area" localSheetId="0">'TOWER 1A &amp; 1B '!$B$1:$P$331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1" i="3" l="1"/>
  <c r="O321" i="3"/>
  <c r="O322" i="3" l="1"/>
  <c r="M321" i="3"/>
  <c r="N321" i="3"/>
  <c r="L321" i="3"/>
  <c r="I321" i="3"/>
  <c r="H321" i="3"/>
  <c r="G321" i="3"/>
  <c r="K320" i="3"/>
  <c r="J320" i="3" s="1"/>
  <c r="K319" i="3"/>
  <c r="J319" i="3" s="1"/>
  <c r="K318" i="3"/>
  <c r="J318" i="3" s="1"/>
  <c r="K317" i="3"/>
  <c r="J317" i="3" s="1"/>
  <c r="K316" i="3"/>
  <c r="J316" i="3" s="1"/>
  <c r="K315" i="3"/>
  <c r="J315" i="3" s="1"/>
  <c r="K314" i="3"/>
  <c r="J314" i="3" s="1"/>
  <c r="K313" i="3"/>
  <c r="J313" i="3"/>
  <c r="K312" i="3"/>
  <c r="J312" i="3" s="1"/>
  <c r="K311" i="3"/>
  <c r="J311" i="3"/>
  <c r="K310" i="3"/>
  <c r="J310" i="3" s="1"/>
  <c r="K309" i="3"/>
  <c r="J309" i="3" s="1"/>
  <c r="K308" i="3"/>
  <c r="J308" i="3" s="1"/>
  <c r="K307" i="3"/>
  <c r="J307" i="3" s="1"/>
  <c r="K306" i="3"/>
  <c r="J306" i="3" s="1"/>
  <c r="K305" i="3"/>
  <c r="J305" i="3" s="1"/>
  <c r="K304" i="3"/>
  <c r="J304" i="3" s="1"/>
  <c r="K303" i="3"/>
  <c r="J303" i="3" s="1"/>
  <c r="K302" i="3"/>
  <c r="J302" i="3" s="1"/>
  <c r="K301" i="3"/>
  <c r="J301" i="3" s="1"/>
  <c r="K300" i="3"/>
  <c r="J300" i="3" s="1"/>
  <c r="K299" i="3"/>
  <c r="J299" i="3" s="1"/>
  <c r="K298" i="3"/>
  <c r="J298" i="3" s="1"/>
  <c r="K297" i="3"/>
  <c r="J297" i="3" s="1"/>
  <c r="K296" i="3"/>
  <c r="J296" i="3" s="1"/>
  <c r="K295" i="3"/>
  <c r="J295" i="3" s="1"/>
  <c r="K294" i="3"/>
  <c r="J294" i="3" s="1"/>
  <c r="K293" i="3"/>
  <c r="J293" i="3"/>
  <c r="K292" i="3"/>
  <c r="J292" i="3"/>
  <c r="K291" i="3"/>
  <c r="J291" i="3" s="1"/>
  <c r="K290" i="3"/>
  <c r="J290" i="3" s="1"/>
  <c r="K289" i="3"/>
  <c r="J289" i="3" s="1"/>
  <c r="K288" i="3"/>
  <c r="J288" i="3"/>
  <c r="K287" i="3"/>
  <c r="J287" i="3" s="1"/>
  <c r="K286" i="3"/>
  <c r="J286" i="3" s="1"/>
  <c r="K285" i="3"/>
  <c r="J285" i="3" s="1"/>
  <c r="K284" i="3"/>
  <c r="J284" i="3" s="1"/>
  <c r="K283" i="3"/>
  <c r="J283" i="3"/>
  <c r="K282" i="3"/>
  <c r="J282" i="3" s="1"/>
  <c r="K281" i="3"/>
  <c r="J281" i="3" s="1"/>
  <c r="K280" i="3"/>
  <c r="J280" i="3"/>
  <c r="K279" i="3"/>
  <c r="J279" i="3" s="1"/>
  <c r="K278" i="3"/>
  <c r="J278" i="3" s="1"/>
  <c r="K277" i="3"/>
  <c r="J277" i="3" s="1"/>
  <c r="K276" i="3"/>
  <c r="J276" i="3" s="1"/>
  <c r="K275" i="3"/>
  <c r="J275" i="3" s="1"/>
  <c r="K274" i="3"/>
  <c r="J274" i="3" s="1"/>
  <c r="K273" i="3"/>
  <c r="J273" i="3" s="1"/>
  <c r="K272" i="3"/>
  <c r="J272" i="3" s="1"/>
  <c r="K271" i="3"/>
  <c r="J271" i="3" s="1"/>
  <c r="K270" i="3"/>
  <c r="J270" i="3"/>
  <c r="K269" i="3"/>
  <c r="J269" i="3" s="1"/>
  <c r="K268" i="3"/>
  <c r="J268" i="3" s="1"/>
  <c r="K267" i="3"/>
  <c r="J267" i="3"/>
  <c r="K266" i="3"/>
  <c r="J266" i="3" s="1"/>
  <c r="K265" i="3"/>
  <c r="J265" i="3"/>
  <c r="K264" i="3"/>
  <c r="J264" i="3" s="1"/>
  <c r="K263" i="3"/>
  <c r="J263" i="3" s="1"/>
  <c r="K262" i="3"/>
  <c r="J262" i="3" s="1"/>
  <c r="K261" i="3"/>
  <c r="J261" i="3" s="1"/>
  <c r="K260" i="3"/>
  <c r="J260" i="3" s="1"/>
  <c r="K259" i="3"/>
  <c r="J259" i="3" s="1"/>
  <c r="K258" i="3"/>
  <c r="J258" i="3" s="1"/>
  <c r="K257" i="3"/>
  <c r="J257" i="3" s="1"/>
  <c r="K256" i="3"/>
  <c r="J256" i="3" s="1"/>
  <c r="K255" i="3"/>
  <c r="J255" i="3" s="1"/>
  <c r="K254" i="3"/>
  <c r="J254" i="3" s="1"/>
  <c r="K253" i="3"/>
  <c r="J253" i="3" s="1"/>
  <c r="K252" i="3"/>
  <c r="J252" i="3"/>
  <c r="K251" i="3"/>
  <c r="J251" i="3" s="1"/>
  <c r="K250" i="3"/>
  <c r="J250" i="3" s="1"/>
  <c r="K249" i="3"/>
  <c r="J249" i="3" s="1"/>
  <c r="K248" i="3"/>
  <c r="J248" i="3" s="1"/>
  <c r="K247" i="3"/>
  <c r="J247" i="3"/>
  <c r="K246" i="3"/>
  <c r="J246" i="3" s="1"/>
  <c r="K245" i="3"/>
  <c r="J245" i="3" s="1"/>
  <c r="K244" i="3"/>
  <c r="J244" i="3"/>
  <c r="K243" i="3"/>
  <c r="J243" i="3" s="1"/>
  <c r="K242" i="3"/>
  <c r="J242" i="3" s="1"/>
  <c r="K241" i="3"/>
  <c r="J241" i="3" s="1"/>
  <c r="K240" i="3"/>
  <c r="J240" i="3" s="1"/>
  <c r="K239" i="3"/>
  <c r="J239" i="3" s="1"/>
  <c r="K238" i="3"/>
  <c r="J238" i="3" s="1"/>
  <c r="K237" i="3"/>
  <c r="J237" i="3" s="1"/>
  <c r="K236" i="3"/>
  <c r="J236" i="3" s="1"/>
  <c r="K235" i="3"/>
  <c r="J235" i="3" s="1"/>
  <c r="K234" i="3"/>
  <c r="J234" i="3" s="1"/>
  <c r="K233" i="3"/>
  <c r="J233" i="3" s="1"/>
  <c r="K232" i="3"/>
  <c r="J232" i="3" s="1"/>
  <c r="K231" i="3"/>
  <c r="J231" i="3"/>
  <c r="K230" i="3"/>
  <c r="J230" i="3" s="1"/>
  <c r="K229" i="3"/>
  <c r="J229" i="3" s="1"/>
  <c r="K228" i="3"/>
  <c r="J228" i="3" s="1"/>
  <c r="K227" i="3"/>
  <c r="J227" i="3" s="1"/>
  <c r="K226" i="3"/>
  <c r="J226" i="3" s="1"/>
  <c r="K225" i="3"/>
  <c r="J225" i="3" s="1"/>
  <c r="K224" i="3"/>
  <c r="J224" i="3" s="1"/>
  <c r="K223" i="3"/>
  <c r="J223" i="3" s="1"/>
  <c r="K222" i="3"/>
  <c r="J222" i="3"/>
  <c r="K221" i="3"/>
  <c r="J221" i="3" s="1"/>
  <c r="K220" i="3"/>
  <c r="J220" i="3" s="1"/>
  <c r="K219" i="3"/>
  <c r="J219" i="3" s="1"/>
  <c r="K218" i="3"/>
  <c r="J218" i="3" s="1"/>
  <c r="K217" i="3"/>
  <c r="J217" i="3" s="1"/>
  <c r="K216" i="3"/>
  <c r="J216" i="3"/>
  <c r="K215" i="3"/>
  <c r="J215" i="3" s="1"/>
  <c r="K214" i="3"/>
  <c r="J214" i="3" s="1"/>
  <c r="K213" i="3"/>
  <c r="J213" i="3"/>
  <c r="K212" i="3"/>
  <c r="J212" i="3" s="1"/>
  <c r="K211" i="3"/>
  <c r="J211" i="3" s="1"/>
  <c r="K210" i="3"/>
  <c r="J210" i="3" s="1"/>
  <c r="K209" i="3"/>
  <c r="J209" i="3" s="1"/>
  <c r="K208" i="3"/>
  <c r="J208" i="3" s="1"/>
  <c r="K207" i="3"/>
  <c r="J207" i="3" s="1"/>
  <c r="K206" i="3"/>
  <c r="J206" i="3" s="1"/>
  <c r="K205" i="3"/>
  <c r="J205" i="3" s="1"/>
  <c r="K204" i="3"/>
  <c r="J204" i="3" s="1"/>
  <c r="K203" i="3"/>
  <c r="J203" i="3" s="1"/>
  <c r="K202" i="3"/>
  <c r="J202" i="3" s="1"/>
  <c r="K201" i="3"/>
  <c r="J201" i="3" s="1"/>
  <c r="K200" i="3"/>
  <c r="J200" i="3" s="1"/>
  <c r="K199" i="3"/>
  <c r="J199" i="3" s="1"/>
  <c r="K198" i="3"/>
  <c r="J198" i="3" s="1"/>
  <c r="K197" i="3"/>
  <c r="J197" i="3" s="1"/>
  <c r="K196" i="3"/>
  <c r="J196" i="3" s="1"/>
  <c r="K195" i="3"/>
  <c r="J195" i="3" s="1"/>
  <c r="K194" i="3"/>
  <c r="J194" i="3" s="1"/>
  <c r="K193" i="3"/>
  <c r="J193" i="3"/>
  <c r="K192" i="3"/>
  <c r="J192" i="3" s="1"/>
  <c r="K191" i="3"/>
  <c r="J191" i="3" s="1"/>
  <c r="K190" i="3"/>
  <c r="J190" i="3" s="1"/>
  <c r="K189" i="3"/>
  <c r="J189" i="3" s="1"/>
  <c r="K188" i="3"/>
  <c r="J188" i="3" s="1"/>
  <c r="K187" i="3"/>
  <c r="J187" i="3"/>
  <c r="K186" i="3"/>
  <c r="J186" i="3" s="1"/>
  <c r="K185" i="3"/>
  <c r="J185" i="3" s="1"/>
  <c r="K184" i="3"/>
  <c r="J184" i="3" s="1"/>
  <c r="K183" i="3"/>
  <c r="J183" i="3"/>
  <c r="K182" i="3"/>
  <c r="J182" i="3" s="1"/>
  <c r="K181" i="3"/>
  <c r="J181" i="3" s="1"/>
  <c r="K180" i="3"/>
  <c r="J180" i="3" s="1"/>
  <c r="K179" i="3"/>
  <c r="J179" i="3" s="1"/>
  <c r="K178" i="3"/>
  <c r="J178" i="3" s="1"/>
  <c r="K177" i="3"/>
  <c r="J177" i="3" s="1"/>
  <c r="K176" i="3"/>
  <c r="J176" i="3" s="1"/>
  <c r="K175" i="3"/>
  <c r="J175" i="3"/>
  <c r="K174" i="3"/>
  <c r="J174" i="3" s="1"/>
  <c r="K173" i="3"/>
  <c r="J173" i="3"/>
  <c r="K172" i="3"/>
  <c r="J172" i="3" s="1"/>
  <c r="K171" i="3"/>
  <c r="J171" i="3" s="1"/>
  <c r="K170" i="3"/>
  <c r="J170" i="3" s="1"/>
  <c r="K169" i="3"/>
  <c r="J169" i="3" s="1"/>
  <c r="K168" i="3"/>
  <c r="J168" i="3" s="1"/>
  <c r="K167" i="3"/>
  <c r="J167" i="3" s="1"/>
  <c r="K166" i="3"/>
  <c r="J166" i="3" s="1"/>
  <c r="K165" i="3"/>
  <c r="J165" i="3" s="1"/>
  <c r="E27" i="4"/>
  <c r="E26" i="4"/>
  <c r="E24" i="4"/>
  <c r="E23" i="4"/>
  <c r="E20" i="4" l="1"/>
  <c r="E19" i="4"/>
  <c r="E18" i="4"/>
  <c r="E17" i="4"/>
  <c r="F15" i="4"/>
  <c r="F21" i="4" s="1"/>
  <c r="E13" i="4"/>
  <c r="E14" i="4"/>
  <c r="E15" i="4" l="1"/>
  <c r="F25" i="4"/>
  <c r="E25" i="4" s="1"/>
  <c r="E21" i="4"/>
  <c r="E29" i="4" l="1"/>
  <c r="F29" i="4"/>
  <c r="K10" i="3"/>
  <c r="J10" i="3" s="1"/>
  <c r="K11" i="3"/>
  <c r="J11" i="3" s="1"/>
  <c r="K12" i="3"/>
  <c r="J12" i="3" s="1"/>
  <c r="K13" i="3"/>
  <c r="J13" i="3" s="1"/>
  <c r="K14" i="3"/>
  <c r="J14" i="3" s="1"/>
  <c r="K15" i="3"/>
  <c r="J15" i="3" s="1"/>
  <c r="K16" i="3"/>
  <c r="J16" i="3" s="1"/>
  <c r="K17" i="3"/>
  <c r="J17" i="3" s="1"/>
  <c r="K18" i="3"/>
  <c r="J18" i="3" s="1"/>
  <c r="K19" i="3"/>
  <c r="J19" i="3" s="1"/>
  <c r="K20" i="3"/>
  <c r="J20" i="3" s="1"/>
  <c r="K21" i="3"/>
  <c r="J21" i="3" s="1"/>
  <c r="K22" i="3"/>
  <c r="J22" i="3" s="1"/>
  <c r="K23" i="3"/>
  <c r="J23" i="3" s="1"/>
  <c r="K24" i="3"/>
  <c r="J24" i="3" s="1"/>
  <c r="K25" i="3"/>
  <c r="J25" i="3" s="1"/>
  <c r="K26" i="3"/>
  <c r="J26" i="3" s="1"/>
  <c r="K27" i="3"/>
  <c r="J27" i="3" s="1"/>
  <c r="K28" i="3"/>
  <c r="J28" i="3" s="1"/>
  <c r="K29" i="3"/>
  <c r="J29" i="3" s="1"/>
  <c r="K30" i="3"/>
  <c r="J30" i="3" s="1"/>
  <c r="K31" i="3"/>
  <c r="J31" i="3" s="1"/>
  <c r="K32" i="3"/>
  <c r="J32" i="3" s="1"/>
  <c r="K33" i="3"/>
  <c r="J33" i="3" s="1"/>
  <c r="K34" i="3"/>
  <c r="J34" i="3" s="1"/>
  <c r="K35" i="3"/>
  <c r="J35" i="3" s="1"/>
  <c r="K36" i="3"/>
  <c r="J36" i="3" s="1"/>
  <c r="K37" i="3"/>
  <c r="J37" i="3" s="1"/>
  <c r="K38" i="3"/>
  <c r="J38" i="3" s="1"/>
  <c r="K39" i="3"/>
  <c r="J39" i="3" s="1"/>
  <c r="K40" i="3"/>
  <c r="J40" i="3" s="1"/>
  <c r="K41" i="3"/>
  <c r="J41" i="3" s="1"/>
  <c r="K42" i="3"/>
  <c r="J42" i="3" s="1"/>
  <c r="K43" i="3"/>
  <c r="J43" i="3" s="1"/>
  <c r="K44" i="3"/>
  <c r="J44" i="3" s="1"/>
  <c r="K45" i="3"/>
  <c r="J45" i="3" s="1"/>
  <c r="K46" i="3"/>
  <c r="J46" i="3" s="1"/>
  <c r="K47" i="3"/>
  <c r="J47" i="3" s="1"/>
  <c r="K48" i="3"/>
  <c r="J48" i="3" s="1"/>
  <c r="K49" i="3"/>
  <c r="J49" i="3" s="1"/>
  <c r="K50" i="3"/>
  <c r="J50" i="3" s="1"/>
  <c r="K51" i="3"/>
  <c r="J51" i="3" s="1"/>
  <c r="K52" i="3"/>
  <c r="J52" i="3" s="1"/>
  <c r="K53" i="3"/>
  <c r="J53" i="3" s="1"/>
  <c r="K54" i="3"/>
  <c r="J54" i="3" s="1"/>
  <c r="K55" i="3"/>
  <c r="J55" i="3" s="1"/>
  <c r="K56" i="3"/>
  <c r="J56" i="3" s="1"/>
  <c r="K57" i="3"/>
  <c r="J57" i="3" s="1"/>
  <c r="K58" i="3"/>
  <c r="J58" i="3" s="1"/>
  <c r="K59" i="3"/>
  <c r="J59" i="3" s="1"/>
  <c r="K60" i="3"/>
  <c r="J60" i="3" s="1"/>
  <c r="K61" i="3"/>
  <c r="J61" i="3" s="1"/>
  <c r="K62" i="3"/>
  <c r="J62" i="3" s="1"/>
  <c r="K63" i="3"/>
  <c r="J63" i="3" s="1"/>
  <c r="K64" i="3"/>
  <c r="J64" i="3" s="1"/>
  <c r="K65" i="3"/>
  <c r="J65" i="3" s="1"/>
  <c r="K66" i="3"/>
  <c r="J66" i="3" s="1"/>
  <c r="K67" i="3"/>
  <c r="J67" i="3" s="1"/>
  <c r="K68" i="3"/>
  <c r="J68" i="3" s="1"/>
  <c r="K69" i="3"/>
  <c r="J69" i="3" s="1"/>
  <c r="K70" i="3"/>
  <c r="J70" i="3" s="1"/>
  <c r="K71" i="3"/>
  <c r="J71" i="3" s="1"/>
  <c r="K72" i="3"/>
  <c r="J72" i="3" s="1"/>
  <c r="K73" i="3"/>
  <c r="J73" i="3" s="1"/>
  <c r="K74" i="3"/>
  <c r="J74" i="3" s="1"/>
  <c r="K75" i="3"/>
  <c r="J75" i="3" s="1"/>
  <c r="K76" i="3"/>
  <c r="J76" i="3" s="1"/>
  <c r="K77" i="3"/>
  <c r="J77" i="3" s="1"/>
  <c r="K78" i="3"/>
  <c r="J78" i="3" s="1"/>
  <c r="K79" i="3"/>
  <c r="J79" i="3" s="1"/>
  <c r="K80" i="3"/>
  <c r="J80" i="3" s="1"/>
  <c r="K81" i="3"/>
  <c r="J81" i="3" s="1"/>
  <c r="K82" i="3"/>
  <c r="J82" i="3" s="1"/>
  <c r="K83" i="3"/>
  <c r="J83" i="3" s="1"/>
  <c r="K84" i="3"/>
  <c r="J84" i="3" s="1"/>
  <c r="K85" i="3"/>
  <c r="J85" i="3" s="1"/>
  <c r="K86" i="3"/>
  <c r="J86" i="3" s="1"/>
  <c r="K87" i="3"/>
  <c r="J87" i="3" s="1"/>
  <c r="K88" i="3"/>
  <c r="J88" i="3" s="1"/>
  <c r="K89" i="3"/>
  <c r="J89" i="3" s="1"/>
  <c r="K90" i="3"/>
  <c r="J90" i="3" s="1"/>
  <c r="K91" i="3"/>
  <c r="J91" i="3" s="1"/>
  <c r="K92" i="3"/>
  <c r="J92" i="3" s="1"/>
  <c r="K93" i="3"/>
  <c r="J93" i="3" s="1"/>
  <c r="K94" i="3"/>
  <c r="J94" i="3" s="1"/>
  <c r="K95" i="3"/>
  <c r="J95" i="3" s="1"/>
  <c r="K96" i="3"/>
  <c r="J96" i="3" s="1"/>
  <c r="K97" i="3"/>
  <c r="J97" i="3" s="1"/>
  <c r="K98" i="3"/>
  <c r="J98" i="3" s="1"/>
  <c r="K99" i="3"/>
  <c r="J99" i="3" s="1"/>
  <c r="K100" i="3"/>
  <c r="J100" i="3" s="1"/>
  <c r="K101" i="3"/>
  <c r="J101" i="3" s="1"/>
  <c r="K102" i="3"/>
  <c r="J102" i="3" s="1"/>
  <c r="K103" i="3"/>
  <c r="J103" i="3" s="1"/>
  <c r="K104" i="3"/>
  <c r="J104" i="3" s="1"/>
  <c r="K105" i="3"/>
  <c r="J105" i="3" s="1"/>
  <c r="K106" i="3"/>
  <c r="J106" i="3" s="1"/>
  <c r="K107" i="3"/>
  <c r="J107" i="3" s="1"/>
  <c r="K108" i="3"/>
  <c r="J108" i="3" s="1"/>
  <c r="K109" i="3"/>
  <c r="J109" i="3" s="1"/>
  <c r="K110" i="3"/>
  <c r="J110" i="3" s="1"/>
  <c r="K111" i="3"/>
  <c r="J111" i="3" s="1"/>
  <c r="K112" i="3"/>
  <c r="J112" i="3" s="1"/>
  <c r="K113" i="3"/>
  <c r="J113" i="3" s="1"/>
  <c r="K114" i="3"/>
  <c r="J114" i="3" s="1"/>
  <c r="K115" i="3"/>
  <c r="J115" i="3" s="1"/>
  <c r="K116" i="3"/>
  <c r="J116" i="3" s="1"/>
  <c r="K117" i="3"/>
  <c r="J117" i="3" s="1"/>
  <c r="K118" i="3"/>
  <c r="J118" i="3" s="1"/>
  <c r="K119" i="3"/>
  <c r="J119" i="3" s="1"/>
  <c r="K120" i="3"/>
  <c r="J120" i="3" s="1"/>
  <c r="K121" i="3"/>
  <c r="J121" i="3" s="1"/>
  <c r="K122" i="3"/>
  <c r="J122" i="3" s="1"/>
  <c r="K123" i="3"/>
  <c r="J123" i="3" s="1"/>
  <c r="K124" i="3"/>
  <c r="J124" i="3" s="1"/>
  <c r="K125" i="3"/>
  <c r="J125" i="3" s="1"/>
  <c r="K126" i="3"/>
  <c r="J126" i="3" s="1"/>
  <c r="K127" i="3"/>
  <c r="J127" i="3" s="1"/>
  <c r="K128" i="3"/>
  <c r="J128" i="3" s="1"/>
  <c r="K129" i="3"/>
  <c r="J129" i="3" s="1"/>
  <c r="K130" i="3"/>
  <c r="J130" i="3" s="1"/>
  <c r="K131" i="3"/>
  <c r="J131" i="3" s="1"/>
  <c r="K132" i="3"/>
  <c r="J132" i="3" s="1"/>
  <c r="K133" i="3"/>
  <c r="J133" i="3" s="1"/>
  <c r="K134" i="3"/>
  <c r="J134" i="3" s="1"/>
  <c r="K135" i="3"/>
  <c r="J135" i="3" s="1"/>
  <c r="K136" i="3"/>
  <c r="J136" i="3" s="1"/>
  <c r="K137" i="3"/>
  <c r="J137" i="3" s="1"/>
  <c r="K138" i="3"/>
  <c r="J138" i="3" s="1"/>
  <c r="K139" i="3"/>
  <c r="J139" i="3" s="1"/>
  <c r="K140" i="3"/>
  <c r="J140" i="3" s="1"/>
  <c r="K141" i="3"/>
  <c r="J141" i="3" s="1"/>
  <c r="K142" i="3"/>
  <c r="J142" i="3" s="1"/>
  <c r="K143" i="3"/>
  <c r="J143" i="3" s="1"/>
  <c r="K144" i="3"/>
  <c r="J144" i="3" s="1"/>
  <c r="K145" i="3"/>
  <c r="J145" i="3" s="1"/>
  <c r="K146" i="3"/>
  <c r="J146" i="3" s="1"/>
  <c r="K147" i="3"/>
  <c r="J147" i="3" s="1"/>
  <c r="K148" i="3"/>
  <c r="J148" i="3" s="1"/>
  <c r="K149" i="3"/>
  <c r="J149" i="3" s="1"/>
  <c r="K150" i="3"/>
  <c r="J150" i="3" s="1"/>
  <c r="K151" i="3"/>
  <c r="J151" i="3" s="1"/>
  <c r="K152" i="3"/>
  <c r="J152" i="3" s="1"/>
  <c r="K153" i="3"/>
  <c r="J153" i="3" s="1"/>
  <c r="K154" i="3"/>
  <c r="J154" i="3" s="1"/>
  <c r="K155" i="3"/>
  <c r="J155" i="3" s="1"/>
  <c r="K156" i="3"/>
  <c r="J156" i="3" s="1"/>
  <c r="K157" i="3"/>
  <c r="J157" i="3" s="1"/>
  <c r="K158" i="3"/>
  <c r="J158" i="3" s="1"/>
  <c r="K159" i="3"/>
  <c r="J159" i="3" s="1"/>
  <c r="K160" i="3"/>
  <c r="J160" i="3" s="1"/>
  <c r="K161" i="3"/>
  <c r="J161" i="3" s="1"/>
  <c r="K162" i="3"/>
  <c r="J162" i="3" s="1"/>
  <c r="K163" i="3"/>
  <c r="J163" i="3" s="1"/>
  <c r="K164" i="3"/>
  <c r="J164" i="3" s="1"/>
  <c r="K9" i="3"/>
  <c r="J9" i="3" l="1"/>
  <c r="J321" i="3" s="1"/>
  <c r="K321" i="3"/>
  <c r="F8" i="4"/>
  <c r="E12" i="4" l="1"/>
  <c r="E10" i="4"/>
  <c r="E8" i="4" l="1"/>
</calcChain>
</file>

<file path=xl/sharedStrings.xml><?xml version="1.0" encoding="utf-8"?>
<sst xmlns="http://schemas.openxmlformats.org/spreadsheetml/2006/main" count="717" uniqueCount="388">
  <si>
    <t>SI.No.</t>
  </si>
  <si>
    <t>Block</t>
  </si>
  <si>
    <t>Floor</t>
  </si>
  <si>
    <t>Type</t>
  </si>
  <si>
    <t>Total Area</t>
  </si>
  <si>
    <t>Apartment No.</t>
  </si>
  <si>
    <t>(a)
Carpet Area (as per Sec 2(k) of the RERA Act)
(Sq.m)</t>
  </si>
  <si>
    <t>(b)
Exclusive Balcony
(sq.m)</t>
  </si>
  <si>
    <t>(C)
Exclusive Verandah/Utility/
Service/Open Terrace
(Sq.m)</t>
  </si>
  <si>
    <t>e = (a+b+c+d) Floor Area of the apartment (sq.m)</t>
  </si>
  <si>
    <t>(d)
Area of External walls
(sq.m)</t>
  </si>
  <si>
    <t xml:space="preserve">(f)
Proportionate Common Area
(sq.m) </t>
  </si>
  <si>
    <t>(h)
UDS land Area
(Sq.m)</t>
  </si>
  <si>
    <t xml:space="preserve">Covered </t>
  </si>
  <si>
    <t>Open</t>
  </si>
  <si>
    <t>(g) = (e+f)
Gross Area of 
the 
apartment
(Sq.m)</t>
  </si>
  <si>
    <t>3 BEDROOM TYPE-1</t>
  </si>
  <si>
    <t>• Carpet Area statement with total UDS for the least extent.</t>
  </si>
  <si>
    <t>• If any land reserved for future development, an abstract to be shown in the carpet area statement mentioning the UDS for the approved blocks and UDS for the future development.</t>
  </si>
  <si>
    <t>• Car parking to be allotted/provided as per the Tamil Nadu Combined Development and Building Rules (TNCDBR), 2019.</t>
  </si>
  <si>
    <t>• If one car parking is required for two apartments, promoter to clearly mention in the carpet area statement as to how car parking will be allotted.</t>
  </si>
  <si>
    <t>• Promoter to clearly mention cover, open and visitor carparking.</t>
  </si>
  <si>
    <t>• Car parking allotted to individual apartment to be shown in the carpet area statement.</t>
  </si>
  <si>
    <t>Ground</t>
  </si>
  <si>
    <t xml:space="preserve">UDS ABSTRACT </t>
  </si>
  <si>
    <t xml:space="preserve">Decription </t>
  </si>
  <si>
    <t>UDS area in sqft</t>
  </si>
  <si>
    <t>UDS area in sqm</t>
  </si>
  <si>
    <t>Land Extent</t>
  </si>
  <si>
    <t>Block UDS</t>
  </si>
  <si>
    <t>Balance</t>
  </si>
  <si>
    <t>(i)
Car Parking (Nos.)</t>
  </si>
  <si>
    <t>Note 2 as defined by TNRERA as a standard procudure: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</si>
  <si>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</si>
  <si>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</si>
  <si>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</si>
  <si>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</si>
  <si>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</si>
  <si>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</si>
  <si>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</si>
  <si>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</si>
  <si>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</si>
  <si>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</si>
  <si>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</si>
  <si>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</si>
  <si>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Thirteenth</t>
  </si>
  <si>
    <t>Fourteenth</t>
  </si>
  <si>
    <t>Fifteenth</t>
  </si>
  <si>
    <t>Sixteenth</t>
  </si>
  <si>
    <t>Seventeenth</t>
  </si>
  <si>
    <t>Eighteenth</t>
  </si>
  <si>
    <t>Ninteenth</t>
  </si>
  <si>
    <t>2 BEDROOM TYPE-5G</t>
  </si>
  <si>
    <t>2 BEDROOM + STUDY TYPE-1G</t>
  </si>
  <si>
    <t>2 BEDROOM + STUDY TYPE-1</t>
  </si>
  <si>
    <t>2 BEDROOM TYPE-5</t>
  </si>
  <si>
    <t>2 BEDROOM TYPE-1T</t>
  </si>
  <si>
    <t>2 BEDROOM TYPE-1</t>
  </si>
  <si>
    <t>2 BEDROOM TYPE-5A</t>
  </si>
  <si>
    <t>1A001</t>
  </si>
  <si>
    <t>1A002</t>
  </si>
  <si>
    <t>1A003</t>
  </si>
  <si>
    <t>1A004</t>
  </si>
  <si>
    <t>1A1007</t>
  </si>
  <si>
    <t>1A1008</t>
  </si>
  <si>
    <t>1A101</t>
  </si>
  <si>
    <t>1A102</t>
  </si>
  <si>
    <t>1A103</t>
  </si>
  <si>
    <t>1A104</t>
  </si>
  <si>
    <t>1A107</t>
  </si>
  <si>
    <t>1A108</t>
  </si>
  <si>
    <t>1A201</t>
  </si>
  <si>
    <t>1A202</t>
  </si>
  <si>
    <t>1A203</t>
  </si>
  <si>
    <t>1A204</t>
  </si>
  <si>
    <t>1A205</t>
  </si>
  <si>
    <t>1A206</t>
  </si>
  <si>
    <t>1A207</t>
  </si>
  <si>
    <t>1A208</t>
  </si>
  <si>
    <t>1A301</t>
  </si>
  <si>
    <t>1A302</t>
  </si>
  <si>
    <t>1A303</t>
  </si>
  <si>
    <t>1A304</t>
  </si>
  <si>
    <t>1A305</t>
  </si>
  <si>
    <t>1A306</t>
  </si>
  <si>
    <t>1A307</t>
  </si>
  <si>
    <t>1A308</t>
  </si>
  <si>
    <t>1A401</t>
  </si>
  <si>
    <t>1A402</t>
  </si>
  <si>
    <t>1A403</t>
  </si>
  <si>
    <t>1A404</t>
  </si>
  <si>
    <t>1A405</t>
  </si>
  <si>
    <t>1A406</t>
  </si>
  <si>
    <t>1A407</t>
  </si>
  <si>
    <t>1A408</t>
  </si>
  <si>
    <t>1A501</t>
  </si>
  <si>
    <t>1A502</t>
  </si>
  <si>
    <t>1A503</t>
  </si>
  <si>
    <t>1A504</t>
  </si>
  <si>
    <t>1A505</t>
  </si>
  <si>
    <t>1A506</t>
  </si>
  <si>
    <t>1A507</t>
  </si>
  <si>
    <t>1A508</t>
  </si>
  <si>
    <t>1A601</t>
  </si>
  <si>
    <t>1A602</t>
  </si>
  <si>
    <t>1A603</t>
  </si>
  <si>
    <t>1A604</t>
  </si>
  <si>
    <t>1A605</t>
  </si>
  <si>
    <t>1A606</t>
  </si>
  <si>
    <t>1A607</t>
  </si>
  <si>
    <t>1A608</t>
  </si>
  <si>
    <t>1A701</t>
  </si>
  <si>
    <t>1A702</t>
  </si>
  <si>
    <t>1A703</t>
  </si>
  <si>
    <t>1A704</t>
  </si>
  <si>
    <t>1A705</t>
  </si>
  <si>
    <t>1A706</t>
  </si>
  <si>
    <t>1A707</t>
  </si>
  <si>
    <t>1A708</t>
  </si>
  <si>
    <t>1A801</t>
  </si>
  <si>
    <t>1A802</t>
  </si>
  <si>
    <t>1A803</t>
  </si>
  <si>
    <t>1A804</t>
  </si>
  <si>
    <t>1A805</t>
  </si>
  <si>
    <t>1A806</t>
  </si>
  <si>
    <t>1A807</t>
  </si>
  <si>
    <t>1A808</t>
  </si>
  <si>
    <t>1A901</t>
  </si>
  <si>
    <t>1A902</t>
  </si>
  <si>
    <t>1A903</t>
  </si>
  <si>
    <t>1A904</t>
  </si>
  <si>
    <t>1A905</t>
  </si>
  <si>
    <t>1A906</t>
  </si>
  <si>
    <t>1A907</t>
  </si>
  <si>
    <t>1A908</t>
  </si>
  <si>
    <t>1A1001</t>
  </si>
  <si>
    <t>1A1002</t>
  </si>
  <si>
    <t>1A1003</t>
  </si>
  <si>
    <t>1A1004</t>
  </si>
  <si>
    <t>1A1005</t>
  </si>
  <si>
    <t>1A1006</t>
  </si>
  <si>
    <t>1A1101</t>
  </si>
  <si>
    <t>1A1102</t>
  </si>
  <si>
    <t>1A1103</t>
  </si>
  <si>
    <t>1A1104</t>
  </si>
  <si>
    <t>1A1105</t>
  </si>
  <si>
    <t>1A1106</t>
  </si>
  <si>
    <t>1A1107</t>
  </si>
  <si>
    <t>1A1108</t>
  </si>
  <si>
    <t>1A1201</t>
  </si>
  <si>
    <t>1A1202</t>
  </si>
  <si>
    <t>1A1203</t>
  </si>
  <si>
    <t>1A1204</t>
  </si>
  <si>
    <t>1A1205</t>
  </si>
  <si>
    <t>1A1206</t>
  </si>
  <si>
    <t>1A1207</t>
  </si>
  <si>
    <t>1A1208</t>
  </si>
  <si>
    <t>1A1301</t>
  </si>
  <si>
    <t>1A1302</t>
  </si>
  <si>
    <t>1A1303</t>
  </si>
  <si>
    <t>1A1304</t>
  </si>
  <si>
    <t>1A1305</t>
  </si>
  <si>
    <t>1A1306</t>
  </si>
  <si>
    <t>1A1307</t>
  </si>
  <si>
    <t>1A1308</t>
  </si>
  <si>
    <t>1A1401</t>
  </si>
  <si>
    <t>1A1402</t>
  </si>
  <si>
    <t>1A1403</t>
  </si>
  <si>
    <t>1A1404</t>
  </si>
  <si>
    <t>1A1405</t>
  </si>
  <si>
    <t>1A1406</t>
  </si>
  <si>
    <t>1A1407</t>
  </si>
  <si>
    <t>1A1408</t>
  </si>
  <si>
    <t>1A1501</t>
  </si>
  <si>
    <t>1A1502</t>
  </si>
  <si>
    <t>1A1503</t>
  </si>
  <si>
    <t>1A1504</t>
  </si>
  <si>
    <t>1A1505</t>
  </si>
  <si>
    <t>1A1506</t>
  </si>
  <si>
    <t>1A1507</t>
  </si>
  <si>
    <t>1A1508</t>
  </si>
  <si>
    <t>1A1601</t>
  </si>
  <si>
    <t>1A1602</t>
  </si>
  <si>
    <t>1A1603</t>
  </si>
  <si>
    <t>1A1604</t>
  </si>
  <si>
    <t>1A1605</t>
  </si>
  <si>
    <t>1A1606</t>
  </si>
  <si>
    <t>1A1607</t>
  </si>
  <si>
    <t>1A1608</t>
  </si>
  <si>
    <t>1A1701</t>
  </si>
  <si>
    <t>1A1702</t>
  </si>
  <si>
    <t>1A1703</t>
  </si>
  <si>
    <t>1A1704</t>
  </si>
  <si>
    <t>1A1705</t>
  </si>
  <si>
    <t>1A1706</t>
  </si>
  <si>
    <t>1A1707</t>
  </si>
  <si>
    <t>1A1708</t>
  </si>
  <si>
    <t>1A1801</t>
  </si>
  <si>
    <t>1A1802</t>
  </si>
  <si>
    <t>1A1803</t>
  </si>
  <si>
    <t>1A1804</t>
  </si>
  <si>
    <t>1A1805</t>
  </si>
  <si>
    <t>1A1806</t>
  </si>
  <si>
    <t>1A1807</t>
  </si>
  <si>
    <t>1A1808</t>
  </si>
  <si>
    <t>1A1901</t>
  </si>
  <si>
    <t>1A1902</t>
  </si>
  <si>
    <t>1A1903</t>
  </si>
  <si>
    <t>1A1904</t>
  </si>
  <si>
    <t>1A1905</t>
  </si>
  <si>
    <t>1A1906</t>
  </si>
  <si>
    <t>1A1907</t>
  </si>
  <si>
    <t>1A1908</t>
  </si>
  <si>
    <t>1B001</t>
  </si>
  <si>
    <t>1B002</t>
  </si>
  <si>
    <t>1B003</t>
  </si>
  <si>
    <t>1B004</t>
  </si>
  <si>
    <t>1B1005</t>
  </si>
  <si>
    <t>1B1006</t>
  </si>
  <si>
    <t>1B101</t>
  </si>
  <si>
    <t>1B102</t>
  </si>
  <si>
    <t>1B103</t>
  </si>
  <si>
    <t>1B104</t>
  </si>
  <si>
    <t>1B105</t>
  </si>
  <si>
    <t>1B106</t>
  </si>
  <si>
    <t>1B201</t>
  </si>
  <si>
    <t>1B202</t>
  </si>
  <si>
    <t>1B203</t>
  </si>
  <si>
    <t>1B204</t>
  </si>
  <si>
    <t>1B205</t>
  </si>
  <si>
    <t>1B206</t>
  </si>
  <si>
    <t>1B207</t>
  </si>
  <si>
    <t>1B208</t>
  </si>
  <si>
    <t>1B301</t>
  </si>
  <si>
    <t>1B302</t>
  </si>
  <si>
    <t>1B303</t>
  </si>
  <si>
    <t>1B304</t>
  </si>
  <si>
    <t>1B305</t>
  </si>
  <si>
    <t>1B306</t>
  </si>
  <si>
    <t>1B307</t>
  </si>
  <si>
    <t>1B308</t>
  </si>
  <si>
    <t>1B401</t>
  </si>
  <si>
    <t>1B402</t>
  </si>
  <si>
    <t>1B403</t>
  </si>
  <si>
    <t>1B404</t>
  </si>
  <si>
    <t>1B405</t>
  </si>
  <si>
    <t>1B406</t>
  </si>
  <si>
    <t>1B407</t>
  </si>
  <si>
    <t>1B408</t>
  </si>
  <si>
    <t>1B501</t>
  </si>
  <si>
    <t>1B502</t>
  </si>
  <si>
    <t>1B503</t>
  </si>
  <si>
    <t>1B504</t>
  </si>
  <si>
    <t>1B505</t>
  </si>
  <si>
    <t>1B506</t>
  </si>
  <si>
    <t>1B507</t>
  </si>
  <si>
    <t>1B508</t>
  </si>
  <si>
    <t>1B601</t>
  </si>
  <si>
    <t>1B602</t>
  </si>
  <si>
    <t>1B603</t>
  </si>
  <si>
    <t>1B604</t>
  </si>
  <si>
    <t>1B605</t>
  </si>
  <si>
    <t>1B606</t>
  </si>
  <si>
    <t>1B607</t>
  </si>
  <si>
    <t>1B608</t>
  </si>
  <si>
    <t>1B701</t>
  </si>
  <si>
    <t>1B702</t>
  </si>
  <si>
    <t>1B703</t>
  </si>
  <si>
    <t>1B704</t>
  </si>
  <si>
    <t>1B705</t>
  </si>
  <si>
    <t>1B706</t>
  </si>
  <si>
    <t>1B707</t>
  </si>
  <si>
    <t>1B708</t>
  </si>
  <si>
    <t>1B801</t>
  </si>
  <si>
    <t>1B802</t>
  </si>
  <si>
    <t>1B803</t>
  </si>
  <si>
    <t>1B804</t>
  </si>
  <si>
    <t>1B805</t>
  </si>
  <si>
    <t>1B806</t>
  </si>
  <si>
    <t>1B807</t>
  </si>
  <si>
    <t>1B808</t>
  </si>
  <si>
    <t>1B901</t>
  </si>
  <si>
    <t>1B902</t>
  </si>
  <si>
    <t>1B903</t>
  </si>
  <si>
    <t>1B904</t>
  </si>
  <si>
    <t>1B905</t>
  </si>
  <si>
    <t>1B906</t>
  </si>
  <si>
    <t>1B907</t>
  </si>
  <si>
    <t>1B908</t>
  </si>
  <si>
    <t>1B1001</t>
  </si>
  <si>
    <t>1B1002</t>
  </si>
  <si>
    <t>1B1003</t>
  </si>
  <si>
    <t>1B1004</t>
  </si>
  <si>
    <t>1B1007</t>
  </si>
  <si>
    <t>1B1008</t>
  </si>
  <si>
    <t>1B1101</t>
  </si>
  <si>
    <t>1B1102</t>
  </si>
  <si>
    <t>1B1103</t>
  </si>
  <si>
    <t>1B1104</t>
  </si>
  <si>
    <t>1B1105</t>
  </si>
  <si>
    <t>1B1106</t>
  </si>
  <si>
    <t>1B1107</t>
  </si>
  <si>
    <t>1B1108</t>
  </si>
  <si>
    <t>1B1201</t>
  </si>
  <si>
    <t>1B1202</t>
  </si>
  <si>
    <t>1B1203</t>
  </si>
  <si>
    <t>1B1204</t>
  </si>
  <si>
    <t>1B1205</t>
  </si>
  <si>
    <t>1B1206</t>
  </si>
  <si>
    <t>1B1207</t>
  </si>
  <si>
    <t>1B1208</t>
  </si>
  <si>
    <t>1B1301</t>
  </si>
  <si>
    <t>1B1302</t>
  </si>
  <si>
    <t>1B1303</t>
  </si>
  <si>
    <t>1B1304</t>
  </si>
  <si>
    <t>1B1305</t>
  </si>
  <si>
    <t>1B1306</t>
  </si>
  <si>
    <t>1B1307</t>
  </si>
  <si>
    <t>1B1308</t>
  </si>
  <si>
    <t>1B1401</t>
  </si>
  <si>
    <t>1B1402</t>
  </si>
  <si>
    <t>1B1403</t>
  </si>
  <si>
    <t>1B1404</t>
  </si>
  <si>
    <t>1B1405</t>
  </si>
  <si>
    <t>1B1406</t>
  </si>
  <si>
    <t>1B1407</t>
  </si>
  <si>
    <t>1B1408</t>
  </si>
  <si>
    <t>1B1501</t>
  </si>
  <si>
    <t>1B1502</t>
  </si>
  <si>
    <t>1B1503</t>
  </si>
  <si>
    <t>1B1504</t>
  </si>
  <si>
    <t>1B1505</t>
  </si>
  <si>
    <t>1B1506</t>
  </si>
  <si>
    <t>1B1507</t>
  </si>
  <si>
    <t>1B1508</t>
  </si>
  <si>
    <t>1B1601</t>
  </si>
  <si>
    <t>1B1602</t>
  </si>
  <si>
    <t>1B1603</t>
  </si>
  <si>
    <t>1B1604</t>
  </si>
  <si>
    <t>1B1605</t>
  </si>
  <si>
    <t>1B1606</t>
  </si>
  <si>
    <t>1B1607</t>
  </si>
  <si>
    <t>1B1608</t>
  </si>
  <si>
    <t>1B1701</t>
  </si>
  <si>
    <t>1B1702</t>
  </si>
  <si>
    <t>1B1703</t>
  </si>
  <si>
    <t>1B1704</t>
  </si>
  <si>
    <t>1B1705</t>
  </si>
  <si>
    <t>1B1706</t>
  </si>
  <si>
    <t>1B1707</t>
  </si>
  <si>
    <t>1B1708</t>
  </si>
  <si>
    <t>1B1801</t>
  </si>
  <si>
    <t>1B1802</t>
  </si>
  <si>
    <t>1B1803</t>
  </si>
  <si>
    <t>1B1804</t>
  </si>
  <si>
    <t>1B1805</t>
  </si>
  <si>
    <t>1B1806</t>
  </si>
  <si>
    <t>1B1807</t>
  </si>
  <si>
    <t>1B1808</t>
  </si>
  <si>
    <t>1B1901</t>
  </si>
  <si>
    <t>1B1902</t>
  </si>
  <si>
    <t>1B1903</t>
  </si>
  <si>
    <t>1B1904</t>
  </si>
  <si>
    <t>1B1905</t>
  </si>
  <si>
    <t>1B1906</t>
  </si>
  <si>
    <t>1B1907</t>
  </si>
  <si>
    <t>1B1908</t>
  </si>
  <si>
    <t>Deducting :-</t>
  </si>
  <si>
    <t>(-) Gifted Deed doc No: 19715/2014</t>
  </si>
  <si>
    <t>(-) Proposed 18 m Wide Link Road Gifted Deed doc No: 19715/2016</t>
  </si>
  <si>
    <t>(-) Land to be gifted for street alignment Gifted Deed doc No: 15668/2017</t>
  </si>
  <si>
    <t>OSR - 1 Gifted Deed doc No: 6875/2016</t>
  </si>
  <si>
    <t>OSR - 2 Gifted Deed doc No: 6875/2016</t>
  </si>
  <si>
    <t>OSR - 3 Gifted Deed doc No: 19716/14 &amp; 6875/2016</t>
  </si>
  <si>
    <t>OSR - 4 Gifted Deed doc No: 15669/2017</t>
  </si>
  <si>
    <t>NET land to be conveyed as UDS</t>
  </si>
  <si>
    <t>UDS for Row Villas - Ongoing</t>
  </si>
  <si>
    <t>UDS for Phase 1 (Tower 4 &amp; 5)- Completed</t>
  </si>
  <si>
    <t>UDS for Phase 3 (Tower 6, 7,8A &amp; 8B)- Yet to Start</t>
  </si>
  <si>
    <t>UDS for Phase 2 (Tower 2 &amp;3)- Ongoing</t>
  </si>
  <si>
    <t>Deducting Road Widening :-</t>
  </si>
  <si>
    <t>Least Extent after road widening</t>
  </si>
  <si>
    <r>
      <rPr>
        <b/>
        <sz val="12"/>
        <rFont val="Calibri"/>
        <family val="2"/>
      </rPr>
      <t>Site Address</t>
    </r>
    <r>
      <rPr>
        <b/>
        <sz val="14"/>
        <rFont val="Calibri"/>
        <family val="1"/>
      </rPr>
      <t xml:space="preserve"> : Survey No. 765/29B2C, 765/29B1, 389/2(Part), 384, 398/2(Part), 397/2, 390 (Part), 391, 380, 379, 392 of Mangadu village, Kundrathur Main Road, Chennai </t>
    </r>
  </si>
  <si>
    <t xml:space="preserve">TOWER 1 -  Carpet Area Statement                                                                                                                  </t>
  </si>
  <si>
    <t>UDS for Phase 2 (Tower 1)- Propose Tower</t>
  </si>
  <si>
    <t xml:space="preserve">Total No of car parking </t>
  </si>
  <si>
    <t>Note 1: 30 visitor car parking spaces are provided for Towers 1, 2 &amp; 3, as per the CMDA-approved plan of 2017.</t>
  </si>
  <si>
    <t>Site Address : Survey No. 765/29B2C, 765/29B1, 389/2(Part), 384, 398/2(Part), 397/2, 390 (Part), 391, 380, 379, 392 of Mangadu village, Kundrathur Main Road, Chennai 600122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</si>
</sst>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00"/>
    <numFmt numFmtId="165" formatCode="#,##0_ ;\-#,##0\ "/>
    <numFmt numFmtId="166" formatCode="_ * #,##0.000_ ;_ * \-#,##0.000_ ;_ * &quot;-&quot;??_ ;_ @_ 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1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sz val="12.5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theme="1"/>
      <name val="Calibri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</font>
    <font>
      <b/>
      <sz val="15"/>
      <name val="Calibri"/>
      <family val="2"/>
    </font>
    <font>
      <b/>
      <sz val="12.5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2" fontId="3" fillId="0" borderId="21" xfId="0" applyNumberFormat="1" applyFont="1" applyBorder="1" applyAlignment="1">
      <alignment horizontal="left"/>
    </xf>
    <xf numFmtId="2" fontId="3" fillId="0" borderId="22" xfId="0" applyNumberFormat="1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9" fillId="0" borderId="8" xfId="0" applyFont="1" applyBorder="1" applyAlignment="1">
      <alignment horizontal="left" vertical="center"/>
    </xf>
    <xf numFmtId="0" fontId="6" fillId="0" borderId="23" xfId="0" applyFont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2" fontId="0" fillId="0" borderId="9" xfId="0" applyNumberFormat="1" applyBorder="1" applyAlignment="1">
      <alignment horizontal="left" vertical="center"/>
    </xf>
    <xf numFmtId="2" fontId="0" fillId="0" borderId="24" xfId="0" applyNumberFormat="1" applyBorder="1" applyAlignment="1">
      <alignment horizontal="left" vertical="center"/>
    </xf>
    <xf numFmtId="2" fontId="3" fillId="0" borderId="24" xfId="0" applyNumberFormat="1" applyFont="1" applyBorder="1" applyAlignment="1">
      <alignment horizontal="left"/>
    </xf>
    <xf numFmtId="2" fontId="3" fillId="0" borderId="25" xfId="0" applyNumberFormat="1" applyFont="1" applyBorder="1" applyAlignment="1">
      <alignment horizontal="left" wrapText="1"/>
    </xf>
    <xf numFmtId="0" fontId="0" fillId="0" borderId="27" xfId="0" applyBorder="1" applyAlignment="1">
      <alignment horizontal="left" vertical="center" wrapText="1"/>
    </xf>
    <xf numFmtId="0" fontId="3" fillId="0" borderId="26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6" fillId="0" borderId="25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0" borderId="21" xfId="0" quotePrefix="1" applyFont="1" applyBorder="1" applyAlignment="1">
      <alignment horizontal="left"/>
    </xf>
    <xf numFmtId="0" fontId="0" fillId="0" borderId="31" xfId="0" applyBorder="1" applyAlignment="1">
      <alignment horizontal="left" vertical="center" wrapText="1"/>
    </xf>
    <xf numFmtId="2" fontId="3" fillId="0" borderId="24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3" fillId="0" borderId="0" xfId="0" applyFont="1" applyAlignment="1">
      <alignment vertical="center"/>
    </xf>
    <xf numFmtId="2" fontId="1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 wrapText="1"/>
    </xf>
    <xf numFmtId="164" fontId="17" fillId="0" borderId="8" xfId="0" applyNumberFormat="1" applyFont="1" applyBorder="1" applyAlignment="1">
      <alignment horizontal="center" vertical="center"/>
    </xf>
    <xf numFmtId="166" fontId="18" fillId="0" borderId="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6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/>
    </xf>
    <xf numFmtId="49" fontId="19" fillId="0" borderId="8" xfId="0" applyNumberFormat="1" applyFont="1" applyBorder="1" applyAlignment="1">
      <alignment horizontal="center" vertical="center"/>
    </xf>
    <xf numFmtId="166" fontId="19" fillId="0" borderId="8" xfId="1" applyNumberFormat="1" applyFont="1" applyFill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6" fontId="20" fillId="0" borderId="2" xfId="1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/>
    </xf>
    <xf numFmtId="166" fontId="19" fillId="0" borderId="1" xfId="1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166" fontId="18" fillId="0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vertical="center"/>
    </xf>
    <xf numFmtId="166" fontId="24" fillId="0" borderId="1" xfId="1" applyNumberFormat="1" applyFont="1" applyFill="1" applyBorder="1" applyAlignment="1">
      <alignment horizontal="center" vertical="center"/>
    </xf>
    <xf numFmtId="165" fontId="24" fillId="0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9" fillId="0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 wrapText="1"/>
    </xf>
    <xf numFmtId="165" fontId="23" fillId="0" borderId="1" xfId="1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right" vertical="center" wrapText="1"/>
    </xf>
    <xf numFmtId="0" fontId="22" fillId="0" borderId="21" xfId="0" applyFont="1" applyBorder="1" applyAlignment="1">
      <alignment horizontal="right" vertical="center" wrapText="1"/>
    </xf>
    <xf numFmtId="0" fontId="22" fillId="0" borderId="24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31"/>
  <sheetViews>
    <sheetView showGridLines="0" tabSelected="1" view="pageBreakPreview" topLeftCell="A295" zoomScale="55" zoomScaleNormal="85" zoomScaleSheetLayoutView="55" workbookViewId="0">
      <selection activeCell="B305" sqref="B305:P331"/>
    </sheetView>
  </sheetViews>
  <sheetFormatPr defaultColWidth="9.1796875" defaultRowHeight="14.5" x14ac:dyDescent="0.35"/>
  <cols>
    <col min="1" max="1" width="9.1796875" style="1"/>
    <col min="2" max="2" width="4.54296875" style="1" customWidth="1"/>
    <col min="3" max="3" width="6.36328125" style="1" bestFit="1" customWidth="1"/>
    <col min="4" max="4" width="9.54296875" style="1" customWidth="1"/>
    <col min="5" max="5" width="30.81640625" style="1" bestFit="1" customWidth="1"/>
    <col min="6" max="6" width="9.81640625" style="1" customWidth="1"/>
    <col min="7" max="7" width="12.36328125" style="1" customWidth="1"/>
    <col min="8" max="8" width="12.81640625" style="1" customWidth="1"/>
    <col min="9" max="9" width="8.1796875" style="1" customWidth="1"/>
    <col min="10" max="10" width="11.1796875" style="1" customWidth="1"/>
    <col min="11" max="11" width="12.81640625" style="1" customWidth="1"/>
    <col min="12" max="12" width="11.90625" style="1" customWidth="1"/>
    <col min="13" max="13" width="13.81640625" style="1" customWidth="1"/>
    <col min="14" max="14" width="12.6328125" style="63" customWidth="1"/>
    <col min="15" max="15" width="7.453125" style="63" customWidth="1"/>
    <col min="16" max="16" width="6.36328125" style="63" customWidth="1"/>
    <col min="17" max="16384" width="9.1796875" style="1"/>
  </cols>
  <sheetData>
    <row r="1" spans="2:18" ht="15" thickBot="1" x14ac:dyDescent="0.4"/>
    <row r="2" spans="2:18" s="27" customFormat="1" ht="30.5" customHeight="1" x14ac:dyDescent="0.35">
      <c r="B2" s="86" t="s">
        <v>383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</row>
    <row r="3" spans="2:18" s="27" customFormat="1" ht="36.75" customHeight="1" thickBot="1" x14ac:dyDescent="0.4">
      <c r="B3" s="98" t="s">
        <v>387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00"/>
    </row>
    <row r="4" spans="2:18" s="27" customFormat="1" ht="53" customHeight="1" thickBot="1" x14ac:dyDescent="0.4">
      <c r="B4" s="89" t="s">
        <v>0</v>
      </c>
      <c r="C4" s="89" t="s">
        <v>1</v>
      </c>
      <c r="D4" s="89" t="s">
        <v>2</v>
      </c>
      <c r="E4" s="89" t="s">
        <v>3</v>
      </c>
      <c r="F4" s="89" t="s">
        <v>5</v>
      </c>
      <c r="G4" s="89" t="s">
        <v>6</v>
      </c>
      <c r="H4" s="89" t="s">
        <v>7</v>
      </c>
      <c r="I4" s="89" t="s">
        <v>8</v>
      </c>
      <c r="J4" s="89" t="s">
        <v>10</v>
      </c>
      <c r="K4" s="89" t="s">
        <v>9</v>
      </c>
      <c r="L4" s="89" t="s">
        <v>11</v>
      </c>
      <c r="M4" s="89" t="s">
        <v>15</v>
      </c>
      <c r="N4" s="89" t="s">
        <v>12</v>
      </c>
      <c r="O4" s="91" t="s">
        <v>31</v>
      </c>
      <c r="P4" s="92"/>
    </row>
    <row r="5" spans="2:18" s="27" customFormat="1" ht="27.5" customHeight="1" x14ac:dyDescent="0.35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89" t="s">
        <v>13</v>
      </c>
      <c r="P5" s="89" t="s">
        <v>14</v>
      </c>
      <c r="R5" s="28"/>
    </row>
    <row r="6" spans="2:18" s="27" customFormat="1" ht="15.75" customHeight="1" x14ac:dyDescent="0.35"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R6" s="28"/>
    </row>
    <row r="7" spans="2:18" s="27" customFormat="1" ht="89" customHeight="1" x14ac:dyDescent="0.35"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3"/>
      <c r="P7" s="90"/>
      <c r="R7" s="28"/>
    </row>
    <row r="8" spans="2:18" s="27" customFormat="1" ht="17" x14ac:dyDescent="0.35"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R8" s="28"/>
    </row>
    <row r="9" spans="2:18" s="35" customFormat="1" ht="34" customHeight="1" x14ac:dyDescent="0.35">
      <c r="B9" s="40">
        <v>1</v>
      </c>
      <c r="C9" s="41">
        <v>1</v>
      </c>
      <c r="D9" s="83" t="s">
        <v>23</v>
      </c>
      <c r="E9" s="42" t="s">
        <v>52</v>
      </c>
      <c r="F9" s="43" t="s">
        <v>59</v>
      </c>
      <c r="G9" s="44">
        <v>51.514000000000003</v>
      </c>
      <c r="H9" s="44">
        <v>2.786</v>
      </c>
      <c r="I9" s="44">
        <v>0</v>
      </c>
      <c r="J9" s="45">
        <f>K9 -(G9+H9+I9)</f>
        <v>5.5050000000000026</v>
      </c>
      <c r="K9" s="46">
        <f>M9-L9</f>
        <v>59.805000000000007</v>
      </c>
      <c r="L9" s="44">
        <v>13.157</v>
      </c>
      <c r="M9" s="44">
        <v>72.962000000000003</v>
      </c>
      <c r="N9" s="47">
        <v>16.562138835807229</v>
      </c>
      <c r="O9" s="64">
        <v>0</v>
      </c>
      <c r="P9" s="64"/>
      <c r="R9" s="36"/>
    </row>
    <row r="10" spans="2:18" s="35" customFormat="1" ht="34" customHeight="1" x14ac:dyDescent="0.35">
      <c r="B10" s="40">
        <v>2</v>
      </c>
      <c r="C10" s="41">
        <v>1</v>
      </c>
      <c r="D10" s="83"/>
      <c r="E10" s="48" t="s">
        <v>52</v>
      </c>
      <c r="F10" s="49" t="s">
        <v>60</v>
      </c>
      <c r="G10" s="50">
        <v>51.514000000000003</v>
      </c>
      <c r="H10" s="50">
        <v>2.786</v>
      </c>
      <c r="I10" s="50">
        <v>0</v>
      </c>
      <c r="J10" s="45">
        <f t="shared" ref="J10:J73" si="0">K10 -(G10+H10+I10)</f>
        <v>5.5742799999999946</v>
      </c>
      <c r="K10" s="51">
        <f t="shared" ref="K10:K73" si="1">M10-L10</f>
        <v>59.874279999999999</v>
      </c>
      <c r="L10" s="50">
        <v>13.172000000000001</v>
      </c>
      <c r="M10" s="50">
        <v>73.046279999999996</v>
      </c>
      <c r="N10" s="47">
        <v>16.581270124163929</v>
      </c>
      <c r="O10" s="64">
        <v>0</v>
      </c>
      <c r="P10" s="64"/>
    </row>
    <row r="11" spans="2:18" s="35" customFormat="1" ht="34" customHeight="1" x14ac:dyDescent="0.35">
      <c r="B11" s="40">
        <v>3</v>
      </c>
      <c r="C11" s="41">
        <v>1</v>
      </c>
      <c r="D11" s="83"/>
      <c r="E11" s="48" t="s">
        <v>53</v>
      </c>
      <c r="F11" s="49" t="s">
        <v>61</v>
      </c>
      <c r="G11" s="50">
        <v>74.367000000000004</v>
      </c>
      <c r="H11" s="50">
        <v>2.94</v>
      </c>
      <c r="I11" s="50">
        <v>0</v>
      </c>
      <c r="J11" s="45">
        <f t="shared" si="0"/>
        <v>7.9417799999999943</v>
      </c>
      <c r="K11" s="51">
        <f t="shared" si="1"/>
        <v>85.248779999999996</v>
      </c>
      <c r="L11" s="50">
        <v>18.754999999999999</v>
      </c>
      <c r="M11" s="50">
        <v>104.00377999999999</v>
      </c>
      <c r="N11" s="47">
        <v>23.608522844888444</v>
      </c>
      <c r="O11" s="64">
        <v>1</v>
      </c>
      <c r="P11" s="64"/>
    </row>
    <row r="12" spans="2:18" s="35" customFormat="1" ht="34" customHeight="1" x14ac:dyDescent="0.35">
      <c r="B12" s="40">
        <v>4</v>
      </c>
      <c r="C12" s="41">
        <v>1</v>
      </c>
      <c r="D12" s="83"/>
      <c r="E12" s="48" t="s">
        <v>53</v>
      </c>
      <c r="F12" s="49" t="s">
        <v>62</v>
      </c>
      <c r="G12" s="50">
        <v>74.367000000000004</v>
      </c>
      <c r="H12" s="50">
        <v>2.94</v>
      </c>
      <c r="I12" s="50">
        <v>0</v>
      </c>
      <c r="J12" s="45">
        <f t="shared" si="0"/>
        <v>7.9417799999999943</v>
      </c>
      <c r="K12" s="51">
        <f t="shared" si="1"/>
        <v>85.248779999999996</v>
      </c>
      <c r="L12" s="50">
        <v>18.754999999999999</v>
      </c>
      <c r="M12" s="50">
        <v>104.00377999999999</v>
      </c>
      <c r="N12" s="47">
        <v>23.608522844888444</v>
      </c>
      <c r="O12" s="64">
        <v>0</v>
      </c>
      <c r="P12" s="64"/>
    </row>
    <row r="13" spans="2:18" s="35" customFormat="1" ht="34" customHeight="1" x14ac:dyDescent="0.35">
      <c r="B13" s="40">
        <v>5</v>
      </c>
      <c r="C13" s="41">
        <v>1</v>
      </c>
      <c r="D13" s="83"/>
      <c r="E13" s="48" t="s">
        <v>16</v>
      </c>
      <c r="F13" s="49" t="s">
        <v>63</v>
      </c>
      <c r="G13" s="50">
        <v>84.418000000000006</v>
      </c>
      <c r="H13" s="50">
        <v>3.24</v>
      </c>
      <c r="I13" s="50">
        <v>0</v>
      </c>
      <c r="J13" s="45">
        <f t="shared" si="0"/>
        <v>7.5360000000000014</v>
      </c>
      <c r="K13" s="51">
        <f t="shared" si="1"/>
        <v>95.194000000000003</v>
      </c>
      <c r="L13" s="50">
        <v>20.943000000000001</v>
      </c>
      <c r="M13" s="50">
        <v>116.137</v>
      </c>
      <c r="N13" s="47">
        <v>26.362724678245442</v>
      </c>
      <c r="O13" s="64">
        <v>1</v>
      </c>
      <c r="P13" s="64"/>
    </row>
    <row r="14" spans="2:18" s="35" customFormat="1" ht="34" customHeight="1" x14ac:dyDescent="0.35">
      <c r="B14" s="40">
        <v>6</v>
      </c>
      <c r="C14" s="41">
        <v>1</v>
      </c>
      <c r="D14" s="83"/>
      <c r="E14" s="48" t="s">
        <v>16</v>
      </c>
      <c r="F14" s="49" t="s">
        <v>64</v>
      </c>
      <c r="G14" s="50">
        <v>84.418000000000006</v>
      </c>
      <c r="H14" s="50">
        <v>3.24</v>
      </c>
      <c r="I14" s="50">
        <v>0</v>
      </c>
      <c r="J14" s="45">
        <f t="shared" si="0"/>
        <v>7.465999999999994</v>
      </c>
      <c r="K14" s="51">
        <f t="shared" si="1"/>
        <v>95.123999999999995</v>
      </c>
      <c r="L14" s="50">
        <v>20.927</v>
      </c>
      <c r="M14" s="50">
        <v>116.051</v>
      </c>
      <c r="N14" s="47">
        <v>26.343202955432478</v>
      </c>
      <c r="O14" s="64">
        <v>0</v>
      </c>
      <c r="P14" s="64">
        <v>1</v>
      </c>
    </row>
    <row r="15" spans="2:18" s="35" customFormat="1" ht="34" customHeight="1" x14ac:dyDescent="0.35">
      <c r="B15" s="40">
        <v>7</v>
      </c>
      <c r="C15" s="41">
        <v>1</v>
      </c>
      <c r="D15" s="81" t="s">
        <v>33</v>
      </c>
      <c r="E15" s="48" t="s">
        <v>52</v>
      </c>
      <c r="F15" s="43" t="s">
        <v>65</v>
      </c>
      <c r="G15" s="50">
        <v>51.514000000000003</v>
      </c>
      <c r="H15" s="50">
        <v>5.1459999999999999</v>
      </c>
      <c r="I15" s="50">
        <v>0</v>
      </c>
      <c r="J15" s="45">
        <f t="shared" si="0"/>
        <v>5.5689999999999955</v>
      </c>
      <c r="K15" s="51">
        <f t="shared" si="1"/>
        <v>62.228999999999999</v>
      </c>
      <c r="L15" s="50">
        <v>13.69</v>
      </c>
      <c r="M15" s="50">
        <v>75.918999999999997</v>
      </c>
      <c r="N15" s="47">
        <v>17.233368305085506</v>
      </c>
      <c r="O15" s="64">
        <v>0</v>
      </c>
      <c r="P15" s="64"/>
      <c r="R15" s="36"/>
    </row>
    <row r="16" spans="2:18" s="35" customFormat="1" ht="34" customHeight="1" x14ac:dyDescent="0.35">
      <c r="B16" s="40">
        <v>8</v>
      </c>
      <c r="C16" s="41">
        <v>1</v>
      </c>
      <c r="D16" s="81"/>
      <c r="E16" s="48" t="s">
        <v>52</v>
      </c>
      <c r="F16" s="49" t="s">
        <v>66</v>
      </c>
      <c r="G16" s="50">
        <v>51.514000000000003</v>
      </c>
      <c r="H16" s="50">
        <v>5.1459999999999999</v>
      </c>
      <c r="I16" s="50">
        <v>0</v>
      </c>
      <c r="J16" s="45">
        <f t="shared" si="0"/>
        <v>5.6439999999999984</v>
      </c>
      <c r="K16" s="51">
        <f t="shared" si="1"/>
        <v>62.304000000000002</v>
      </c>
      <c r="L16" s="50">
        <v>13.7</v>
      </c>
      <c r="M16" s="50">
        <v>76.004000000000005</v>
      </c>
      <c r="N16" s="47">
        <v>17.252663031121578</v>
      </c>
      <c r="O16" s="64">
        <v>0</v>
      </c>
      <c r="P16" s="64"/>
    </row>
    <row r="17" spans="2:16" s="35" customFormat="1" ht="34" customHeight="1" x14ac:dyDescent="0.35">
      <c r="B17" s="40">
        <v>9</v>
      </c>
      <c r="C17" s="41">
        <v>1</v>
      </c>
      <c r="D17" s="81"/>
      <c r="E17" s="48" t="s">
        <v>54</v>
      </c>
      <c r="F17" s="49" t="s">
        <v>67</v>
      </c>
      <c r="G17" s="50">
        <v>74.367000000000004</v>
      </c>
      <c r="H17" s="50">
        <v>5.3</v>
      </c>
      <c r="I17" s="50">
        <v>0</v>
      </c>
      <c r="J17" s="45">
        <f t="shared" si="0"/>
        <v>8.0060000000000002</v>
      </c>
      <c r="K17" s="51">
        <f t="shared" si="1"/>
        <v>87.673000000000002</v>
      </c>
      <c r="L17" s="50">
        <v>19.288</v>
      </c>
      <c r="M17" s="50">
        <v>106.961</v>
      </c>
      <c r="N17" s="47">
        <v>24.279802253457646</v>
      </c>
      <c r="O17" s="64">
        <v>1</v>
      </c>
      <c r="P17" s="64"/>
    </row>
    <row r="18" spans="2:16" s="35" customFormat="1" ht="34" customHeight="1" x14ac:dyDescent="0.35">
      <c r="B18" s="40">
        <v>10</v>
      </c>
      <c r="C18" s="41">
        <v>1</v>
      </c>
      <c r="D18" s="81"/>
      <c r="E18" s="48" t="s">
        <v>54</v>
      </c>
      <c r="F18" s="49" t="s">
        <v>68</v>
      </c>
      <c r="G18" s="50">
        <v>74.367000000000004</v>
      </c>
      <c r="H18" s="50">
        <v>5.3</v>
      </c>
      <c r="I18" s="50">
        <v>0</v>
      </c>
      <c r="J18" s="45">
        <f t="shared" si="0"/>
        <v>8.0060000000000002</v>
      </c>
      <c r="K18" s="51">
        <f t="shared" si="1"/>
        <v>87.673000000000002</v>
      </c>
      <c r="L18" s="50">
        <v>19.288</v>
      </c>
      <c r="M18" s="50">
        <v>106.961</v>
      </c>
      <c r="N18" s="47">
        <v>24.279802253457646</v>
      </c>
      <c r="O18" s="64">
        <v>0</v>
      </c>
      <c r="P18" s="64"/>
    </row>
    <row r="19" spans="2:16" s="35" customFormat="1" ht="34" customHeight="1" x14ac:dyDescent="0.35">
      <c r="B19" s="40">
        <v>11</v>
      </c>
      <c r="C19" s="41">
        <v>1</v>
      </c>
      <c r="D19" s="81"/>
      <c r="E19" s="48" t="s">
        <v>16</v>
      </c>
      <c r="F19" s="49" t="s">
        <v>69</v>
      </c>
      <c r="G19" s="50">
        <v>84.418000000000006</v>
      </c>
      <c r="H19" s="50">
        <v>5.6</v>
      </c>
      <c r="I19" s="50">
        <v>0</v>
      </c>
      <c r="J19" s="45">
        <f t="shared" si="0"/>
        <v>7.5999999999999943</v>
      </c>
      <c r="K19" s="51">
        <f t="shared" si="1"/>
        <v>97.617999999999995</v>
      </c>
      <c r="L19" s="50">
        <v>21.475999999999999</v>
      </c>
      <c r="M19" s="50">
        <v>119.09399999999999</v>
      </c>
      <c r="N19" s="47">
        <v>27.033954147523723</v>
      </c>
      <c r="O19" s="64">
        <v>0</v>
      </c>
      <c r="P19" s="64"/>
    </row>
    <row r="20" spans="2:16" s="35" customFormat="1" ht="34" customHeight="1" x14ac:dyDescent="0.35">
      <c r="B20" s="40">
        <v>12</v>
      </c>
      <c r="C20" s="41">
        <v>1</v>
      </c>
      <c r="D20" s="81"/>
      <c r="E20" s="48" t="s">
        <v>16</v>
      </c>
      <c r="F20" s="49" t="s">
        <v>70</v>
      </c>
      <c r="G20" s="50">
        <v>84.418000000000006</v>
      </c>
      <c r="H20" s="50">
        <v>5.6</v>
      </c>
      <c r="I20" s="50">
        <v>0</v>
      </c>
      <c r="J20" s="45">
        <f t="shared" si="0"/>
        <v>7.5300000000000011</v>
      </c>
      <c r="K20" s="51">
        <f t="shared" si="1"/>
        <v>97.548000000000002</v>
      </c>
      <c r="L20" s="50">
        <v>21.460999999999999</v>
      </c>
      <c r="M20" s="50">
        <v>119.009</v>
      </c>
      <c r="N20" s="47">
        <v>27.014659421487654</v>
      </c>
      <c r="O20" s="64">
        <v>1</v>
      </c>
      <c r="P20" s="64"/>
    </row>
    <row r="21" spans="2:16" s="35" customFormat="1" ht="34" customHeight="1" x14ac:dyDescent="0.35">
      <c r="B21" s="40">
        <v>13</v>
      </c>
      <c r="C21" s="41">
        <v>1</v>
      </c>
      <c r="D21" s="82" t="s">
        <v>34</v>
      </c>
      <c r="E21" s="52" t="s">
        <v>55</v>
      </c>
      <c r="F21" s="49" t="s">
        <v>71</v>
      </c>
      <c r="G21" s="50">
        <v>51.514000000000003</v>
      </c>
      <c r="H21" s="50">
        <v>5.1459999999999999</v>
      </c>
      <c r="I21" s="50">
        <v>0</v>
      </c>
      <c r="J21" s="45">
        <f t="shared" si="0"/>
        <v>5.5693800000000024</v>
      </c>
      <c r="K21" s="51">
        <f t="shared" si="1"/>
        <v>62.229380000000006</v>
      </c>
      <c r="L21" s="50">
        <v>13.69</v>
      </c>
      <c r="M21" s="50">
        <v>75.919380000000004</v>
      </c>
      <c r="N21" s="47">
        <v>17.233454563860729</v>
      </c>
      <c r="O21" s="64">
        <v>0</v>
      </c>
      <c r="P21" s="64"/>
    </row>
    <row r="22" spans="2:16" s="35" customFormat="1" ht="34" customHeight="1" x14ac:dyDescent="0.35">
      <c r="B22" s="40">
        <v>14</v>
      </c>
      <c r="C22" s="41">
        <v>1</v>
      </c>
      <c r="D22" s="83"/>
      <c r="E22" s="48" t="s">
        <v>55</v>
      </c>
      <c r="F22" s="49" t="s">
        <v>72</v>
      </c>
      <c r="G22" s="50">
        <v>51.514000000000003</v>
      </c>
      <c r="H22" s="50">
        <v>5.1459999999999999</v>
      </c>
      <c r="I22" s="50">
        <v>0</v>
      </c>
      <c r="J22" s="45">
        <f t="shared" si="0"/>
        <v>5.6375600000000006</v>
      </c>
      <c r="K22" s="51">
        <f t="shared" si="1"/>
        <v>62.297560000000004</v>
      </c>
      <c r="L22" s="50">
        <v>13.706</v>
      </c>
      <c r="M22" s="50">
        <v>76.003560000000007</v>
      </c>
      <c r="N22" s="47">
        <v>17.252563152539743</v>
      </c>
      <c r="O22" s="64">
        <v>0</v>
      </c>
      <c r="P22" s="64"/>
    </row>
    <row r="23" spans="2:16" s="35" customFormat="1" ht="34" customHeight="1" x14ac:dyDescent="0.35">
      <c r="B23" s="40">
        <v>15</v>
      </c>
      <c r="C23" s="41">
        <v>1</v>
      </c>
      <c r="D23" s="83"/>
      <c r="E23" s="48" t="s">
        <v>54</v>
      </c>
      <c r="F23" s="49" t="s">
        <v>73</v>
      </c>
      <c r="G23" s="50">
        <v>74.367000000000004</v>
      </c>
      <c r="H23" s="50">
        <v>5.3</v>
      </c>
      <c r="I23" s="50">
        <v>0</v>
      </c>
      <c r="J23" s="45">
        <f t="shared" si="0"/>
        <v>8.0060600000000051</v>
      </c>
      <c r="K23" s="51">
        <f t="shared" si="1"/>
        <v>87.673060000000007</v>
      </c>
      <c r="L23" s="50">
        <v>19.288</v>
      </c>
      <c r="M23" s="50">
        <v>106.96106</v>
      </c>
      <c r="N23" s="47">
        <v>24.279815873264262</v>
      </c>
      <c r="O23" s="64">
        <v>1</v>
      </c>
      <c r="P23" s="64"/>
    </row>
    <row r="24" spans="2:16" s="35" customFormat="1" ht="34" customHeight="1" x14ac:dyDescent="0.35">
      <c r="B24" s="40">
        <v>16</v>
      </c>
      <c r="C24" s="41">
        <v>1</v>
      </c>
      <c r="D24" s="83"/>
      <c r="E24" s="48" t="s">
        <v>54</v>
      </c>
      <c r="F24" s="49" t="s">
        <v>74</v>
      </c>
      <c r="G24" s="50">
        <v>74.367000000000004</v>
      </c>
      <c r="H24" s="50">
        <v>5.3</v>
      </c>
      <c r="I24" s="50">
        <v>0</v>
      </c>
      <c r="J24" s="45">
        <f t="shared" si="0"/>
        <v>8.0060600000000051</v>
      </c>
      <c r="K24" s="51">
        <f t="shared" si="1"/>
        <v>87.673060000000007</v>
      </c>
      <c r="L24" s="50">
        <v>19.288</v>
      </c>
      <c r="M24" s="50">
        <v>106.96106</v>
      </c>
      <c r="N24" s="47">
        <v>24.279815873264262</v>
      </c>
      <c r="O24" s="64">
        <v>0</v>
      </c>
      <c r="P24" s="64">
        <v>1</v>
      </c>
    </row>
    <row r="25" spans="2:16" s="35" customFormat="1" ht="34" customHeight="1" x14ac:dyDescent="0.35">
      <c r="B25" s="40">
        <v>17</v>
      </c>
      <c r="C25" s="41">
        <v>1</v>
      </c>
      <c r="D25" s="83"/>
      <c r="E25" s="52" t="s">
        <v>56</v>
      </c>
      <c r="F25" s="49" t="s">
        <v>75</v>
      </c>
      <c r="G25" s="50">
        <v>51.514000000000003</v>
      </c>
      <c r="H25" s="50">
        <v>5.1219999999999999</v>
      </c>
      <c r="I25" s="50">
        <v>3.9950000000000001</v>
      </c>
      <c r="J25" s="45">
        <f t="shared" si="0"/>
        <v>5.7639999999999958</v>
      </c>
      <c r="K25" s="51">
        <f t="shared" si="1"/>
        <v>66.394999999999996</v>
      </c>
      <c r="L25" s="50">
        <v>14.606999999999999</v>
      </c>
      <c r="M25" s="50">
        <v>81.001999999999995</v>
      </c>
      <c r="N25" s="47">
        <v>18.387192922042392</v>
      </c>
      <c r="O25" s="64">
        <v>0</v>
      </c>
      <c r="P25" s="64"/>
    </row>
    <row r="26" spans="2:16" s="35" customFormat="1" ht="34" customHeight="1" x14ac:dyDescent="0.35">
      <c r="B26" s="40">
        <v>18</v>
      </c>
      <c r="C26" s="41">
        <v>1</v>
      </c>
      <c r="D26" s="83"/>
      <c r="E26" s="52" t="s">
        <v>56</v>
      </c>
      <c r="F26" s="49" t="s">
        <v>76</v>
      </c>
      <c r="G26" s="50">
        <v>51.514000000000003</v>
      </c>
      <c r="H26" s="50">
        <v>5.1219999999999999</v>
      </c>
      <c r="I26" s="50">
        <v>3.9950000000000001</v>
      </c>
      <c r="J26" s="45">
        <f t="shared" si="0"/>
        <v>5.6950000000000074</v>
      </c>
      <c r="K26" s="51">
        <f t="shared" si="1"/>
        <v>66.326000000000008</v>
      </c>
      <c r="L26" s="50">
        <v>14.592000000000001</v>
      </c>
      <c r="M26" s="50">
        <v>80.918000000000006</v>
      </c>
      <c r="N26" s="47">
        <v>18.368125192783221</v>
      </c>
      <c r="O26" s="64">
        <v>0</v>
      </c>
      <c r="P26" s="64"/>
    </row>
    <row r="27" spans="2:16" s="35" customFormat="1" ht="34" customHeight="1" x14ac:dyDescent="0.35">
      <c r="B27" s="40">
        <v>19</v>
      </c>
      <c r="C27" s="41">
        <v>1</v>
      </c>
      <c r="D27" s="83"/>
      <c r="E27" s="48" t="s">
        <v>16</v>
      </c>
      <c r="F27" s="49" t="s">
        <v>77</v>
      </c>
      <c r="G27" s="50">
        <v>84.418000000000006</v>
      </c>
      <c r="H27" s="50">
        <v>5.6</v>
      </c>
      <c r="I27" s="50">
        <v>0</v>
      </c>
      <c r="J27" s="45">
        <f t="shared" si="0"/>
        <v>7.5300000000000011</v>
      </c>
      <c r="K27" s="51">
        <f t="shared" si="1"/>
        <v>97.548000000000002</v>
      </c>
      <c r="L27" s="50">
        <v>21.460999999999999</v>
      </c>
      <c r="M27" s="50">
        <v>119.009</v>
      </c>
      <c r="N27" s="47">
        <v>27.014659421487654</v>
      </c>
      <c r="O27" s="64">
        <v>0</v>
      </c>
      <c r="P27" s="64">
        <v>0</v>
      </c>
    </row>
    <row r="28" spans="2:16" s="35" customFormat="1" ht="34" customHeight="1" x14ac:dyDescent="0.35">
      <c r="B28" s="40">
        <v>20</v>
      </c>
      <c r="C28" s="41">
        <v>1</v>
      </c>
      <c r="D28" s="84"/>
      <c r="E28" s="48" t="s">
        <v>16</v>
      </c>
      <c r="F28" s="49" t="s">
        <v>78</v>
      </c>
      <c r="G28" s="50">
        <v>84.418000000000006</v>
      </c>
      <c r="H28" s="50">
        <v>5.6</v>
      </c>
      <c r="I28" s="50">
        <v>0</v>
      </c>
      <c r="J28" s="45">
        <f t="shared" si="0"/>
        <v>7.5300000000000011</v>
      </c>
      <c r="K28" s="51">
        <f t="shared" si="1"/>
        <v>97.548000000000002</v>
      </c>
      <c r="L28" s="50">
        <v>21.460999999999999</v>
      </c>
      <c r="M28" s="50">
        <v>119.009</v>
      </c>
      <c r="N28" s="47">
        <v>27.014659421487654</v>
      </c>
      <c r="O28" s="64">
        <v>1</v>
      </c>
      <c r="P28" s="64"/>
    </row>
    <row r="29" spans="2:16" s="35" customFormat="1" ht="34" customHeight="1" x14ac:dyDescent="0.35">
      <c r="B29" s="40">
        <v>21</v>
      </c>
      <c r="C29" s="41">
        <v>1</v>
      </c>
      <c r="D29" s="82" t="s">
        <v>35</v>
      </c>
      <c r="E29" s="52" t="s">
        <v>55</v>
      </c>
      <c r="F29" s="49" t="s">
        <v>79</v>
      </c>
      <c r="G29" s="50">
        <v>51.514000000000003</v>
      </c>
      <c r="H29" s="50">
        <v>5.1459999999999999</v>
      </c>
      <c r="I29" s="50">
        <v>0</v>
      </c>
      <c r="J29" s="45">
        <f t="shared" si="0"/>
        <v>5.5693800000000024</v>
      </c>
      <c r="K29" s="51">
        <f t="shared" si="1"/>
        <v>62.229380000000006</v>
      </c>
      <c r="L29" s="50">
        <v>13.69</v>
      </c>
      <c r="M29" s="50">
        <v>75.919380000000004</v>
      </c>
      <c r="N29" s="47">
        <v>17.233454563860729</v>
      </c>
      <c r="O29" s="64">
        <v>0</v>
      </c>
      <c r="P29" s="64"/>
    </row>
    <row r="30" spans="2:16" s="35" customFormat="1" ht="34" customHeight="1" x14ac:dyDescent="0.35">
      <c r="B30" s="40">
        <v>22</v>
      </c>
      <c r="C30" s="41">
        <v>1</v>
      </c>
      <c r="D30" s="83"/>
      <c r="E30" s="48" t="s">
        <v>58</v>
      </c>
      <c r="F30" s="49" t="s">
        <v>80</v>
      </c>
      <c r="G30" s="50">
        <v>51.514000000000003</v>
      </c>
      <c r="H30" s="50">
        <v>5.1459999999999999</v>
      </c>
      <c r="I30" s="50">
        <v>3.9319999999999999</v>
      </c>
      <c r="J30" s="45">
        <f t="shared" si="0"/>
        <v>5.9553399999999854</v>
      </c>
      <c r="K30" s="51">
        <f t="shared" si="1"/>
        <v>66.547339999999991</v>
      </c>
      <c r="L30" s="50">
        <v>14.64</v>
      </c>
      <c r="M30" s="50">
        <v>81.187339999999992</v>
      </c>
      <c r="N30" s="47">
        <v>18.429264504672094</v>
      </c>
      <c r="O30" s="64">
        <v>0</v>
      </c>
      <c r="P30" s="64"/>
    </row>
    <row r="31" spans="2:16" s="35" customFormat="1" ht="34" customHeight="1" x14ac:dyDescent="0.35">
      <c r="B31" s="40">
        <v>23</v>
      </c>
      <c r="C31" s="41">
        <v>1</v>
      </c>
      <c r="D31" s="83"/>
      <c r="E31" s="48" t="s">
        <v>54</v>
      </c>
      <c r="F31" s="49" t="s">
        <v>81</v>
      </c>
      <c r="G31" s="50">
        <v>74.367000000000004</v>
      </c>
      <c r="H31" s="50">
        <v>5.3</v>
      </c>
      <c r="I31" s="50">
        <v>0</v>
      </c>
      <c r="J31" s="45">
        <f t="shared" si="0"/>
        <v>8.0060600000000051</v>
      </c>
      <c r="K31" s="51">
        <f t="shared" si="1"/>
        <v>87.673060000000007</v>
      </c>
      <c r="L31" s="50">
        <v>19.288</v>
      </c>
      <c r="M31" s="50">
        <v>106.96106</v>
      </c>
      <c r="N31" s="47">
        <v>24.279815873264262</v>
      </c>
      <c r="O31" s="64">
        <v>1</v>
      </c>
      <c r="P31" s="64"/>
    </row>
    <row r="32" spans="2:16" s="35" customFormat="1" ht="34" customHeight="1" x14ac:dyDescent="0.35">
      <c r="B32" s="40">
        <v>24</v>
      </c>
      <c r="C32" s="41">
        <v>1</v>
      </c>
      <c r="D32" s="83"/>
      <c r="E32" s="48" t="s">
        <v>54</v>
      </c>
      <c r="F32" s="49" t="s">
        <v>82</v>
      </c>
      <c r="G32" s="50">
        <v>74.367000000000004</v>
      </c>
      <c r="H32" s="50">
        <v>5.3</v>
      </c>
      <c r="I32" s="50">
        <v>0</v>
      </c>
      <c r="J32" s="45">
        <f t="shared" si="0"/>
        <v>8.0060600000000051</v>
      </c>
      <c r="K32" s="51">
        <f t="shared" si="1"/>
        <v>87.673060000000007</v>
      </c>
      <c r="L32" s="50">
        <v>19.288</v>
      </c>
      <c r="M32" s="50">
        <v>106.96106</v>
      </c>
      <c r="N32" s="47">
        <v>24.279815873264262</v>
      </c>
      <c r="O32" s="64">
        <v>0</v>
      </c>
      <c r="P32" s="64"/>
    </row>
    <row r="33" spans="2:16" s="35" customFormat="1" ht="34" customHeight="1" x14ac:dyDescent="0.35">
      <c r="B33" s="40">
        <v>25</v>
      </c>
      <c r="C33" s="41">
        <v>1</v>
      </c>
      <c r="D33" s="83"/>
      <c r="E33" s="52" t="s">
        <v>57</v>
      </c>
      <c r="F33" s="49" t="s">
        <v>83</v>
      </c>
      <c r="G33" s="50">
        <v>51.514000000000003</v>
      </c>
      <c r="H33" s="50">
        <v>5.1459999999999999</v>
      </c>
      <c r="I33" s="50">
        <v>0</v>
      </c>
      <c r="J33" s="45">
        <f t="shared" si="0"/>
        <v>5.6375600000000006</v>
      </c>
      <c r="K33" s="51">
        <f t="shared" si="1"/>
        <v>62.297560000000004</v>
      </c>
      <c r="L33" s="50">
        <v>13.706</v>
      </c>
      <c r="M33" s="50">
        <v>76.003560000000007</v>
      </c>
      <c r="N33" s="47">
        <v>17.252563152539743</v>
      </c>
      <c r="O33" s="64">
        <v>0</v>
      </c>
      <c r="P33" s="64"/>
    </row>
    <row r="34" spans="2:16" s="35" customFormat="1" ht="34" customHeight="1" x14ac:dyDescent="0.35">
      <c r="B34" s="40">
        <v>26</v>
      </c>
      <c r="C34" s="41">
        <v>1</v>
      </c>
      <c r="D34" s="83"/>
      <c r="E34" s="52" t="s">
        <v>57</v>
      </c>
      <c r="F34" s="49" t="s">
        <v>84</v>
      </c>
      <c r="G34" s="50">
        <v>51.514000000000003</v>
      </c>
      <c r="H34" s="50">
        <v>5.1459999999999999</v>
      </c>
      <c r="I34" s="50">
        <v>0</v>
      </c>
      <c r="J34" s="45">
        <f t="shared" si="0"/>
        <v>5.5689999999999955</v>
      </c>
      <c r="K34" s="51">
        <f t="shared" si="1"/>
        <v>62.228999999999999</v>
      </c>
      <c r="L34" s="50">
        <v>13.69</v>
      </c>
      <c r="M34" s="50">
        <v>75.918999999999997</v>
      </c>
      <c r="N34" s="47">
        <v>17.233368305085506</v>
      </c>
      <c r="O34" s="64">
        <v>0</v>
      </c>
      <c r="P34" s="64"/>
    </row>
    <row r="35" spans="2:16" s="35" customFormat="1" ht="34" customHeight="1" x14ac:dyDescent="0.35">
      <c r="B35" s="40">
        <v>27</v>
      </c>
      <c r="C35" s="41">
        <v>1</v>
      </c>
      <c r="D35" s="83"/>
      <c r="E35" s="48" t="s">
        <v>16</v>
      </c>
      <c r="F35" s="49" t="s">
        <v>85</v>
      </c>
      <c r="G35" s="50">
        <v>84.418000000000006</v>
      </c>
      <c r="H35" s="50">
        <v>5.6</v>
      </c>
      <c r="I35" s="50">
        <v>0</v>
      </c>
      <c r="J35" s="45">
        <f t="shared" si="0"/>
        <v>7.5300000000000011</v>
      </c>
      <c r="K35" s="51">
        <f t="shared" si="1"/>
        <v>97.548000000000002</v>
      </c>
      <c r="L35" s="50">
        <v>21.460999999999999</v>
      </c>
      <c r="M35" s="50">
        <v>119.009</v>
      </c>
      <c r="N35" s="47">
        <v>27.014659421487654</v>
      </c>
      <c r="O35" s="64">
        <v>0</v>
      </c>
      <c r="P35" s="64">
        <v>1</v>
      </c>
    </row>
    <row r="36" spans="2:16" s="35" customFormat="1" ht="34" customHeight="1" x14ac:dyDescent="0.35">
      <c r="B36" s="40">
        <v>28</v>
      </c>
      <c r="C36" s="41">
        <v>1</v>
      </c>
      <c r="D36" s="84"/>
      <c r="E36" s="48" t="s">
        <v>16</v>
      </c>
      <c r="F36" s="49" t="s">
        <v>86</v>
      </c>
      <c r="G36" s="50">
        <v>84.418000000000006</v>
      </c>
      <c r="H36" s="50">
        <v>5.6</v>
      </c>
      <c r="I36" s="50">
        <v>0</v>
      </c>
      <c r="J36" s="45">
        <f t="shared" si="0"/>
        <v>7.5300000000000011</v>
      </c>
      <c r="K36" s="51">
        <f t="shared" si="1"/>
        <v>97.548000000000002</v>
      </c>
      <c r="L36" s="50">
        <v>21.460999999999999</v>
      </c>
      <c r="M36" s="50">
        <v>119.009</v>
      </c>
      <c r="N36" s="47">
        <v>27.014659421487654</v>
      </c>
      <c r="O36" s="64">
        <v>1</v>
      </c>
      <c r="P36" s="64"/>
    </row>
    <row r="37" spans="2:16" s="35" customFormat="1" ht="34" customHeight="1" x14ac:dyDescent="0.35">
      <c r="B37" s="40">
        <v>29</v>
      </c>
      <c r="C37" s="41">
        <v>1</v>
      </c>
      <c r="D37" s="81" t="s">
        <v>36</v>
      </c>
      <c r="E37" s="52" t="s">
        <v>55</v>
      </c>
      <c r="F37" s="49" t="s">
        <v>87</v>
      </c>
      <c r="G37" s="50">
        <v>51.514000000000003</v>
      </c>
      <c r="H37" s="50">
        <v>5.1459999999999999</v>
      </c>
      <c r="I37" s="50">
        <v>0</v>
      </c>
      <c r="J37" s="45">
        <f t="shared" si="0"/>
        <v>5.5693800000000024</v>
      </c>
      <c r="K37" s="51">
        <f t="shared" si="1"/>
        <v>62.229380000000006</v>
      </c>
      <c r="L37" s="50">
        <v>13.69</v>
      </c>
      <c r="M37" s="50">
        <v>75.919380000000004</v>
      </c>
      <c r="N37" s="47">
        <v>17.233454563860729</v>
      </c>
      <c r="O37" s="64">
        <v>0</v>
      </c>
      <c r="P37" s="64"/>
    </row>
    <row r="38" spans="2:16" s="35" customFormat="1" ht="34" customHeight="1" x14ac:dyDescent="0.35">
      <c r="B38" s="40">
        <v>30</v>
      </c>
      <c r="C38" s="41">
        <v>1</v>
      </c>
      <c r="D38" s="81"/>
      <c r="E38" s="48" t="s">
        <v>55</v>
      </c>
      <c r="F38" s="49" t="s">
        <v>88</v>
      </c>
      <c r="G38" s="50">
        <v>51.514000000000003</v>
      </c>
      <c r="H38" s="50">
        <v>5.1459999999999999</v>
      </c>
      <c r="I38" s="50">
        <v>0</v>
      </c>
      <c r="J38" s="45">
        <f t="shared" si="0"/>
        <v>5.6375600000000006</v>
      </c>
      <c r="K38" s="51">
        <f t="shared" si="1"/>
        <v>62.297560000000004</v>
      </c>
      <c r="L38" s="50">
        <v>13.706</v>
      </c>
      <c r="M38" s="50">
        <v>76.003560000000007</v>
      </c>
      <c r="N38" s="47">
        <v>17.252563152539743</v>
      </c>
      <c r="O38" s="64">
        <v>0</v>
      </c>
      <c r="P38" s="64"/>
    </row>
    <row r="39" spans="2:16" s="35" customFormat="1" ht="34" customHeight="1" x14ac:dyDescent="0.35">
      <c r="B39" s="40">
        <v>31</v>
      </c>
      <c r="C39" s="41">
        <v>1</v>
      </c>
      <c r="D39" s="81"/>
      <c r="E39" s="48" t="s">
        <v>54</v>
      </c>
      <c r="F39" s="49" t="s">
        <v>89</v>
      </c>
      <c r="G39" s="50">
        <v>74.367000000000004</v>
      </c>
      <c r="H39" s="50">
        <v>5.3</v>
      </c>
      <c r="I39" s="50">
        <v>0</v>
      </c>
      <c r="J39" s="45">
        <f t="shared" si="0"/>
        <v>8.0060600000000051</v>
      </c>
      <c r="K39" s="51">
        <f t="shared" si="1"/>
        <v>87.673060000000007</v>
      </c>
      <c r="L39" s="50">
        <v>19.288</v>
      </c>
      <c r="M39" s="50">
        <v>106.96106</v>
      </c>
      <c r="N39" s="47">
        <v>24.279815873264262</v>
      </c>
      <c r="O39" s="64">
        <v>1</v>
      </c>
      <c r="P39" s="64"/>
    </row>
    <row r="40" spans="2:16" s="35" customFormat="1" ht="34" customHeight="1" x14ac:dyDescent="0.35">
      <c r="B40" s="40">
        <v>32</v>
      </c>
      <c r="C40" s="41">
        <v>1</v>
      </c>
      <c r="D40" s="81"/>
      <c r="E40" s="48" t="s">
        <v>54</v>
      </c>
      <c r="F40" s="49" t="s">
        <v>90</v>
      </c>
      <c r="G40" s="50">
        <v>74.367000000000004</v>
      </c>
      <c r="H40" s="50">
        <v>5.3</v>
      </c>
      <c r="I40" s="50">
        <v>0</v>
      </c>
      <c r="J40" s="45">
        <f t="shared" si="0"/>
        <v>8.0060600000000051</v>
      </c>
      <c r="K40" s="51">
        <f t="shared" si="1"/>
        <v>87.673060000000007</v>
      </c>
      <c r="L40" s="50">
        <v>19.288</v>
      </c>
      <c r="M40" s="50">
        <v>106.96106</v>
      </c>
      <c r="N40" s="47">
        <v>24.279815873264262</v>
      </c>
      <c r="O40" s="64">
        <v>0</v>
      </c>
      <c r="P40" s="64"/>
    </row>
    <row r="41" spans="2:16" s="35" customFormat="1" ht="34" customHeight="1" x14ac:dyDescent="0.35">
      <c r="B41" s="40">
        <v>33</v>
      </c>
      <c r="C41" s="41">
        <v>1</v>
      </c>
      <c r="D41" s="81"/>
      <c r="E41" s="52" t="s">
        <v>57</v>
      </c>
      <c r="F41" s="49" t="s">
        <v>91</v>
      </c>
      <c r="G41" s="50">
        <v>51.514000000000003</v>
      </c>
      <c r="H41" s="50">
        <v>5.1459999999999999</v>
      </c>
      <c r="I41" s="50">
        <v>0</v>
      </c>
      <c r="J41" s="45">
        <f t="shared" si="0"/>
        <v>5.6375600000000006</v>
      </c>
      <c r="K41" s="51">
        <f t="shared" si="1"/>
        <v>62.297560000000004</v>
      </c>
      <c r="L41" s="50">
        <v>13.706</v>
      </c>
      <c r="M41" s="50">
        <v>76.003560000000007</v>
      </c>
      <c r="N41" s="47">
        <v>17.252563152539743</v>
      </c>
      <c r="O41" s="64">
        <v>0</v>
      </c>
      <c r="P41" s="64"/>
    </row>
    <row r="42" spans="2:16" s="35" customFormat="1" ht="34" customHeight="1" x14ac:dyDescent="0.35">
      <c r="B42" s="40">
        <v>34</v>
      </c>
      <c r="C42" s="41">
        <v>1</v>
      </c>
      <c r="D42" s="81"/>
      <c r="E42" s="52" t="s">
        <v>57</v>
      </c>
      <c r="F42" s="49" t="s">
        <v>92</v>
      </c>
      <c r="G42" s="50">
        <v>51.514000000000003</v>
      </c>
      <c r="H42" s="50">
        <v>5.1459999999999999</v>
      </c>
      <c r="I42" s="50">
        <v>0</v>
      </c>
      <c r="J42" s="45">
        <f t="shared" si="0"/>
        <v>5.5689999999999955</v>
      </c>
      <c r="K42" s="51">
        <f t="shared" si="1"/>
        <v>62.228999999999999</v>
      </c>
      <c r="L42" s="50">
        <v>13.69</v>
      </c>
      <c r="M42" s="50">
        <v>75.918999999999997</v>
      </c>
      <c r="N42" s="47">
        <v>17.233368305085506</v>
      </c>
      <c r="O42" s="64">
        <v>0</v>
      </c>
      <c r="P42" s="64"/>
    </row>
    <row r="43" spans="2:16" s="35" customFormat="1" ht="34" customHeight="1" x14ac:dyDescent="0.35">
      <c r="B43" s="40">
        <v>35</v>
      </c>
      <c r="C43" s="41">
        <v>1</v>
      </c>
      <c r="D43" s="81"/>
      <c r="E43" s="48" t="s">
        <v>16</v>
      </c>
      <c r="F43" s="49" t="s">
        <v>93</v>
      </c>
      <c r="G43" s="50">
        <v>84.418000000000006</v>
      </c>
      <c r="H43" s="50">
        <v>5.6</v>
      </c>
      <c r="I43" s="50">
        <v>0</v>
      </c>
      <c r="J43" s="45">
        <f t="shared" si="0"/>
        <v>7.5300000000000011</v>
      </c>
      <c r="K43" s="51">
        <f t="shared" si="1"/>
        <v>97.548000000000002</v>
      </c>
      <c r="L43" s="50">
        <v>21.460999999999999</v>
      </c>
      <c r="M43" s="50">
        <v>119.009</v>
      </c>
      <c r="N43" s="47">
        <v>27.014659421487654</v>
      </c>
      <c r="O43" s="64">
        <v>1</v>
      </c>
      <c r="P43" s="64"/>
    </row>
    <row r="44" spans="2:16" s="35" customFormat="1" ht="34" customHeight="1" x14ac:dyDescent="0.35">
      <c r="B44" s="40">
        <v>36</v>
      </c>
      <c r="C44" s="41">
        <v>1</v>
      </c>
      <c r="D44" s="81"/>
      <c r="E44" s="48" t="s">
        <v>16</v>
      </c>
      <c r="F44" s="49" t="s">
        <v>94</v>
      </c>
      <c r="G44" s="50">
        <v>84.418000000000006</v>
      </c>
      <c r="H44" s="50">
        <v>5.6</v>
      </c>
      <c r="I44" s="50">
        <v>0</v>
      </c>
      <c r="J44" s="45">
        <f t="shared" si="0"/>
        <v>7.5300000000000011</v>
      </c>
      <c r="K44" s="51">
        <f t="shared" si="1"/>
        <v>97.548000000000002</v>
      </c>
      <c r="L44" s="50">
        <v>21.460999999999999</v>
      </c>
      <c r="M44" s="50">
        <v>119.009</v>
      </c>
      <c r="N44" s="47">
        <v>27.014659421487654</v>
      </c>
      <c r="O44" s="64">
        <v>1</v>
      </c>
      <c r="P44" s="64"/>
    </row>
    <row r="45" spans="2:16" s="35" customFormat="1" ht="34" customHeight="1" x14ac:dyDescent="0.35">
      <c r="B45" s="40">
        <v>37</v>
      </c>
      <c r="C45" s="41">
        <v>1</v>
      </c>
      <c r="D45" s="81" t="s">
        <v>37</v>
      </c>
      <c r="E45" s="52" t="s">
        <v>55</v>
      </c>
      <c r="F45" s="49" t="s">
        <v>95</v>
      </c>
      <c r="G45" s="50">
        <v>51.514000000000003</v>
      </c>
      <c r="H45" s="50">
        <v>5.1459999999999999</v>
      </c>
      <c r="I45" s="50">
        <v>0</v>
      </c>
      <c r="J45" s="45">
        <f t="shared" si="0"/>
        <v>5.5693800000000024</v>
      </c>
      <c r="K45" s="51">
        <f t="shared" si="1"/>
        <v>62.229380000000006</v>
      </c>
      <c r="L45" s="50">
        <v>13.69</v>
      </c>
      <c r="M45" s="50">
        <v>75.919380000000004</v>
      </c>
      <c r="N45" s="47">
        <v>17.233454563860729</v>
      </c>
      <c r="O45" s="64">
        <v>0</v>
      </c>
      <c r="P45" s="64"/>
    </row>
    <row r="46" spans="2:16" s="35" customFormat="1" ht="34" customHeight="1" x14ac:dyDescent="0.35">
      <c r="B46" s="40">
        <v>38</v>
      </c>
      <c r="C46" s="41">
        <v>1</v>
      </c>
      <c r="D46" s="81"/>
      <c r="E46" s="48" t="s">
        <v>55</v>
      </c>
      <c r="F46" s="49" t="s">
        <v>96</v>
      </c>
      <c r="G46" s="50">
        <v>51.514000000000003</v>
      </c>
      <c r="H46" s="50">
        <v>5.1459999999999999</v>
      </c>
      <c r="I46" s="50">
        <v>0</v>
      </c>
      <c r="J46" s="45">
        <f t="shared" si="0"/>
        <v>5.6375600000000006</v>
      </c>
      <c r="K46" s="51">
        <f t="shared" si="1"/>
        <v>62.297560000000004</v>
      </c>
      <c r="L46" s="50">
        <v>13.706</v>
      </c>
      <c r="M46" s="50">
        <v>76.003560000000007</v>
      </c>
      <c r="N46" s="47">
        <v>17.252563152539743</v>
      </c>
      <c r="O46" s="64">
        <v>0</v>
      </c>
      <c r="P46" s="64"/>
    </row>
    <row r="47" spans="2:16" s="35" customFormat="1" ht="34" customHeight="1" x14ac:dyDescent="0.35">
      <c r="B47" s="40">
        <v>39</v>
      </c>
      <c r="C47" s="41">
        <v>1</v>
      </c>
      <c r="D47" s="81"/>
      <c r="E47" s="48" t="s">
        <v>54</v>
      </c>
      <c r="F47" s="49" t="s">
        <v>97</v>
      </c>
      <c r="G47" s="50">
        <v>74.367000000000004</v>
      </c>
      <c r="H47" s="50">
        <v>5.3</v>
      </c>
      <c r="I47" s="50">
        <v>0</v>
      </c>
      <c r="J47" s="45">
        <f t="shared" si="0"/>
        <v>8.0060600000000051</v>
      </c>
      <c r="K47" s="51">
        <f t="shared" si="1"/>
        <v>87.673060000000007</v>
      </c>
      <c r="L47" s="50">
        <v>19.288</v>
      </c>
      <c r="M47" s="50">
        <v>106.96106</v>
      </c>
      <c r="N47" s="47">
        <v>24.279815873264262</v>
      </c>
      <c r="O47" s="64">
        <v>1</v>
      </c>
      <c r="P47" s="64"/>
    </row>
    <row r="48" spans="2:16" s="35" customFormat="1" ht="34" customHeight="1" x14ac:dyDescent="0.35">
      <c r="B48" s="40">
        <v>40</v>
      </c>
      <c r="C48" s="41">
        <v>1</v>
      </c>
      <c r="D48" s="81"/>
      <c r="E48" s="48" t="s">
        <v>54</v>
      </c>
      <c r="F48" s="49" t="s">
        <v>98</v>
      </c>
      <c r="G48" s="50">
        <v>74.367000000000004</v>
      </c>
      <c r="H48" s="50">
        <v>5.3</v>
      </c>
      <c r="I48" s="50">
        <v>0</v>
      </c>
      <c r="J48" s="45">
        <f t="shared" si="0"/>
        <v>8.0060600000000051</v>
      </c>
      <c r="K48" s="51">
        <f t="shared" si="1"/>
        <v>87.673060000000007</v>
      </c>
      <c r="L48" s="50">
        <v>19.288</v>
      </c>
      <c r="M48" s="50">
        <v>106.96106</v>
      </c>
      <c r="N48" s="47">
        <v>24.279815873264262</v>
      </c>
      <c r="O48" s="64">
        <v>0</v>
      </c>
      <c r="P48" s="64"/>
    </row>
    <row r="49" spans="2:16" s="35" customFormat="1" ht="34" customHeight="1" x14ac:dyDescent="0.35">
      <c r="B49" s="40">
        <v>41</v>
      </c>
      <c r="C49" s="41">
        <v>1</v>
      </c>
      <c r="D49" s="81"/>
      <c r="E49" s="52" t="s">
        <v>57</v>
      </c>
      <c r="F49" s="49" t="s">
        <v>99</v>
      </c>
      <c r="G49" s="50">
        <v>51.514000000000003</v>
      </c>
      <c r="H49" s="50">
        <v>5.1459999999999999</v>
      </c>
      <c r="I49" s="50">
        <v>0</v>
      </c>
      <c r="J49" s="45">
        <f t="shared" si="0"/>
        <v>5.6375600000000006</v>
      </c>
      <c r="K49" s="51">
        <f t="shared" si="1"/>
        <v>62.297560000000004</v>
      </c>
      <c r="L49" s="50">
        <v>13.706</v>
      </c>
      <c r="M49" s="50">
        <v>76.003560000000007</v>
      </c>
      <c r="N49" s="47">
        <v>17.252563152539743</v>
      </c>
      <c r="O49" s="64">
        <v>0</v>
      </c>
      <c r="P49" s="64"/>
    </row>
    <row r="50" spans="2:16" s="35" customFormat="1" ht="34" customHeight="1" x14ac:dyDescent="0.35">
      <c r="B50" s="40">
        <v>42</v>
      </c>
      <c r="C50" s="41">
        <v>1</v>
      </c>
      <c r="D50" s="81"/>
      <c r="E50" s="52" t="s">
        <v>57</v>
      </c>
      <c r="F50" s="49" t="s">
        <v>100</v>
      </c>
      <c r="G50" s="50">
        <v>51.514000000000003</v>
      </c>
      <c r="H50" s="50">
        <v>5.1459999999999999</v>
      </c>
      <c r="I50" s="50">
        <v>0</v>
      </c>
      <c r="J50" s="45">
        <f t="shared" si="0"/>
        <v>5.5689999999999955</v>
      </c>
      <c r="K50" s="51">
        <f t="shared" si="1"/>
        <v>62.228999999999999</v>
      </c>
      <c r="L50" s="50">
        <v>13.69</v>
      </c>
      <c r="M50" s="50">
        <v>75.918999999999997</v>
      </c>
      <c r="N50" s="47">
        <v>17.233368305085506</v>
      </c>
      <c r="O50" s="64">
        <v>0</v>
      </c>
      <c r="P50" s="64"/>
    </row>
    <row r="51" spans="2:16" s="35" customFormat="1" ht="34" customHeight="1" x14ac:dyDescent="0.35">
      <c r="B51" s="40">
        <v>43</v>
      </c>
      <c r="C51" s="41">
        <v>1</v>
      </c>
      <c r="D51" s="81"/>
      <c r="E51" s="48" t="s">
        <v>16</v>
      </c>
      <c r="F51" s="49" t="s">
        <v>101</v>
      </c>
      <c r="G51" s="50">
        <v>84.418000000000006</v>
      </c>
      <c r="H51" s="50">
        <v>5.6</v>
      </c>
      <c r="I51" s="50">
        <v>0</v>
      </c>
      <c r="J51" s="45">
        <f t="shared" si="0"/>
        <v>7.5300000000000011</v>
      </c>
      <c r="K51" s="51">
        <f t="shared" si="1"/>
        <v>97.548000000000002</v>
      </c>
      <c r="L51" s="50">
        <v>21.460999999999999</v>
      </c>
      <c r="M51" s="50">
        <v>119.009</v>
      </c>
      <c r="N51" s="47">
        <v>27.014659421487654</v>
      </c>
      <c r="O51" s="64">
        <v>1</v>
      </c>
      <c r="P51" s="64"/>
    </row>
    <row r="52" spans="2:16" s="35" customFormat="1" ht="34" customHeight="1" x14ac:dyDescent="0.35">
      <c r="B52" s="40">
        <v>44</v>
      </c>
      <c r="C52" s="41">
        <v>1</v>
      </c>
      <c r="D52" s="81"/>
      <c r="E52" s="48" t="s">
        <v>16</v>
      </c>
      <c r="F52" s="49" t="s">
        <v>102</v>
      </c>
      <c r="G52" s="50">
        <v>84.418000000000006</v>
      </c>
      <c r="H52" s="50">
        <v>5.6</v>
      </c>
      <c r="I52" s="50">
        <v>0</v>
      </c>
      <c r="J52" s="45">
        <f t="shared" si="0"/>
        <v>7.5300000000000011</v>
      </c>
      <c r="K52" s="51">
        <f t="shared" si="1"/>
        <v>97.548000000000002</v>
      </c>
      <c r="L52" s="50">
        <v>21.460999999999999</v>
      </c>
      <c r="M52" s="50">
        <v>119.009</v>
      </c>
      <c r="N52" s="47">
        <v>27.014659421487654</v>
      </c>
      <c r="O52" s="64">
        <v>1</v>
      </c>
      <c r="P52" s="64"/>
    </row>
    <row r="53" spans="2:16" s="35" customFormat="1" ht="34" customHeight="1" x14ac:dyDescent="0.35">
      <c r="B53" s="40">
        <v>45</v>
      </c>
      <c r="C53" s="41">
        <v>1</v>
      </c>
      <c r="D53" s="81" t="s">
        <v>38</v>
      </c>
      <c r="E53" s="52" t="s">
        <v>55</v>
      </c>
      <c r="F53" s="49" t="s">
        <v>103</v>
      </c>
      <c r="G53" s="50">
        <v>51.514000000000003</v>
      </c>
      <c r="H53" s="50">
        <v>5.1459999999999999</v>
      </c>
      <c r="I53" s="50">
        <v>0</v>
      </c>
      <c r="J53" s="45">
        <f t="shared" si="0"/>
        <v>5.5693800000000024</v>
      </c>
      <c r="K53" s="51">
        <f t="shared" si="1"/>
        <v>62.229380000000006</v>
      </c>
      <c r="L53" s="50">
        <v>13.69</v>
      </c>
      <c r="M53" s="50">
        <v>75.919380000000004</v>
      </c>
      <c r="N53" s="47">
        <v>17.233454563860729</v>
      </c>
      <c r="O53" s="64">
        <v>0</v>
      </c>
      <c r="P53" s="64"/>
    </row>
    <row r="54" spans="2:16" s="35" customFormat="1" ht="34" customHeight="1" x14ac:dyDescent="0.35">
      <c r="B54" s="40">
        <v>46</v>
      </c>
      <c r="C54" s="41">
        <v>1</v>
      </c>
      <c r="D54" s="81"/>
      <c r="E54" s="48" t="s">
        <v>58</v>
      </c>
      <c r="F54" s="49" t="s">
        <v>104</v>
      </c>
      <c r="G54" s="50">
        <v>51.514000000000003</v>
      </c>
      <c r="H54" s="50">
        <v>5.1459999999999999</v>
      </c>
      <c r="I54" s="50">
        <v>3.9319999999999999</v>
      </c>
      <c r="J54" s="45">
        <f t="shared" si="0"/>
        <v>5.9549999999999912</v>
      </c>
      <c r="K54" s="51">
        <f t="shared" si="1"/>
        <v>66.546999999999997</v>
      </c>
      <c r="L54" s="50">
        <v>14.64</v>
      </c>
      <c r="M54" s="50">
        <v>81.186999999999998</v>
      </c>
      <c r="N54" s="47">
        <v>18.429187325767952</v>
      </c>
      <c r="O54" s="64">
        <v>0</v>
      </c>
      <c r="P54" s="64"/>
    </row>
    <row r="55" spans="2:16" s="35" customFormat="1" ht="34" customHeight="1" x14ac:dyDescent="0.35">
      <c r="B55" s="40">
        <v>47</v>
      </c>
      <c r="C55" s="41">
        <v>1</v>
      </c>
      <c r="D55" s="81"/>
      <c r="E55" s="48" t="s">
        <v>54</v>
      </c>
      <c r="F55" s="49" t="s">
        <v>105</v>
      </c>
      <c r="G55" s="50">
        <v>74.367000000000004</v>
      </c>
      <c r="H55" s="50">
        <v>5.3</v>
      </c>
      <c r="I55" s="50">
        <v>0</v>
      </c>
      <c r="J55" s="45">
        <f t="shared" si="0"/>
        <v>8.0060600000000051</v>
      </c>
      <c r="K55" s="51">
        <f t="shared" si="1"/>
        <v>87.673060000000007</v>
      </c>
      <c r="L55" s="50">
        <v>19.288</v>
      </c>
      <c r="M55" s="50">
        <v>106.96106</v>
      </c>
      <c r="N55" s="47">
        <v>24.279815873264262</v>
      </c>
      <c r="O55" s="64">
        <v>1</v>
      </c>
      <c r="P55" s="64"/>
    </row>
    <row r="56" spans="2:16" s="35" customFormat="1" ht="34" customHeight="1" x14ac:dyDescent="0.35">
      <c r="B56" s="40">
        <v>48</v>
      </c>
      <c r="C56" s="41">
        <v>1</v>
      </c>
      <c r="D56" s="81"/>
      <c r="E56" s="48" t="s">
        <v>54</v>
      </c>
      <c r="F56" s="49" t="s">
        <v>106</v>
      </c>
      <c r="G56" s="50">
        <v>74.367000000000004</v>
      </c>
      <c r="H56" s="50">
        <v>5.3</v>
      </c>
      <c r="I56" s="50">
        <v>0</v>
      </c>
      <c r="J56" s="45">
        <f t="shared" si="0"/>
        <v>8.0060600000000051</v>
      </c>
      <c r="K56" s="51">
        <f t="shared" si="1"/>
        <v>87.673060000000007</v>
      </c>
      <c r="L56" s="50">
        <v>19.288</v>
      </c>
      <c r="M56" s="50">
        <v>106.96106</v>
      </c>
      <c r="N56" s="47">
        <v>24.279815873264262</v>
      </c>
      <c r="O56" s="64">
        <v>0</v>
      </c>
      <c r="P56" s="64"/>
    </row>
    <row r="57" spans="2:16" s="35" customFormat="1" ht="34" customHeight="1" x14ac:dyDescent="0.35">
      <c r="B57" s="40">
        <v>49</v>
      </c>
      <c r="C57" s="41">
        <v>1</v>
      </c>
      <c r="D57" s="81"/>
      <c r="E57" s="52" t="s">
        <v>57</v>
      </c>
      <c r="F57" s="49" t="s">
        <v>107</v>
      </c>
      <c r="G57" s="50">
        <v>51.514000000000003</v>
      </c>
      <c r="H57" s="50">
        <v>5.1459999999999999</v>
      </c>
      <c r="I57" s="50">
        <v>0</v>
      </c>
      <c r="J57" s="45">
        <f t="shared" si="0"/>
        <v>5.6375600000000006</v>
      </c>
      <c r="K57" s="51">
        <f t="shared" si="1"/>
        <v>62.297560000000004</v>
      </c>
      <c r="L57" s="50">
        <v>13.706</v>
      </c>
      <c r="M57" s="50">
        <v>76.003560000000007</v>
      </c>
      <c r="N57" s="47">
        <v>17.252563152539743</v>
      </c>
      <c r="O57" s="64">
        <v>0</v>
      </c>
      <c r="P57" s="64"/>
    </row>
    <row r="58" spans="2:16" s="35" customFormat="1" ht="34" customHeight="1" x14ac:dyDescent="0.35">
      <c r="B58" s="40">
        <v>50</v>
      </c>
      <c r="C58" s="41">
        <v>1</v>
      </c>
      <c r="D58" s="81"/>
      <c r="E58" s="52" t="s">
        <v>57</v>
      </c>
      <c r="F58" s="49" t="s">
        <v>108</v>
      </c>
      <c r="G58" s="50">
        <v>51.514000000000003</v>
      </c>
      <c r="H58" s="50">
        <v>5.1459999999999999</v>
      </c>
      <c r="I58" s="50">
        <v>0</v>
      </c>
      <c r="J58" s="45">
        <f t="shared" si="0"/>
        <v>5.5689999999999955</v>
      </c>
      <c r="K58" s="51">
        <f t="shared" si="1"/>
        <v>62.228999999999999</v>
      </c>
      <c r="L58" s="50">
        <v>13.69</v>
      </c>
      <c r="M58" s="50">
        <v>75.918999999999997</v>
      </c>
      <c r="N58" s="47">
        <v>17.233368305085506</v>
      </c>
      <c r="O58" s="64">
        <v>0</v>
      </c>
      <c r="P58" s="64"/>
    </row>
    <row r="59" spans="2:16" s="35" customFormat="1" ht="34" customHeight="1" x14ac:dyDescent="0.35">
      <c r="B59" s="40">
        <v>51</v>
      </c>
      <c r="C59" s="41">
        <v>1</v>
      </c>
      <c r="D59" s="81"/>
      <c r="E59" s="48" t="s">
        <v>16</v>
      </c>
      <c r="F59" s="49" t="s">
        <v>109</v>
      </c>
      <c r="G59" s="50">
        <v>84.418000000000006</v>
      </c>
      <c r="H59" s="50">
        <v>5.6</v>
      </c>
      <c r="I59" s="50">
        <v>0</v>
      </c>
      <c r="J59" s="45">
        <f t="shared" si="0"/>
        <v>7.5300000000000011</v>
      </c>
      <c r="K59" s="51">
        <f t="shared" si="1"/>
        <v>97.548000000000002</v>
      </c>
      <c r="L59" s="50">
        <v>21.460999999999999</v>
      </c>
      <c r="M59" s="50">
        <v>119.009</v>
      </c>
      <c r="N59" s="47">
        <v>27.014659421487654</v>
      </c>
      <c r="O59" s="64">
        <v>1</v>
      </c>
      <c r="P59" s="64"/>
    </row>
    <row r="60" spans="2:16" s="35" customFormat="1" ht="34" customHeight="1" x14ac:dyDescent="0.35">
      <c r="B60" s="40">
        <v>52</v>
      </c>
      <c r="C60" s="41">
        <v>1</v>
      </c>
      <c r="D60" s="81"/>
      <c r="E60" s="48" t="s">
        <v>16</v>
      </c>
      <c r="F60" s="49" t="s">
        <v>110</v>
      </c>
      <c r="G60" s="50">
        <v>84.418000000000006</v>
      </c>
      <c r="H60" s="50">
        <v>5.6</v>
      </c>
      <c r="I60" s="50">
        <v>0</v>
      </c>
      <c r="J60" s="45">
        <f t="shared" si="0"/>
        <v>7.5300000000000011</v>
      </c>
      <c r="K60" s="51">
        <f t="shared" si="1"/>
        <v>97.548000000000002</v>
      </c>
      <c r="L60" s="50">
        <v>21.460999999999999</v>
      </c>
      <c r="M60" s="50">
        <v>119.009</v>
      </c>
      <c r="N60" s="47">
        <v>27.014659421487654</v>
      </c>
      <c r="O60" s="64">
        <v>1</v>
      </c>
      <c r="P60" s="64"/>
    </row>
    <row r="61" spans="2:16" s="35" customFormat="1" ht="34" customHeight="1" x14ac:dyDescent="0.35">
      <c r="B61" s="40">
        <v>53</v>
      </c>
      <c r="C61" s="41">
        <v>1</v>
      </c>
      <c r="D61" s="81" t="s">
        <v>39</v>
      </c>
      <c r="E61" s="52" t="s">
        <v>55</v>
      </c>
      <c r="F61" s="49" t="s">
        <v>111</v>
      </c>
      <c r="G61" s="50">
        <v>51.514000000000003</v>
      </c>
      <c r="H61" s="50">
        <v>5.1459999999999999</v>
      </c>
      <c r="I61" s="50">
        <v>0</v>
      </c>
      <c r="J61" s="45">
        <f t="shared" si="0"/>
        <v>5.5693800000000024</v>
      </c>
      <c r="K61" s="51">
        <f t="shared" si="1"/>
        <v>62.229380000000006</v>
      </c>
      <c r="L61" s="50">
        <v>13.69</v>
      </c>
      <c r="M61" s="50">
        <v>75.919380000000004</v>
      </c>
      <c r="N61" s="47">
        <v>17.233454563860729</v>
      </c>
      <c r="O61" s="64">
        <v>0</v>
      </c>
      <c r="P61" s="64"/>
    </row>
    <row r="62" spans="2:16" s="35" customFormat="1" ht="34" customHeight="1" x14ac:dyDescent="0.35">
      <c r="B62" s="40">
        <v>54</v>
      </c>
      <c r="C62" s="41">
        <v>1</v>
      </c>
      <c r="D62" s="81"/>
      <c r="E62" s="48" t="s">
        <v>55</v>
      </c>
      <c r="F62" s="49" t="s">
        <v>112</v>
      </c>
      <c r="G62" s="50">
        <v>51.514000000000003</v>
      </c>
      <c r="H62" s="50">
        <v>5.1459999999999999</v>
      </c>
      <c r="I62" s="50">
        <v>0</v>
      </c>
      <c r="J62" s="45">
        <f t="shared" si="0"/>
        <v>5.6375600000000006</v>
      </c>
      <c r="K62" s="51">
        <f t="shared" si="1"/>
        <v>62.297560000000004</v>
      </c>
      <c r="L62" s="50">
        <v>13.706</v>
      </c>
      <c r="M62" s="50">
        <v>76.003560000000007</v>
      </c>
      <c r="N62" s="47">
        <v>17.252563152539743</v>
      </c>
      <c r="O62" s="64">
        <v>0</v>
      </c>
      <c r="P62" s="64"/>
    </row>
    <row r="63" spans="2:16" s="35" customFormat="1" ht="34" customHeight="1" x14ac:dyDescent="0.35">
      <c r="B63" s="40">
        <v>55</v>
      </c>
      <c r="C63" s="41">
        <v>1</v>
      </c>
      <c r="D63" s="81"/>
      <c r="E63" s="48" t="s">
        <v>54</v>
      </c>
      <c r="F63" s="49" t="s">
        <v>113</v>
      </c>
      <c r="G63" s="50">
        <v>74.367000000000004</v>
      </c>
      <c r="H63" s="50">
        <v>5.3</v>
      </c>
      <c r="I63" s="50">
        <v>0</v>
      </c>
      <c r="J63" s="45">
        <f t="shared" si="0"/>
        <v>8.0060600000000051</v>
      </c>
      <c r="K63" s="51">
        <f t="shared" si="1"/>
        <v>87.673060000000007</v>
      </c>
      <c r="L63" s="50">
        <v>19.288</v>
      </c>
      <c r="M63" s="50">
        <v>106.96106</v>
      </c>
      <c r="N63" s="47">
        <v>24.279815873264262</v>
      </c>
      <c r="O63" s="64">
        <v>1</v>
      </c>
      <c r="P63" s="64"/>
    </row>
    <row r="64" spans="2:16" s="35" customFormat="1" ht="34" customHeight="1" x14ac:dyDescent="0.35">
      <c r="B64" s="40">
        <v>56</v>
      </c>
      <c r="C64" s="41">
        <v>1</v>
      </c>
      <c r="D64" s="81"/>
      <c r="E64" s="48" t="s">
        <v>54</v>
      </c>
      <c r="F64" s="49" t="s">
        <v>114</v>
      </c>
      <c r="G64" s="50">
        <v>74.367000000000004</v>
      </c>
      <c r="H64" s="50">
        <v>5.3</v>
      </c>
      <c r="I64" s="50">
        <v>0</v>
      </c>
      <c r="J64" s="45">
        <f t="shared" si="0"/>
        <v>8.0060600000000051</v>
      </c>
      <c r="K64" s="51">
        <f t="shared" si="1"/>
        <v>87.673060000000007</v>
      </c>
      <c r="L64" s="50">
        <v>19.288</v>
      </c>
      <c r="M64" s="50">
        <v>106.96106</v>
      </c>
      <c r="N64" s="47">
        <v>24.279815873264262</v>
      </c>
      <c r="O64" s="64">
        <v>0</v>
      </c>
      <c r="P64" s="64"/>
    </row>
    <row r="65" spans="2:16" s="35" customFormat="1" ht="34" customHeight="1" x14ac:dyDescent="0.35">
      <c r="B65" s="40">
        <v>57</v>
      </c>
      <c r="C65" s="41">
        <v>1</v>
      </c>
      <c r="D65" s="81"/>
      <c r="E65" s="52" t="s">
        <v>57</v>
      </c>
      <c r="F65" s="49" t="s">
        <v>115</v>
      </c>
      <c r="G65" s="50">
        <v>51.514000000000003</v>
      </c>
      <c r="H65" s="50">
        <v>5.1459999999999999</v>
      </c>
      <c r="I65" s="50">
        <v>0</v>
      </c>
      <c r="J65" s="45">
        <f t="shared" si="0"/>
        <v>5.6375600000000006</v>
      </c>
      <c r="K65" s="51">
        <f t="shared" si="1"/>
        <v>62.297560000000004</v>
      </c>
      <c r="L65" s="50">
        <v>13.706</v>
      </c>
      <c r="M65" s="50">
        <v>76.003560000000007</v>
      </c>
      <c r="N65" s="47">
        <v>17.252563152539743</v>
      </c>
      <c r="O65" s="64">
        <v>0</v>
      </c>
      <c r="P65" s="64"/>
    </row>
    <row r="66" spans="2:16" s="35" customFormat="1" ht="34" customHeight="1" x14ac:dyDescent="0.35">
      <c r="B66" s="40">
        <v>58</v>
      </c>
      <c r="C66" s="41">
        <v>1</v>
      </c>
      <c r="D66" s="81"/>
      <c r="E66" s="52" t="s">
        <v>57</v>
      </c>
      <c r="F66" s="49" t="s">
        <v>116</v>
      </c>
      <c r="G66" s="50">
        <v>51.514000000000003</v>
      </c>
      <c r="H66" s="50">
        <v>5.1459999999999999</v>
      </c>
      <c r="I66" s="50">
        <v>0</v>
      </c>
      <c r="J66" s="45">
        <f t="shared" si="0"/>
        <v>5.5689999999999955</v>
      </c>
      <c r="K66" s="51">
        <f t="shared" si="1"/>
        <v>62.228999999999999</v>
      </c>
      <c r="L66" s="50">
        <v>13.69</v>
      </c>
      <c r="M66" s="50">
        <v>75.918999999999997</v>
      </c>
      <c r="N66" s="47">
        <v>17.233368305085506</v>
      </c>
      <c r="O66" s="64">
        <v>0</v>
      </c>
      <c r="P66" s="64"/>
    </row>
    <row r="67" spans="2:16" s="35" customFormat="1" ht="34" customHeight="1" x14ac:dyDescent="0.35">
      <c r="B67" s="40">
        <v>59</v>
      </c>
      <c r="C67" s="41">
        <v>1</v>
      </c>
      <c r="D67" s="81"/>
      <c r="E67" s="48" t="s">
        <v>16</v>
      </c>
      <c r="F67" s="49" t="s">
        <v>117</v>
      </c>
      <c r="G67" s="50">
        <v>84.418000000000006</v>
      </c>
      <c r="H67" s="50">
        <v>5.6</v>
      </c>
      <c r="I67" s="50">
        <v>0</v>
      </c>
      <c r="J67" s="45">
        <f t="shared" si="0"/>
        <v>7.5300000000000011</v>
      </c>
      <c r="K67" s="51">
        <f t="shared" si="1"/>
        <v>97.548000000000002</v>
      </c>
      <c r="L67" s="50">
        <v>21.460999999999999</v>
      </c>
      <c r="M67" s="50">
        <v>119.009</v>
      </c>
      <c r="N67" s="47">
        <v>27.014659421487654</v>
      </c>
      <c r="O67" s="64">
        <v>1</v>
      </c>
      <c r="P67" s="64"/>
    </row>
    <row r="68" spans="2:16" s="35" customFormat="1" ht="34" customHeight="1" x14ac:dyDescent="0.35">
      <c r="B68" s="40">
        <v>60</v>
      </c>
      <c r="C68" s="41">
        <v>1</v>
      </c>
      <c r="D68" s="81"/>
      <c r="E68" s="48" t="s">
        <v>16</v>
      </c>
      <c r="F68" s="49" t="s">
        <v>118</v>
      </c>
      <c r="G68" s="50">
        <v>84.418000000000006</v>
      </c>
      <c r="H68" s="50">
        <v>5.6</v>
      </c>
      <c r="I68" s="50">
        <v>0</v>
      </c>
      <c r="J68" s="45">
        <f t="shared" si="0"/>
        <v>7.5300000000000011</v>
      </c>
      <c r="K68" s="51">
        <f t="shared" si="1"/>
        <v>97.548000000000002</v>
      </c>
      <c r="L68" s="50">
        <v>21.460999999999999</v>
      </c>
      <c r="M68" s="50">
        <v>119.009</v>
      </c>
      <c r="N68" s="47">
        <v>27.014659421487654</v>
      </c>
      <c r="O68" s="64">
        <v>1</v>
      </c>
      <c r="P68" s="64"/>
    </row>
    <row r="69" spans="2:16" s="35" customFormat="1" ht="34" customHeight="1" x14ac:dyDescent="0.35">
      <c r="B69" s="40">
        <v>61</v>
      </c>
      <c r="C69" s="41">
        <v>1</v>
      </c>
      <c r="D69" s="81" t="s">
        <v>40</v>
      </c>
      <c r="E69" s="52" t="s">
        <v>55</v>
      </c>
      <c r="F69" s="49" t="s">
        <v>119</v>
      </c>
      <c r="G69" s="50">
        <v>51.514000000000003</v>
      </c>
      <c r="H69" s="50">
        <v>5.1459999999999999</v>
      </c>
      <c r="I69" s="50">
        <v>0</v>
      </c>
      <c r="J69" s="45">
        <f t="shared" si="0"/>
        <v>5.5693800000000024</v>
      </c>
      <c r="K69" s="51">
        <f t="shared" si="1"/>
        <v>62.229380000000006</v>
      </c>
      <c r="L69" s="50">
        <v>13.69</v>
      </c>
      <c r="M69" s="50">
        <v>75.919380000000004</v>
      </c>
      <c r="N69" s="47">
        <v>17.233454563860729</v>
      </c>
      <c r="O69" s="64">
        <v>0</v>
      </c>
      <c r="P69" s="64"/>
    </row>
    <row r="70" spans="2:16" s="35" customFormat="1" ht="34" customHeight="1" x14ac:dyDescent="0.35">
      <c r="B70" s="40">
        <v>62</v>
      </c>
      <c r="C70" s="41">
        <v>1</v>
      </c>
      <c r="D70" s="81"/>
      <c r="E70" s="48" t="s">
        <v>55</v>
      </c>
      <c r="F70" s="49" t="s">
        <v>120</v>
      </c>
      <c r="G70" s="50">
        <v>51.514000000000003</v>
      </c>
      <c r="H70" s="50">
        <v>5.1459999999999999</v>
      </c>
      <c r="I70" s="50">
        <v>0</v>
      </c>
      <c r="J70" s="45">
        <f t="shared" si="0"/>
        <v>5.6375600000000006</v>
      </c>
      <c r="K70" s="51">
        <f t="shared" si="1"/>
        <v>62.297560000000004</v>
      </c>
      <c r="L70" s="50">
        <v>13.706</v>
      </c>
      <c r="M70" s="50">
        <v>76.003560000000007</v>
      </c>
      <c r="N70" s="47">
        <v>17.252563152539743</v>
      </c>
      <c r="O70" s="64">
        <v>0</v>
      </c>
      <c r="P70" s="64"/>
    </row>
    <row r="71" spans="2:16" s="35" customFormat="1" ht="34" customHeight="1" x14ac:dyDescent="0.35">
      <c r="B71" s="40">
        <v>63</v>
      </c>
      <c r="C71" s="41">
        <v>1</v>
      </c>
      <c r="D71" s="81"/>
      <c r="E71" s="48" t="s">
        <v>54</v>
      </c>
      <c r="F71" s="49" t="s">
        <v>121</v>
      </c>
      <c r="G71" s="50">
        <v>74.367000000000004</v>
      </c>
      <c r="H71" s="50">
        <v>5.3</v>
      </c>
      <c r="I71" s="50">
        <v>0</v>
      </c>
      <c r="J71" s="45">
        <f t="shared" si="0"/>
        <v>8.0060600000000051</v>
      </c>
      <c r="K71" s="51">
        <f t="shared" si="1"/>
        <v>87.673060000000007</v>
      </c>
      <c r="L71" s="50">
        <v>19.288</v>
      </c>
      <c r="M71" s="50">
        <v>106.96106</v>
      </c>
      <c r="N71" s="47">
        <v>24.279815873264262</v>
      </c>
      <c r="O71" s="64">
        <v>1</v>
      </c>
      <c r="P71" s="64"/>
    </row>
    <row r="72" spans="2:16" s="35" customFormat="1" ht="34" customHeight="1" x14ac:dyDescent="0.35">
      <c r="B72" s="40">
        <v>64</v>
      </c>
      <c r="C72" s="41">
        <v>1</v>
      </c>
      <c r="D72" s="81"/>
      <c r="E72" s="48" t="s">
        <v>54</v>
      </c>
      <c r="F72" s="49" t="s">
        <v>122</v>
      </c>
      <c r="G72" s="50">
        <v>74.367000000000004</v>
      </c>
      <c r="H72" s="50">
        <v>5.3</v>
      </c>
      <c r="I72" s="50">
        <v>0</v>
      </c>
      <c r="J72" s="45">
        <f t="shared" si="0"/>
        <v>8.0060600000000051</v>
      </c>
      <c r="K72" s="51">
        <f t="shared" si="1"/>
        <v>87.673060000000007</v>
      </c>
      <c r="L72" s="50">
        <v>19.288</v>
      </c>
      <c r="M72" s="50">
        <v>106.96106</v>
      </c>
      <c r="N72" s="47">
        <v>24.279815873264262</v>
      </c>
      <c r="O72" s="64">
        <v>0</v>
      </c>
      <c r="P72" s="64"/>
    </row>
    <row r="73" spans="2:16" s="35" customFormat="1" ht="34" customHeight="1" x14ac:dyDescent="0.35">
      <c r="B73" s="40">
        <v>65</v>
      </c>
      <c r="C73" s="41">
        <v>1</v>
      </c>
      <c r="D73" s="81"/>
      <c r="E73" s="52" t="s">
        <v>57</v>
      </c>
      <c r="F73" s="49" t="s">
        <v>123</v>
      </c>
      <c r="G73" s="50">
        <v>51.514000000000003</v>
      </c>
      <c r="H73" s="50">
        <v>5.1459999999999999</v>
      </c>
      <c r="I73" s="50">
        <v>0</v>
      </c>
      <c r="J73" s="45">
        <f t="shared" si="0"/>
        <v>5.6375600000000006</v>
      </c>
      <c r="K73" s="51">
        <f t="shared" si="1"/>
        <v>62.297560000000004</v>
      </c>
      <c r="L73" s="50">
        <v>13.706</v>
      </c>
      <c r="M73" s="50">
        <v>76.003560000000007</v>
      </c>
      <c r="N73" s="47">
        <v>17.252563152539743</v>
      </c>
      <c r="O73" s="64">
        <v>0</v>
      </c>
      <c r="P73" s="64"/>
    </row>
    <row r="74" spans="2:16" s="35" customFormat="1" ht="34" customHeight="1" x14ac:dyDescent="0.35">
      <c r="B74" s="40">
        <v>66</v>
      </c>
      <c r="C74" s="41">
        <v>1</v>
      </c>
      <c r="D74" s="81"/>
      <c r="E74" s="52" t="s">
        <v>57</v>
      </c>
      <c r="F74" s="49" t="s">
        <v>124</v>
      </c>
      <c r="G74" s="50">
        <v>51.514000000000003</v>
      </c>
      <c r="H74" s="50">
        <v>5.1459999999999999</v>
      </c>
      <c r="I74" s="50">
        <v>0</v>
      </c>
      <c r="J74" s="45">
        <f t="shared" ref="J74:J137" si="2">K74 -(G74+H74+I74)</f>
        <v>5.5689999999999955</v>
      </c>
      <c r="K74" s="51">
        <f t="shared" ref="K74:K137" si="3">M74-L74</f>
        <v>62.228999999999999</v>
      </c>
      <c r="L74" s="50">
        <v>13.69</v>
      </c>
      <c r="M74" s="50">
        <v>75.918999999999997</v>
      </c>
      <c r="N74" s="47">
        <v>17.233368305085506</v>
      </c>
      <c r="O74" s="64">
        <v>0</v>
      </c>
      <c r="P74" s="64"/>
    </row>
    <row r="75" spans="2:16" s="35" customFormat="1" ht="34" customHeight="1" x14ac:dyDescent="0.35">
      <c r="B75" s="40">
        <v>67</v>
      </c>
      <c r="C75" s="41">
        <v>1</v>
      </c>
      <c r="D75" s="81"/>
      <c r="E75" s="48" t="s">
        <v>16</v>
      </c>
      <c r="F75" s="49" t="s">
        <v>125</v>
      </c>
      <c r="G75" s="50">
        <v>84.418000000000006</v>
      </c>
      <c r="H75" s="50">
        <v>5.6</v>
      </c>
      <c r="I75" s="50">
        <v>0</v>
      </c>
      <c r="J75" s="45">
        <f t="shared" si="2"/>
        <v>7.5300000000000011</v>
      </c>
      <c r="K75" s="51">
        <f t="shared" si="3"/>
        <v>97.548000000000002</v>
      </c>
      <c r="L75" s="50">
        <v>21.460999999999999</v>
      </c>
      <c r="M75" s="50">
        <v>119.009</v>
      </c>
      <c r="N75" s="47">
        <v>27.014659421487654</v>
      </c>
      <c r="O75" s="64">
        <v>1</v>
      </c>
      <c r="P75" s="64"/>
    </row>
    <row r="76" spans="2:16" s="35" customFormat="1" ht="34" customHeight="1" x14ac:dyDescent="0.35">
      <c r="B76" s="40">
        <v>68</v>
      </c>
      <c r="C76" s="41">
        <v>1</v>
      </c>
      <c r="D76" s="81"/>
      <c r="E76" s="48" t="s">
        <v>16</v>
      </c>
      <c r="F76" s="49" t="s">
        <v>126</v>
      </c>
      <c r="G76" s="50">
        <v>84.418000000000006</v>
      </c>
      <c r="H76" s="50">
        <v>5.6</v>
      </c>
      <c r="I76" s="50">
        <v>0</v>
      </c>
      <c r="J76" s="45">
        <f t="shared" si="2"/>
        <v>7.5300000000000011</v>
      </c>
      <c r="K76" s="51">
        <f t="shared" si="3"/>
        <v>97.548000000000002</v>
      </c>
      <c r="L76" s="50">
        <v>21.460999999999999</v>
      </c>
      <c r="M76" s="50">
        <v>119.009</v>
      </c>
      <c r="N76" s="47">
        <v>27.014659421487654</v>
      </c>
      <c r="O76" s="64">
        <v>1</v>
      </c>
      <c r="P76" s="64"/>
    </row>
    <row r="77" spans="2:16" s="35" customFormat="1" ht="34" customHeight="1" x14ac:dyDescent="0.35">
      <c r="B77" s="40">
        <v>69</v>
      </c>
      <c r="C77" s="41">
        <v>1</v>
      </c>
      <c r="D77" s="81" t="s">
        <v>41</v>
      </c>
      <c r="E77" s="52" t="s">
        <v>55</v>
      </c>
      <c r="F77" s="49" t="s">
        <v>127</v>
      </c>
      <c r="G77" s="50">
        <v>51.514000000000003</v>
      </c>
      <c r="H77" s="50">
        <v>5.1459999999999999</v>
      </c>
      <c r="I77" s="50">
        <v>0</v>
      </c>
      <c r="J77" s="45">
        <f t="shared" si="2"/>
        <v>5.5693800000000024</v>
      </c>
      <c r="K77" s="51">
        <f t="shared" si="3"/>
        <v>62.229380000000006</v>
      </c>
      <c r="L77" s="50">
        <v>13.69</v>
      </c>
      <c r="M77" s="50">
        <v>75.919380000000004</v>
      </c>
      <c r="N77" s="47">
        <v>17.233454563860729</v>
      </c>
      <c r="O77" s="64">
        <v>0</v>
      </c>
      <c r="P77" s="64"/>
    </row>
    <row r="78" spans="2:16" s="35" customFormat="1" ht="34" customHeight="1" x14ac:dyDescent="0.35">
      <c r="B78" s="40">
        <v>70</v>
      </c>
      <c r="C78" s="41">
        <v>1</v>
      </c>
      <c r="D78" s="81"/>
      <c r="E78" s="48" t="s">
        <v>58</v>
      </c>
      <c r="F78" s="49" t="s">
        <v>128</v>
      </c>
      <c r="G78" s="50">
        <v>51.514000000000003</v>
      </c>
      <c r="H78" s="50">
        <v>5.1459999999999999</v>
      </c>
      <c r="I78" s="50">
        <v>3.9319999999999999</v>
      </c>
      <c r="J78" s="45">
        <f t="shared" si="2"/>
        <v>5.9549999999999912</v>
      </c>
      <c r="K78" s="51">
        <f t="shared" si="3"/>
        <v>66.546999999999997</v>
      </c>
      <c r="L78" s="50">
        <v>14.64</v>
      </c>
      <c r="M78" s="50">
        <v>81.186999999999998</v>
      </c>
      <c r="N78" s="47">
        <v>18.429187325767952</v>
      </c>
      <c r="O78" s="64">
        <v>0</v>
      </c>
      <c r="P78" s="64"/>
    </row>
    <row r="79" spans="2:16" s="35" customFormat="1" ht="34" customHeight="1" x14ac:dyDescent="0.35">
      <c r="B79" s="40">
        <v>71</v>
      </c>
      <c r="C79" s="41">
        <v>1</v>
      </c>
      <c r="D79" s="81"/>
      <c r="E79" s="48" t="s">
        <v>54</v>
      </c>
      <c r="F79" s="49" t="s">
        <v>129</v>
      </c>
      <c r="G79" s="50">
        <v>74.367000000000004</v>
      </c>
      <c r="H79" s="50">
        <v>5.3</v>
      </c>
      <c r="I79" s="50">
        <v>0</v>
      </c>
      <c r="J79" s="45">
        <f t="shared" si="2"/>
        <v>8.0060600000000051</v>
      </c>
      <c r="K79" s="51">
        <f t="shared" si="3"/>
        <v>87.673060000000007</v>
      </c>
      <c r="L79" s="50">
        <v>19.288</v>
      </c>
      <c r="M79" s="50">
        <v>106.96106</v>
      </c>
      <c r="N79" s="47">
        <v>24.279815873264262</v>
      </c>
      <c r="O79" s="64">
        <v>1</v>
      </c>
      <c r="P79" s="64"/>
    </row>
    <row r="80" spans="2:16" s="35" customFormat="1" ht="34" customHeight="1" x14ac:dyDescent="0.35">
      <c r="B80" s="40">
        <v>72</v>
      </c>
      <c r="C80" s="41">
        <v>1</v>
      </c>
      <c r="D80" s="81"/>
      <c r="E80" s="48" t="s">
        <v>54</v>
      </c>
      <c r="F80" s="49" t="s">
        <v>130</v>
      </c>
      <c r="G80" s="50">
        <v>74.367000000000004</v>
      </c>
      <c r="H80" s="50">
        <v>5.3</v>
      </c>
      <c r="I80" s="50">
        <v>0</v>
      </c>
      <c r="J80" s="45">
        <f t="shared" si="2"/>
        <v>8.0060600000000051</v>
      </c>
      <c r="K80" s="51">
        <f t="shared" si="3"/>
        <v>87.673060000000007</v>
      </c>
      <c r="L80" s="50">
        <v>19.288</v>
      </c>
      <c r="M80" s="50">
        <v>106.96106</v>
      </c>
      <c r="N80" s="47">
        <v>24.279815873264262</v>
      </c>
      <c r="O80" s="64">
        <v>0</v>
      </c>
      <c r="P80" s="64"/>
    </row>
    <row r="81" spans="2:16" s="35" customFormat="1" ht="34" customHeight="1" x14ac:dyDescent="0.35">
      <c r="B81" s="40">
        <v>73</v>
      </c>
      <c r="C81" s="41">
        <v>1</v>
      </c>
      <c r="D81" s="81"/>
      <c r="E81" s="52" t="s">
        <v>57</v>
      </c>
      <c r="F81" s="49" t="s">
        <v>131</v>
      </c>
      <c r="G81" s="50">
        <v>51.514000000000003</v>
      </c>
      <c r="H81" s="50">
        <v>5.1459999999999999</v>
      </c>
      <c r="I81" s="50">
        <v>0</v>
      </c>
      <c r="J81" s="45">
        <f t="shared" si="2"/>
        <v>5.6375600000000006</v>
      </c>
      <c r="K81" s="51">
        <f t="shared" si="3"/>
        <v>62.297560000000004</v>
      </c>
      <c r="L81" s="50">
        <v>13.706</v>
      </c>
      <c r="M81" s="50">
        <v>76.003560000000007</v>
      </c>
      <c r="N81" s="47">
        <v>17.252563152539743</v>
      </c>
      <c r="O81" s="64">
        <v>0</v>
      </c>
      <c r="P81" s="64"/>
    </row>
    <row r="82" spans="2:16" s="35" customFormat="1" ht="34" customHeight="1" x14ac:dyDescent="0.35">
      <c r="B82" s="40">
        <v>74</v>
      </c>
      <c r="C82" s="41">
        <v>1</v>
      </c>
      <c r="D82" s="81"/>
      <c r="E82" s="52" t="s">
        <v>57</v>
      </c>
      <c r="F82" s="49" t="s">
        <v>132</v>
      </c>
      <c r="G82" s="50">
        <v>51.514000000000003</v>
      </c>
      <c r="H82" s="50">
        <v>5.1459999999999999</v>
      </c>
      <c r="I82" s="50">
        <v>0</v>
      </c>
      <c r="J82" s="45">
        <f t="shared" si="2"/>
        <v>5.5689999999999955</v>
      </c>
      <c r="K82" s="51">
        <f t="shared" si="3"/>
        <v>62.228999999999999</v>
      </c>
      <c r="L82" s="50">
        <v>13.69</v>
      </c>
      <c r="M82" s="50">
        <v>75.918999999999997</v>
      </c>
      <c r="N82" s="47">
        <v>17.233368305085506</v>
      </c>
      <c r="O82" s="64">
        <v>0</v>
      </c>
      <c r="P82" s="64"/>
    </row>
    <row r="83" spans="2:16" s="35" customFormat="1" ht="34" customHeight="1" x14ac:dyDescent="0.35">
      <c r="B83" s="40">
        <v>75</v>
      </c>
      <c r="C83" s="41">
        <v>1</v>
      </c>
      <c r="D83" s="81"/>
      <c r="E83" s="48" t="s">
        <v>16</v>
      </c>
      <c r="F83" s="49" t="s">
        <v>133</v>
      </c>
      <c r="G83" s="50">
        <v>84.418000000000006</v>
      </c>
      <c r="H83" s="50">
        <v>5.6</v>
      </c>
      <c r="I83" s="50">
        <v>0</v>
      </c>
      <c r="J83" s="45">
        <f t="shared" si="2"/>
        <v>7.5300000000000011</v>
      </c>
      <c r="K83" s="51">
        <f t="shared" si="3"/>
        <v>97.548000000000002</v>
      </c>
      <c r="L83" s="50">
        <v>21.460999999999999</v>
      </c>
      <c r="M83" s="50">
        <v>119.009</v>
      </c>
      <c r="N83" s="47">
        <v>27.014659421487654</v>
      </c>
      <c r="O83" s="64">
        <v>1</v>
      </c>
      <c r="P83" s="64"/>
    </row>
    <row r="84" spans="2:16" s="35" customFormat="1" ht="34" customHeight="1" x14ac:dyDescent="0.35">
      <c r="B84" s="40">
        <v>76</v>
      </c>
      <c r="C84" s="41">
        <v>1</v>
      </c>
      <c r="D84" s="81"/>
      <c r="E84" s="48" t="s">
        <v>16</v>
      </c>
      <c r="F84" s="49" t="s">
        <v>134</v>
      </c>
      <c r="G84" s="50">
        <v>84.418000000000006</v>
      </c>
      <c r="H84" s="50">
        <v>5.6</v>
      </c>
      <c r="I84" s="50">
        <v>0</v>
      </c>
      <c r="J84" s="45">
        <f t="shared" si="2"/>
        <v>7.5300000000000011</v>
      </c>
      <c r="K84" s="51">
        <f t="shared" si="3"/>
        <v>97.548000000000002</v>
      </c>
      <c r="L84" s="50">
        <v>21.460999999999999</v>
      </c>
      <c r="M84" s="50">
        <v>119.009</v>
      </c>
      <c r="N84" s="47">
        <v>27.014659421487654</v>
      </c>
      <c r="O84" s="64">
        <v>1</v>
      </c>
      <c r="P84" s="64"/>
    </row>
    <row r="85" spans="2:16" s="35" customFormat="1" ht="34" customHeight="1" x14ac:dyDescent="0.35">
      <c r="B85" s="40">
        <v>77</v>
      </c>
      <c r="C85" s="41">
        <v>1</v>
      </c>
      <c r="D85" s="81" t="s">
        <v>42</v>
      </c>
      <c r="E85" s="52" t="s">
        <v>55</v>
      </c>
      <c r="F85" s="49" t="s">
        <v>135</v>
      </c>
      <c r="G85" s="50">
        <v>51.514000000000003</v>
      </c>
      <c r="H85" s="50">
        <v>5.1459999999999999</v>
      </c>
      <c r="I85" s="50">
        <v>0</v>
      </c>
      <c r="J85" s="45">
        <f t="shared" si="2"/>
        <v>5.5693800000000024</v>
      </c>
      <c r="K85" s="51">
        <f t="shared" si="3"/>
        <v>62.229380000000006</v>
      </c>
      <c r="L85" s="50">
        <v>13.69</v>
      </c>
      <c r="M85" s="50">
        <v>75.919380000000004</v>
      </c>
      <c r="N85" s="47">
        <v>17.233454563860729</v>
      </c>
      <c r="O85" s="64">
        <v>0</v>
      </c>
      <c r="P85" s="64"/>
    </row>
    <row r="86" spans="2:16" s="35" customFormat="1" ht="34" customHeight="1" x14ac:dyDescent="0.35">
      <c r="B86" s="40">
        <v>78</v>
      </c>
      <c r="C86" s="41">
        <v>1</v>
      </c>
      <c r="D86" s="81"/>
      <c r="E86" s="48" t="s">
        <v>55</v>
      </c>
      <c r="F86" s="49" t="s">
        <v>136</v>
      </c>
      <c r="G86" s="50">
        <v>51.514000000000003</v>
      </c>
      <c r="H86" s="50">
        <v>5.1459999999999999</v>
      </c>
      <c r="I86" s="50">
        <v>0</v>
      </c>
      <c r="J86" s="45">
        <f t="shared" si="2"/>
        <v>5.6375600000000006</v>
      </c>
      <c r="K86" s="51">
        <f t="shared" si="3"/>
        <v>62.297560000000004</v>
      </c>
      <c r="L86" s="50">
        <v>13.706</v>
      </c>
      <c r="M86" s="50">
        <v>76.003560000000007</v>
      </c>
      <c r="N86" s="47">
        <v>17.252563152539743</v>
      </c>
      <c r="O86" s="64">
        <v>0</v>
      </c>
      <c r="P86" s="64"/>
    </row>
    <row r="87" spans="2:16" s="35" customFormat="1" ht="34" customHeight="1" x14ac:dyDescent="0.35">
      <c r="B87" s="40">
        <v>79</v>
      </c>
      <c r="C87" s="41">
        <v>1</v>
      </c>
      <c r="D87" s="81"/>
      <c r="E87" s="48" t="s">
        <v>54</v>
      </c>
      <c r="F87" s="49" t="s">
        <v>137</v>
      </c>
      <c r="G87" s="50">
        <v>74.367000000000004</v>
      </c>
      <c r="H87" s="50">
        <v>5.3</v>
      </c>
      <c r="I87" s="50">
        <v>0</v>
      </c>
      <c r="J87" s="45">
        <f t="shared" si="2"/>
        <v>8.0060600000000051</v>
      </c>
      <c r="K87" s="51">
        <f t="shared" si="3"/>
        <v>87.673060000000007</v>
      </c>
      <c r="L87" s="50">
        <v>19.288</v>
      </c>
      <c r="M87" s="50">
        <v>106.96106</v>
      </c>
      <c r="N87" s="47">
        <v>24.279815873264262</v>
      </c>
      <c r="O87" s="64">
        <v>1</v>
      </c>
      <c r="P87" s="64"/>
    </row>
    <row r="88" spans="2:16" s="35" customFormat="1" ht="34" customHeight="1" x14ac:dyDescent="0.35">
      <c r="B88" s="40">
        <v>80</v>
      </c>
      <c r="C88" s="41">
        <v>1</v>
      </c>
      <c r="D88" s="81"/>
      <c r="E88" s="48" t="s">
        <v>54</v>
      </c>
      <c r="F88" s="49" t="s">
        <v>138</v>
      </c>
      <c r="G88" s="50">
        <v>74.367000000000004</v>
      </c>
      <c r="H88" s="50">
        <v>5.3</v>
      </c>
      <c r="I88" s="50">
        <v>0</v>
      </c>
      <c r="J88" s="45">
        <f t="shared" si="2"/>
        <v>8.0060600000000051</v>
      </c>
      <c r="K88" s="51">
        <f t="shared" si="3"/>
        <v>87.673060000000007</v>
      </c>
      <c r="L88" s="50">
        <v>19.288</v>
      </c>
      <c r="M88" s="50">
        <v>106.96106</v>
      </c>
      <c r="N88" s="47">
        <v>24.279815873264262</v>
      </c>
      <c r="O88" s="64">
        <v>0</v>
      </c>
      <c r="P88" s="64"/>
    </row>
    <row r="89" spans="2:16" s="35" customFormat="1" ht="34" customHeight="1" x14ac:dyDescent="0.35">
      <c r="B89" s="40">
        <v>81</v>
      </c>
      <c r="C89" s="41">
        <v>1</v>
      </c>
      <c r="D89" s="81"/>
      <c r="E89" s="52" t="s">
        <v>57</v>
      </c>
      <c r="F89" s="49" t="s">
        <v>139</v>
      </c>
      <c r="G89" s="50">
        <v>51.514000000000003</v>
      </c>
      <c r="H89" s="50">
        <v>5.1459999999999999</v>
      </c>
      <c r="I89" s="50">
        <v>0</v>
      </c>
      <c r="J89" s="45">
        <f t="shared" si="2"/>
        <v>5.6375600000000006</v>
      </c>
      <c r="K89" s="51">
        <f t="shared" si="3"/>
        <v>62.297560000000004</v>
      </c>
      <c r="L89" s="50">
        <v>13.706</v>
      </c>
      <c r="M89" s="50">
        <v>76.003560000000007</v>
      </c>
      <c r="N89" s="47">
        <v>17.252563152539743</v>
      </c>
      <c r="O89" s="64">
        <v>0</v>
      </c>
      <c r="P89" s="64"/>
    </row>
    <row r="90" spans="2:16" s="35" customFormat="1" ht="34" customHeight="1" x14ac:dyDescent="0.35">
      <c r="B90" s="40">
        <v>82</v>
      </c>
      <c r="C90" s="41">
        <v>1</v>
      </c>
      <c r="D90" s="81"/>
      <c r="E90" s="52" t="s">
        <v>57</v>
      </c>
      <c r="F90" s="49" t="s">
        <v>140</v>
      </c>
      <c r="G90" s="50">
        <v>51.514000000000003</v>
      </c>
      <c r="H90" s="50">
        <v>5.1459999999999999</v>
      </c>
      <c r="I90" s="50">
        <v>0</v>
      </c>
      <c r="J90" s="45">
        <f t="shared" si="2"/>
        <v>5.5689999999999955</v>
      </c>
      <c r="K90" s="51">
        <f t="shared" si="3"/>
        <v>62.228999999999999</v>
      </c>
      <c r="L90" s="50">
        <v>13.69</v>
      </c>
      <c r="M90" s="50">
        <v>75.918999999999997</v>
      </c>
      <c r="N90" s="47">
        <v>17.233368305085506</v>
      </c>
      <c r="O90" s="64">
        <v>0</v>
      </c>
      <c r="P90" s="64"/>
    </row>
    <row r="91" spans="2:16" s="35" customFormat="1" ht="34" customHeight="1" x14ac:dyDescent="0.35">
      <c r="B91" s="40">
        <v>83</v>
      </c>
      <c r="C91" s="41">
        <v>1</v>
      </c>
      <c r="D91" s="81"/>
      <c r="E91" s="48" t="s">
        <v>16</v>
      </c>
      <c r="F91" s="49" t="s">
        <v>63</v>
      </c>
      <c r="G91" s="50">
        <v>84.418000000000006</v>
      </c>
      <c r="H91" s="50">
        <v>5.6</v>
      </c>
      <c r="I91" s="50">
        <v>0</v>
      </c>
      <c r="J91" s="45">
        <f t="shared" si="2"/>
        <v>7.5300000000000011</v>
      </c>
      <c r="K91" s="51">
        <f t="shared" si="3"/>
        <v>97.548000000000002</v>
      </c>
      <c r="L91" s="50">
        <v>21.460999999999999</v>
      </c>
      <c r="M91" s="50">
        <v>119.009</v>
      </c>
      <c r="N91" s="47">
        <v>27.014659421487654</v>
      </c>
      <c r="O91" s="64">
        <v>1</v>
      </c>
      <c r="P91" s="64"/>
    </row>
    <row r="92" spans="2:16" s="35" customFormat="1" ht="34" customHeight="1" x14ac:dyDescent="0.35">
      <c r="B92" s="40">
        <v>84</v>
      </c>
      <c r="C92" s="41">
        <v>1</v>
      </c>
      <c r="D92" s="81"/>
      <c r="E92" s="48" t="s">
        <v>16</v>
      </c>
      <c r="F92" s="49" t="s">
        <v>64</v>
      </c>
      <c r="G92" s="50">
        <v>84.418000000000006</v>
      </c>
      <c r="H92" s="50">
        <v>5.6</v>
      </c>
      <c r="I92" s="50">
        <v>0</v>
      </c>
      <c r="J92" s="45">
        <f t="shared" si="2"/>
        <v>7.5300000000000011</v>
      </c>
      <c r="K92" s="51">
        <f t="shared" si="3"/>
        <v>97.548000000000002</v>
      </c>
      <c r="L92" s="50">
        <v>21.460999999999999</v>
      </c>
      <c r="M92" s="50">
        <v>119.009</v>
      </c>
      <c r="N92" s="47">
        <v>27.014659421487654</v>
      </c>
      <c r="O92" s="64">
        <v>1</v>
      </c>
      <c r="P92" s="64"/>
    </row>
    <row r="93" spans="2:16" s="35" customFormat="1" ht="34" customHeight="1" x14ac:dyDescent="0.35">
      <c r="B93" s="40">
        <v>85</v>
      </c>
      <c r="C93" s="41">
        <v>1</v>
      </c>
      <c r="D93" s="81" t="s">
        <v>43</v>
      </c>
      <c r="E93" s="52" t="s">
        <v>55</v>
      </c>
      <c r="F93" s="49" t="s">
        <v>141</v>
      </c>
      <c r="G93" s="50">
        <v>51.514000000000003</v>
      </c>
      <c r="H93" s="50">
        <v>5.1459999999999999</v>
      </c>
      <c r="I93" s="50">
        <v>0</v>
      </c>
      <c r="J93" s="45">
        <f t="shared" si="2"/>
        <v>5.5693800000000024</v>
      </c>
      <c r="K93" s="51">
        <f t="shared" si="3"/>
        <v>62.229380000000006</v>
      </c>
      <c r="L93" s="50">
        <v>13.69</v>
      </c>
      <c r="M93" s="50">
        <v>75.919380000000004</v>
      </c>
      <c r="N93" s="47">
        <v>17.233454563860729</v>
      </c>
      <c r="O93" s="64">
        <v>0</v>
      </c>
      <c r="P93" s="64"/>
    </row>
    <row r="94" spans="2:16" s="35" customFormat="1" ht="34" customHeight="1" x14ac:dyDescent="0.35">
      <c r="B94" s="40">
        <v>86</v>
      </c>
      <c r="C94" s="41">
        <v>1</v>
      </c>
      <c r="D94" s="81"/>
      <c r="E94" s="48" t="s">
        <v>55</v>
      </c>
      <c r="F94" s="49" t="s">
        <v>142</v>
      </c>
      <c r="G94" s="50">
        <v>51.514000000000003</v>
      </c>
      <c r="H94" s="50">
        <v>5.1459999999999999</v>
      </c>
      <c r="I94" s="50">
        <v>0</v>
      </c>
      <c r="J94" s="45">
        <f t="shared" si="2"/>
        <v>5.6375600000000006</v>
      </c>
      <c r="K94" s="51">
        <f t="shared" si="3"/>
        <v>62.297560000000004</v>
      </c>
      <c r="L94" s="50">
        <v>13.706</v>
      </c>
      <c r="M94" s="50">
        <v>76.003560000000007</v>
      </c>
      <c r="N94" s="47">
        <v>17.252563152539743</v>
      </c>
      <c r="O94" s="64">
        <v>0</v>
      </c>
      <c r="P94" s="64"/>
    </row>
    <row r="95" spans="2:16" s="35" customFormat="1" ht="34" customHeight="1" x14ac:dyDescent="0.35">
      <c r="B95" s="40">
        <v>87</v>
      </c>
      <c r="C95" s="41">
        <v>1</v>
      </c>
      <c r="D95" s="81"/>
      <c r="E95" s="48" t="s">
        <v>54</v>
      </c>
      <c r="F95" s="49" t="s">
        <v>143</v>
      </c>
      <c r="G95" s="50">
        <v>74.367000000000004</v>
      </c>
      <c r="H95" s="50">
        <v>5.3</v>
      </c>
      <c r="I95" s="50">
        <v>0</v>
      </c>
      <c r="J95" s="45">
        <f t="shared" si="2"/>
        <v>8.0060600000000051</v>
      </c>
      <c r="K95" s="51">
        <f t="shared" si="3"/>
        <v>87.673060000000007</v>
      </c>
      <c r="L95" s="50">
        <v>19.288</v>
      </c>
      <c r="M95" s="50">
        <v>106.96106</v>
      </c>
      <c r="N95" s="47">
        <v>24.279815873264262</v>
      </c>
      <c r="O95" s="64">
        <v>1</v>
      </c>
      <c r="P95" s="64"/>
    </row>
    <row r="96" spans="2:16" s="35" customFormat="1" ht="34" customHeight="1" x14ac:dyDescent="0.35">
      <c r="B96" s="40">
        <v>88</v>
      </c>
      <c r="C96" s="41">
        <v>1</v>
      </c>
      <c r="D96" s="81"/>
      <c r="E96" s="48" t="s">
        <v>54</v>
      </c>
      <c r="F96" s="49" t="s">
        <v>144</v>
      </c>
      <c r="G96" s="50">
        <v>74.367000000000004</v>
      </c>
      <c r="H96" s="50">
        <v>5.3</v>
      </c>
      <c r="I96" s="50">
        <v>0</v>
      </c>
      <c r="J96" s="45">
        <f t="shared" si="2"/>
        <v>8.0060600000000051</v>
      </c>
      <c r="K96" s="51">
        <f t="shared" si="3"/>
        <v>87.673060000000007</v>
      </c>
      <c r="L96" s="50">
        <v>19.288</v>
      </c>
      <c r="M96" s="50">
        <v>106.96106</v>
      </c>
      <c r="N96" s="47">
        <v>24.279815873264262</v>
      </c>
      <c r="O96" s="64">
        <v>0</v>
      </c>
      <c r="P96" s="64"/>
    </row>
    <row r="97" spans="2:16" s="35" customFormat="1" ht="34" customHeight="1" x14ac:dyDescent="0.35">
      <c r="B97" s="40">
        <v>89</v>
      </c>
      <c r="C97" s="41">
        <v>1</v>
      </c>
      <c r="D97" s="81"/>
      <c r="E97" s="52" t="s">
        <v>57</v>
      </c>
      <c r="F97" s="49" t="s">
        <v>145</v>
      </c>
      <c r="G97" s="50">
        <v>51.514000000000003</v>
      </c>
      <c r="H97" s="50">
        <v>5.1459999999999999</v>
      </c>
      <c r="I97" s="50">
        <v>0</v>
      </c>
      <c r="J97" s="45">
        <f t="shared" si="2"/>
        <v>5.6375600000000006</v>
      </c>
      <c r="K97" s="51">
        <f t="shared" si="3"/>
        <v>62.297560000000004</v>
      </c>
      <c r="L97" s="50">
        <v>13.706</v>
      </c>
      <c r="M97" s="50">
        <v>76.003560000000007</v>
      </c>
      <c r="N97" s="47">
        <v>17.252563152539743</v>
      </c>
      <c r="O97" s="64">
        <v>0</v>
      </c>
      <c r="P97" s="64"/>
    </row>
    <row r="98" spans="2:16" s="35" customFormat="1" ht="34" customHeight="1" x14ac:dyDescent="0.35">
      <c r="B98" s="40">
        <v>90</v>
      </c>
      <c r="C98" s="41">
        <v>1</v>
      </c>
      <c r="D98" s="81"/>
      <c r="E98" s="52" t="s">
        <v>57</v>
      </c>
      <c r="F98" s="49" t="s">
        <v>146</v>
      </c>
      <c r="G98" s="50">
        <v>51.514000000000003</v>
      </c>
      <c r="H98" s="50">
        <v>5.1459999999999999</v>
      </c>
      <c r="I98" s="50">
        <v>0</v>
      </c>
      <c r="J98" s="45">
        <f t="shared" si="2"/>
        <v>5.5689999999999955</v>
      </c>
      <c r="K98" s="51">
        <f t="shared" si="3"/>
        <v>62.228999999999999</v>
      </c>
      <c r="L98" s="50">
        <v>13.69</v>
      </c>
      <c r="M98" s="50">
        <v>75.918999999999997</v>
      </c>
      <c r="N98" s="47">
        <v>17.233368305085506</v>
      </c>
      <c r="O98" s="64">
        <v>0</v>
      </c>
      <c r="P98" s="64"/>
    </row>
    <row r="99" spans="2:16" s="35" customFormat="1" ht="34" customHeight="1" x14ac:dyDescent="0.35">
      <c r="B99" s="40">
        <v>91</v>
      </c>
      <c r="C99" s="41">
        <v>1</v>
      </c>
      <c r="D99" s="81"/>
      <c r="E99" s="48" t="s">
        <v>16</v>
      </c>
      <c r="F99" s="49" t="s">
        <v>147</v>
      </c>
      <c r="G99" s="50">
        <v>84.418000000000006</v>
      </c>
      <c r="H99" s="50">
        <v>5.6</v>
      </c>
      <c r="I99" s="50">
        <v>0</v>
      </c>
      <c r="J99" s="45">
        <f t="shared" si="2"/>
        <v>7.5300000000000011</v>
      </c>
      <c r="K99" s="51">
        <f t="shared" si="3"/>
        <v>97.548000000000002</v>
      </c>
      <c r="L99" s="50">
        <v>21.460999999999999</v>
      </c>
      <c r="M99" s="50">
        <v>119.009</v>
      </c>
      <c r="N99" s="47">
        <v>27.014659421487654</v>
      </c>
      <c r="O99" s="64">
        <v>1</v>
      </c>
      <c r="P99" s="64"/>
    </row>
    <row r="100" spans="2:16" s="35" customFormat="1" ht="34" customHeight="1" x14ac:dyDescent="0.35">
      <c r="B100" s="40">
        <v>92</v>
      </c>
      <c r="C100" s="41">
        <v>1</v>
      </c>
      <c r="D100" s="81"/>
      <c r="E100" s="48" t="s">
        <v>16</v>
      </c>
      <c r="F100" s="49" t="s">
        <v>148</v>
      </c>
      <c r="G100" s="50">
        <v>84.418000000000006</v>
      </c>
      <c r="H100" s="50">
        <v>5.6</v>
      </c>
      <c r="I100" s="50">
        <v>0</v>
      </c>
      <c r="J100" s="45">
        <f t="shared" si="2"/>
        <v>7.5300000000000011</v>
      </c>
      <c r="K100" s="51">
        <f t="shared" si="3"/>
        <v>97.548000000000002</v>
      </c>
      <c r="L100" s="50">
        <v>21.460999999999999</v>
      </c>
      <c r="M100" s="50">
        <v>119.009</v>
      </c>
      <c r="N100" s="47">
        <v>27.014659421487654</v>
      </c>
      <c r="O100" s="64">
        <v>1</v>
      </c>
      <c r="P100" s="64"/>
    </row>
    <row r="101" spans="2:16" s="35" customFormat="1" ht="34" customHeight="1" x14ac:dyDescent="0.35">
      <c r="B101" s="40">
        <v>93</v>
      </c>
      <c r="C101" s="41">
        <v>1</v>
      </c>
      <c r="D101" s="81" t="s">
        <v>44</v>
      </c>
      <c r="E101" s="52" t="s">
        <v>55</v>
      </c>
      <c r="F101" s="49" t="s">
        <v>149</v>
      </c>
      <c r="G101" s="50">
        <v>51.514000000000003</v>
      </c>
      <c r="H101" s="50">
        <v>5.1459999999999999</v>
      </c>
      <c r="I101" s="50">
        <v>0</v>
      </c>
      <c r="J101" s="45">
        <f t="shared" si="2"/>
        <v>5.5693800000000024</v>
      </c>
      <c r="K101" s="51">
        <f t="shared" si="3"/>
        <v>62.229380000000006</v>
      </c>
      <c r="L101" s="50">
        <v>13.69</v>
      </c>
      <c r="M101" s="50">
        <v>75.919380000000004</v>
      </c>
      <c r="N101" s="47">
        <v>17.233454563860729</v>
      </c>
      <c r="O101" s="64">
        <v>0</v>
      </c>
      <c r="P101" s="64"/>
    </row>
    <row r="102" spans="2:16" s="35" customFormat="1" ht="34" customHeight="1" x14ac:dyDescent="0.35">
      <c r="B102" s="40">
        <v>94</v>
      </c>
      <c r="C102" s="41">
        <v>1</v>
      </c>
      <c r="D102" s="81"/>
      <c r="E102" s="48" t="s">
        <v>58</v>
      </c>
      <c r="F102" s="49" t="s">
        <v>150</v>
      </c>
      <c r="G102" s="50">
        <v>51.514000000000003</v>
      </c>
      <c r="H102" s="50">
        <v>5.1459999999999999</v>
      </c>
      <c r="I102" s="50">
        <v>3.9319999999999999</v>
      </c>
      <c r="J102" s="45">
        <f t="shared" si="2"/>
        <v>5.9549999999999912</v>
      </c>
      <c r="K102" s="51">
        <f t="shared" si="3"/>
        <v>66.546999999999997</v>
      </c>
      <c r="L102" s="50">
        <v>14.64</v>
      </c>
      <c r="M102" s="50">
        <v>81.186999999999998</v>
      </c>
      <c r="N102" s="47">
        <v>18.429187325767952</v>
      </c>
      <c r="O102" s="64">
        <v>0</v>
      </c>
      <c r="P102" s="64"/>
    </row>
    <row r="103" spans="2:16" s="35" customFormat="1" ht="34" customHeight="1" x14ac:dyDescent="0.35">
      <c r="B103" s="40">
        <v>95</v>
      </c>
      <c r="C103" s="41">
        <v>1</v>
      </c>
      <c r="D103" s="81"/>
      <c r="E103" s="48" t="s">
        <v>54</v>
      </c>
      <c r="F103" s="49" t="s">
        <v>151</v>
      </c>
      <c r="G103" s="50">
        <v>74.367000000000004</v>
      </c>
      <c r="H103" s="50">
        <v>5.3</v>
      </c>
      <c r="I103" s="50">
        <v>0</v>
      </c>
      <c r="J103" s="45">
        <f t="shared" si="2"/>
        <v>8.0060600000000051</v>
      </c>
      <c r="K103" s="51">
        <f t="shared" si="3"/>
        <v>87.673060000000007</v>
      </c>
      <c r="L103" s="50">
        <v>19.288</v>
      </c>
      <c r="M103" s="50">
        <v>106.96106</v>
      </c>
      <c r="N103" s="47">
        <v>24.279815873264262</v>
      </c>
      <c r="O103" s="64">
        <v>1</v>
      </c>
      <c r="P103" s="64"/>
    </row>
    <row r="104" spans="2:16" s="35" customFormat="1" ht="34" customHeight="1" x14ac:dyDescent="0.35">
      <c r="B104" s="40">
        <v>96</v>
      </c>
      <c r="C104" s="41">
        <v>1</v>
      </c>
      <c r="D104" s="81"/>
      <c r="E104" s="48" t="s">
        <v>54</v>
      </c>
      <c r="F104" s="49" t="s">
        <v>152</v>
      </c>
      <c r="G104" s="50">
        <v>74.367000000000004</v>
      </c>
      <c r="H104" s="50">
        <v>5.3</v>
      </c>
      <c r="I104" s="50">
        <v>0</v>
      </c>
      <c r="J104" s="45">
        <f t="shared" si="2"/>
        <v>8.0060600000000051</v>
      </c>
      <c r="K104" s="51">
        <f t="shared" si="3"/>
        <v>87.673060000000007</v>
      </c>
      <c r="L104" s="50">
        <v>19.288</v>
      </c>
      <c r="M104" s="50">
        <v>106.96106</v>
      </c>
      <c r="N104" s="47">
        <v>24.279815873264262</v>
      </c>
      <c r="O104" s="64">
        <v>0</v>
      </c>
      <c r="P104" s="64"/>
    </row>
    <row r="105" spans="2:16" s="35" customFormat="1" ht="34" customHeight="1" x14ac:dyDescent="0.35">
      <c r="B105" s="40">
        <v>97</v>
      </c>
      <c r="C105" s="41">
        <v>1</v>
      </c>
      <c r="D105" s="81"/>
      <c r="E105" s="52" t="s">
        <v>57</v>
      </c>
      <c r="F105" s="49" t="s">
        <v>153</v>
      </c>
      <c r="G105" s="50">
        <v>51.514000000000003</v>
      </c>
      <c r="H105" s="50">
        <v>5.1459999999999999</v>
      </c>
      <c r="I105" s="50">
        <v>0</v>
      </c>
      <c r="J105" s="45">
        <f t="shared" si="2"/>
        <v>5.6375600000000006</v>
      </c>
      <c r="K105" s="51">
        <f t="shared" si="3"/>
        <v>62.297560000000004</v>
      </c>
      <c r="L105" s="50">
        <v>13.706</v>
      </c>
      <c r="M105" s="50">
        <v>76.003560000000007</v>
      </c>
      <c r="N105" s="47">
        <v>17.252563152539743</v>
      </c>
      <c r="O105" s="64">
        <v>0</v>
      </c>
      <c r="P105" s="64"/>
    </row>
    <row r="106" spans="2:16" s="35" customFormat="1" ht="34" customHeight="1" x14ac:dyDescent="0.35">
      <c r="B106" s="40">
        <v>98</v>
      </c>
      <c r="C106" s="41">
        <v>1</v>
      </c>
      <c r="D106" s="81"/>
      <c r="E106" s="52" t="s">
        <v>57</v>
      </c>
      <c r="F106" s="49" t="s">
        <v>154</v>
      </c>
      <c r="G106" s="50">
        <v>51.514000000000003</v>
      </c>
      <c r="H106" s="50">
        <v>5.1459999999999999</v>
      </c>
      <c r="I106" s="50">
        <v>0</v>
      </c>
      <c r="J106" s="45">
        <f t="shared" si="2"/>
        <v>5.5689999999999955</v>
      </c>
      <c r="K106" s="51">
        <f t="shared" si="3"/>
        <v>62.228999999999999</v>
      </c>
      <c r="L106" s="50">
        <v>13.69</v>
      </c>
      <c r="M106" s="50">
        <v>75.918999999999997</v>
      </c>
      <c r="N106" s="47">
        <v>17.233368305085506</v>
      </c>
      <c r="O106" s="64">
        <v>0</v>
      </c>
      <c r="P106" s="64"/>
    </row>
    <row r="107" spans="2:16" s="35" customFormat="1" ht="34" customHeight="1" x14ac:dyDescent="0.35">
      <c r="B107" s="40">
        <v>99</v>
      </c>
      <c r="C107" s="41">
        <v>1</v>
      </c>
      <c r="D107" s="81"/>
      <c r="E107" s="48" t="s">
        <v>16</v>
      </c>
      <c r="F107" s="49" t="s">
        <v>155</v>
      </c>
      <c r="G107" s="50">
        <v>84.418000000000006</v>
      </c>
      <c r="H107" s="50">
        <v>5.6</v>
      </c>
      <c r="I107" s="50">
        <v>0</v>
      </c>
      <c r="J107" s="45">
        <f t="shared" si="2"/>
        <v>7.5300000000000011</v>
      </c>
      <c r="K107" s="51">
        <f t="shared" si="3"/>
        <v>97.548000000000002</v>
      </c>
      <c r="L107" s="50">
        <v>21.460999999999999</v>
      </c>
      <c r="M107" s="50">
        <v>119.009</v>
      </c>
      <c r="N107" s="47">
        <v>27.014659421487654</v>
      </c>
      <c r="O107" s="64">
        <v>1</v>
      </c>
      <c r="P107" s="64"/>
    </row>
    <row r="108" spans="2:16" s="35" customFormat="1" ht="34" customHeight="1" x14ac:dyDescent="0.35">
      <c r="B108" s="40">
        <v>100</v>
      </c>
      <c r="C108" s="41">
        <v>1</v>
      </c>
      <c r="D108" s="81"/>
      <c r="E108" s="48" t="s">
        <v>16</v>
      </c>
      <c r="F108" s="49" t="s">
        <v>156</v>
      </c>
      <c r="G108" s="50">
        <v>84.418000000000006</v>
      </c>
      <c r="H108" s="50">
        <v>5.6</v>
      </c>
      <c r="I108" s="50">
        <v>0</v>
      </c>
      <c r="J108" s="45">
        <f t="shared" si="2"/>
        <v>7.5300000000000011</v>
      </c>
      <c r="K108" s="51">
        <f t="shared" si="3"/>
        <v>97.548000000000002</v>
      </c>
      <c r="L108" s="50">
        <v>21.460999999999999</v>
      </c>
      <c r="M108" s="50">
        <v>119.009</v>
      </c>
      <c r="N108" s="47">
        <v>27.014659421487654</v>
      </c>
      <c r="O108" s="64">
        <v>1</v>
      </c>
      <c r="P108" s="64"/>
    </row>
    <row r="109" spans="2:16" s="35" customFormat="1" ht="34" customHeight="1" x14ac:dyDescent="0.35">
      <c r="B109" s="40">
        <v>101</v>
      </c>
      <c r="C109" s="41">
        <v>1</v>
      </c>
      <c r="D109" s="81" t="s">
        <v>45</v>
      </c>
      <c r="E109" s="52" t="s">
        <v>55</v>
      </c>
      <c r="F109" s="49" t="s">
        <v>157</v>
      </c>
      <c r="G109" s="50">
        <v>51.514000000000003</v>
      </c>
      <c r="H109" s="50">
        <v>5.1459999999999999</v>
      </c>
      <c r="I109" s="50">
        <v>0</v>
      </c>
      <c r="J109" s="45">
        <f t="shared" si="2"/>
        <v>5.5693800000000024</v>
      </c>
      <c r="K109" s="51">
        <f t="shared" si="3"/>
        <v>62.229380000000006</v>
      </c>
      <c r="L109" s="50">
        <v>13.69</v>
      </c>
      <c r="M109" s="50">
        <v>75.919380000000004</v>
      </c>
      <c r="N109" s="47">
        <v>17.233454563860729</v>
      </c>
      <c r="O109" s="64">
        <v>0</v>
      </c>
      <c r="P109" s="64"/>
    </row>
    <row r="110" spans="2:16" s="35" customFormat="1" ht="34" customHeight="1" x14ac:dyDescent="0.35">
      <c r="B110" s="40">
        <v>102</v>
      </c>
      <c r="C110" s="41">
        <v>1</v>
      </c>
      <c r="D110" s="81"/>
      <c r="E110" s="48" t="s">
        <v>55</v>
      </c>
      <c r="F110" s="49" t="s">
        <v>158</v>
      </c>
      <c r="G110" s="50">
        <v>51.514000000000003</v>
      </c>
      <c r="H110" s="50">
        <v>5.1459999999999999</v>
      </c>
      <c r="I110" s="50">
        <v>0</v>
      </c>
      <c r="J110" s="45">
        <f t="shared" si="2"/>
        <v>5.6375600000000006</v>
      </c>
      <c r="K110" s="51">
        <f t="shared" si="3"/>
        <v>62.297560000000004</v>
      </c>
      <c r="L110" s="50">
        <v>13.706</v>
      </c>
      <c r="M110" s="50">
        <v>76.003560000000007</v>
      </c>
      <c r="N110" s="47">
        <v>17.252563152539743</v>
      </c>
      <c r="O110" s="64">
        <v>0</v>
      </c>
      <c r="P110" s="64"/>
    </row>
    <row r="111" spans="2:16" s="35" customFormat="1" ht="34" customHeight="1" x14ac:dyDescent="0.35">
      <c r="B111" s="40">
        <v>103</v>
      </c>
      <c r="C111" s="41">
        <v>1</v>
      </c>
      <c r="D111" s="81"/>
      <c r="E111" s="48" t="s">
        <v>54</v>
      </c>
      <c r="F111" s="49" t="s">
        <v>159</v>
      </c>
      <c r="G111" s="50">
        <v>74.367000000000004</v>
      </c>
      <c r="H111" s="50">
        <v>5.3</v>
      </c>
      <c r="I111" s="50">
        <v>0</v>
      </c>
      <c r="J111" s="45">
        <f t="shared" si="2"/>
        <v>8.0060600000000051</v>
      </c>
      <c r="K111" s="51">
        <f t="shared" si="3"/>
        <v>87.673060000000007</v>
      </c>
      <c r="L111" s="50">
        <v>19.288</v>
      </c>
      <c r="M111" s="50">
        <v>106.96106</v>
      </c>
      <c r="N111" s="47">
        <v>24.279815873264262</v>
      </c>
      <c r="O111" s="64">
        <v>1</v>
      </c>
      <c r="P111" s="64"/>
    </row>
    <row r="112" spans="2:16" s="35" customFormat="1" ht="34" customHeight="1" x14ac:dyDescent="0.35">
      <c r="B112" s="40">
        <v>104</v>
      </c>
      <c r="C112" s="41">
        <v>1</v>
      </c>
      <c r="D112" s="81"/>
      <c r="E112" s="48" t="s">
        <v>54</v>
      </c>
      <c r="F112" s="49" t="s">
        <v>160</v>
      </c>
      <c r="G112" s="50">
        <v>74.367000000000004</v>
      </c>
      <c r="H112" s="50">
        <v>5.3</v>
      </c>
      <c r="I112" s="50">
        <v>0</v>
      </c>
      <c r="J112" s="45">
        <f t="shared" si="2"/>
        <v>8.0060600000000051</v>
      </c>
      <c r="K112" s="51">
        <f t="shared" si="3"/>
        <v>87.673060000000007</v>
      </c>
      <c r="L112" s="50">
        <v>19.288</v>
      </c>
      <c r="M112" s="50">
        <v>106.96106</v>
      </c>
      <c r="N112" s="47">
        <v>24.279815873264262</v>
      </c>
      <c r="O112" s="64">
        <v>0</v>
      </c>
      <c r="P112" s="64"/>
    </row>
    <row r="113" spans="2:16" s="35" customFormat="1" ht="34" customHeight="1" x14ac:dyDescent="0.35">
      <c r="B113" s="40">
        <v>105</v>
      </c>
      <c r="C113" s="41">
        <v>1</v>
      </c>
      <c r="D113" s="81"/>
      <c r="E113" s="52" t="s">
        <v>57</v>
      </c>
      <c r="F113" s="49" t="s">
        <v>161</v>
      </c>
      <c r="G113" s="50">
        <v>51.514000000000003</v>
      </c>
      <c r="H113" s="50">
        <v>5.1459999999999999</v>
      </c>
      <c r="I113" s="50">
        <v>0</v>
      </c>
      <c r="J113" s="45">
        <f t="shared" si="2"/>
        <v>5.6375600000000006</v>
      </c>
      <c r="K113" s="51">
        <f t="shared" si="3"/>
        <v>62.297560000000004</v>
      </c>
      <c r="L113" s="50">
        <v>13.706</v>
      </c>
      <c r="M113" s="50">
        <v>76.003560000000007</v>
      </c>
      <c r="N113" s="47">
        <v>17.252563152539743</v>
      </c>
      <c r="O113" s="64">
        <v>0</v>
      </c>
      <c r="P113" s="64"/>
    </row>
    <row r="114" spans="2:16" s="35" customFormat="1" ht="34" customHeight="1" x14ac:dyDescent="0.35">
      <c r="B114" s="40">
        <v>106</v>
      </c>
      <c r="C114" s="41">
        <v>1</v>
      </c>
      <c r="D114" s="81"/>
      <c r="E114" s="52" t="s">
        <v>57</v>
      </c>
      <c r="F114" s="49" t="s">
        <v>162</v>
      </c>
      <c r="G114" s="50">
        <v>51.514000000000003</v>
      </c>
      <c r="H114" s="50">
        <v>5.1459999999999999</v>
      </c>
      <c r="I114" s="50">
        <v>0</v>
      </c>
      <c r="J114" s="45">
        <f t="shared" si="2"/>
        <v>5.5689999999999955</v>
      </c>
      <c r="K114" s="51">
        <f t="shared" si="3"/>
        <v>62.228999999999999</v>
      </c>
      <c r="L114" s="50">
        <v>13.69</v>
      </c>
      <c r="M114" s="50">
        <v>75.918999999999997</v>
      </c>
      <c r="N114" s="47">
        <v>17.233368305085506</v>
      </c>
      <c r="O114" s="64">
        <v>0</v>
      </c>
      <c r="P114" s="64"/>
    </row>
    <row r="115" spans="2:16" s="35" customFormat="1" ht="34" customHeight="1" x14ac:dyDescent="0.35">
      <c r="B115" s="40">
        <v>107</v>
      </c>
      <c r="C115" s="41">
        <v>1</v>
      </c>
      <c r="D115" s="81"/>
      <c r="E115" s="48" t="s">
        <v>16</v>
      </c>
      <c r="F115" s="49" t="s">
        <v>163</v>
      </c>
      <c r="G115" s="50">
        <v>84.418000000000006</v>
      </c>
      <c r="H115" s="50">
        <v>5.6</v>
      </c>
      <c r="I115" s="50">
        <v>0</v>
      </c>
      <c r="J115" s="45">
        <f t="shared" si="2"/>
        <v>7.5300000000000011</v>
      </c>
      <c r="K115" s="51">
        <f t="shared" si="3"/>
        <v>97.548000000000002</v>
      </c>
      <c r="L115" s="50">
        <v>21.460999999999999</v>
      </c>
      <c r="M115" s="50">
        <v>119.009</v>
      </c>
      <c r="N115" s="47">
        <v>27.014659421487654</v>
      </c>
      <c r="O115" s="64">
        <v>1</v>
      </c>
      <c r="P115" s="64"/>
    </row>
    <row r="116" spans="2:16" s="35" customFormat="1" ht="34" customHeight="1" x14ac:dyDescent="0.35">
      <c r="B116" s="40">
        <v>108</v>
      </c>
      <c r="C116" s="41">
        <v>1</v>
      </c>
      <c r="D116" s="81"/>
      <c r="E116" s="48" t="s">
        <v>16</v>
      </c>
      <c r="F116" s="49" t="s">
        <v>164</v>
      </c>
      <c r="G116" s="50">
        <v>84.418000000000006</v>
      </c>
      <c r="H116" s="50">
        <v>5.6</v>
      </c>
      <c r="I116" s="50">
        <v>0</v>
      </c>
      <c r="J116" s="45">
        <f t="shared" si="2"/>
        <v>7.5300000000000011</v>
      </c>
      <c r="K116" s="51">
        <f t="shared" si="3"/>
        <v>97.548000000000002</v>
      </c>
      <c r="L116" s="50">
        <v>21.460999999999999</v>
      </c>
      <c r="M116" s="50">
        <v>119.009</v>
      </c>
      <c r="N116" s="47">
        <v>27.014659421487654</v>
      </c>
      <c r="O116" s="64">
        <v>1</v>
      </c>
      <c r="P116" s="64"/>
    </row>
    <row r="117" spans="2:16" s="35" customFormat="1" ht="34" customHeight="1" x14ac:dyDescent="0.35">
      <c r="B117" s="40">
        <v>109</v>
      </c>
      <c r="C117" s="41">
        <v>1</v>
      </c>
      <c r="D117" s="81" t="s">
        <v>46</v>
      </c>
      <c r="E117" s="52" t="s">
        <v>55</v>
      </c>
      <c r="F117" s="49" t="s">
        <v>165</v>
      </c>
      <c r="G117" s="50">
        <v>51.514000000000003</v>
      </c>
      <c r="H117" s="50">
        <v>5.1459999999999999</v>
      </c>
      <c r="I117" s="50">
        <v>0</v>
      </c>
      <c r="J117" s="45">
        <f t="shared" si="2"/>
        <v>5.5693800000000024</v>
      </c>
      <c r="K117" s="51">
        <f t="shared" si="3"/>
        <v>62.229380000000006</v>
      </c>
      <c r="L117" s="50">
        <v>13.69</v>
      </c>
      <c r="M117" s="50">
        <v>75.919380000000004</v>
      </c>
      <c r="N117" s="47">
        <v>17.233454563860729</v>
      </c>
      <c r="O117" s="64">
        <v>0</v>
      </c>
      <c r="P117" s="64"/>
    </row>
    <row r="118" spans="2:16" s="35" customFormat="1" ht="34" customHeight="1" x14ac:dyDescent="0.35">
      <c r="B118" s="40">
        <v>110</v>
      </c>
      <c r="C118" s="41">
        <v>1</v>
      </c>
      <c r="D118" s="81"/>
      <c r="E118" s="48" t="s">
        <v>55</v>
      </c>
      <c r="F118" s="49" t="s">
        <v>166</v>
      </c>
      <c r="G118" s="50">
        <v>51.514000000000003</v>
      </c>
      <c r="H118" s="50">
        <v>5.1459999999999999</v>
      </c>
      <c r="I118" s="50">
        <v>0</v>
      </c>
      <c r="J118" s="45">
        <f>K118 -(G118+H118+I118)</f>
        <v>5.6375600000000006</v>
      </c>
      <c r="K118" s="51">
        <f t="shared" si="3"/>
        <v>62.297560000000004</v>
      </c>
      <c r="L118" s="50">
        <v>13.706</v>
      </c>
      <c r="M118" s="50">
        <v>76.003560000000007</v>
      </c>
      <c r="N118" s="47">
        <v>17.252563152539743</v>
      </c>
      <c r="O118" s="64">
        <v>0</v>
      </c>
      <c r="P118" s="64"/>
    </row>
    <row r="119" spans="2:16" s="35" customFormat="1" ht="34" customHeight="1" x14ac:dyDescent="0.35">
      <c r="B119" s="40">
        <v>111</v>
      </c>
      <c r="C119" s="41">
        <v>1</v>
      </c>
      <c r="D119" s="81"/>
      <c r="E119" s="48" t="s">
        <v>54</v>
      </c>
      <c r="F119" s="49" t="s">
        <v>167</v>
      </c>
      <c r="G119" s="50">
        <v>74.367000000000004</v>
      </c>
      <c r="H119" s="50">
        <v>5.3</v>
      </c>
      <c r="I119" s="50">
        <v>0</v>
      </c>
      <c r="J119" s="45">
        <f t="shared" si="2"/>
        <v>8.0060600000000051</v>
      </c>
      <c r="K119" s="51">
        <f t="shared" si="3"/>
        <v>87.673060000000007</v>
      </c>
      <c r="L119" s="50">
        <v>19.288</v>
      </c>
      <c r="M119" s="50">
        <v>106.96106</v>
      </c>
      <c r="N119" s="47">
        <v>24.279815873264262</v>
      </c>
      <c r="O119" s="64">
        <v>1</v>
      </c>
      <c r="P119" s="64"/>
    </row>
    <row r="120" spans="2:16" s="35" customFormat="1" ht="34" customHeight="1" x14ac:dyDescent="0.35">
      <c r="B120" s="40">
        <v>112</v>
      </c>
      <c r="C120" s="41">
        <v>1</v>
      </c>
      <c r="D120" s="81"/>
      <c r="E120" s="48" t="s">
        <v>54</v>
      </c>
      <c r="F120" s="49" t="s">
        <v>168</v>
      </c>
      <c r="G120" s="50">
        <v>74.367000000000004</v>
      </c>
      <c r="H120" s="50">
        <v>5.3</v>
      </c>
      <c r="I120" s="50">
        <v>0</v>
      </c>
      <c r="J120" s="45">
        <f t="shared" si="2"/>
        <v>8.0060600000000051</v>
      </c>
      <c r="K120" s="51">
        <f t="shared" si="3"/>
        <v>87.673060000000007</v>
      </c>
      <c r="L120" s="50">
        <v>19.288</v>
      </c>
      <c r="M120" s="50">
        <v>106.96106</v>
      </c>
      <c r="N120" s="47">
        <v>24.279815873264262</v>
      </c>
      <c r="O120" s="64">
        <v>0</v>
      </c>
      <c r="P120" s="64"/>
    </row>
    <row r="121" spans="2:16" s="35" customFormat="1" ht="34" customHeight="1" x14ac:dyDescent="0.35">
      <c r="B121" s="40">
        <v>113</v>
      </c>
      <c r="C121" s="41">
        <v>1</v>
      </c>
      <c r="D121" s="81"/>
      <c r="E121" s="52" t="s">
        <v>57</v>
      </c>
      <c r="F121" s="49" t="s">
        <v>169</v>
      </c>
      <c r="G121" s="50">
        <v>51.514000000000003</v>
      </c>
      <c r="H121" s="50">
        <v>5.1459999999999999</v>
      </c>
      <c r="I121" s="50">
        <v>0</v>
      </c>
      <c r="J121" s="45">
        <f t="shared" si="2"/>
        <v>5.6375600000000006</v>
      </c>
      <c r="K121" s="51">
        <f t="shared" si="3"/>
        <v>62.297560000000004</v>
      </c>
      <c r="L121" s="50">
        <v>13.706</v>
      </c>
      <c r="M121" s="50">
        <v>76.003560000000007</v>
      </c>
      <c r="N121" s="47">
        <v>17.252563152539743</v>
      </c>
      <c r="O121" s="64">
        <v>0</v>
      </c>
      <c r="P121" s="64"/>
    </row>
    <row r="122" spans="2:16" s="35" customFormat="1" ht="34" customHeight="1" x14ac:dyDescent="0.35">
      <c r="B122" s="40">
        <v>114</v>
      </c>
      <c r="C122" s="41">
        <v>1</v>
      </c>
      <c r="D122" s="81"/>
      <c r="E122" s="52" t="s">
        <v>57</v>
      </c>
      <c r="F122" s="49" t="s">
        <v>170</v>
      </c>
      <c r="G122" s="50">
        <v>51.514000000000003</v>
      </c>
      <c r="H122" s="50">
        <v>5.1459999999999999</v>
      </c>
      <c r="I122" s="50">
        <v>0</v>
      </c>
      <c r="J122" s="45">
        <f t="shared" si="2"/>
        <v>5.5689999999999955</v>
      </c>
      <c r="K122" s="51">
        <f t="shared" si="3"/>
        <v>62.228999999999999</v>
      </c>
      <c r="L122" s="50">
        <v>13.69</v>
      </c>
      <c r="M122" s="50">
        <v>75.918999999999997</v>
      </c>
      <c r="N122" s="47">
        <v>17.233368305085506</v>
      </c>
      <c r="O122" s="64">
        <v>0</v>
      </c>
      <c r="P122" s="64"/>
    </row>
    <row r="123" spans="2:16" s="35" customFormat="1" ht="34" customHeight="1" x14ac:dyDescent="0.35">
      <c r="B123" s="40">
        <v>115</v>
      </c>
      <c r="C123" s="41">
        <v>1</v>
      </c>
      <c r="D123" s="81"/>
      <c r="E123" s="48" t="s">
        <v>16</v>
      </c>
      <c r="F123" s="49" t="s">
        <v>171</v>
      </c>
      <c r="G123" s="50">
        <v>84.418000000000006</v>
      </c>
      <c r="H123" s="50">
        <v>5.6</v>
      </c>
      <c r="I123" s="50">
        <v>0</v>
      </c>
      <c r="J123" s="45">
        <f t="shared" si="2"/>
        <v>7.5300000000000011</v>
      </c>
      <c r="K123" s="51">
        <f t="shared" si="3"/>
        <v>97.548000000000002</v>
      </c>
      <c r="L123" s="50">
        <v>21.460999999999999</v>
      </c>
      <c r="M123" s="50">
        <v>119.009</v>
      </c>
      <c r="N123" s="47">
        <v>27.014659421487654</v>
      </c>
      <c r="O123" s="64">
        <v>1</v>
      </c>
      <c r="P123" s="64"/>
    </row>
    <row r="124" spans="2:16" s="35" customFormat="1" ht="34" customHeight="1" x14ac:dyDescent="0.35">
      <c r="B124" s="40">
        <v>116</v>
      </c>
      <c r="C124" s="41">
        <v>1</v>
      </c>
      <c r="D124" s="81"/>
      <c r="E124" s="48" t="s">
        <v>16</v>
      </c>
      <c r="F124" s="49" t="s">
        <v>172</v>
      </c>
      <c r="G124" s="50">
        <v>84.418000000000006</v>
      </c>
      <c r="H124" s="50">
        <v>5.6</v>
      </c>
      <c r="I124" s="50">
        <v>0</v>
      </c>
      <c r="J124" s="45">
        <f t="shared" si="2"/>
        <v>7.5300000000000011</v>
      </c>
      <c r="K124" s="51">
        <f t="shared" si="3"/>
        <v>97.548000000000002</v>
      </c>
      <c r="L124" s="50">
        <v>21.460999999999999</v>
      </c>
      <c r="M124" s="50">
        <v>119.009</v>
      </c>
      <c r="N124" s="47">
        <v>27.014659421487654</v>
      </c>
      <c r="O124" s="64">
        <v>1</v>
      </c>
      <c r="P124" s="64"/>
    </row>
    <row r="125" spans="2:16" s="35" customFormat="1" ht="34" customHeight="1" x14ac:dyDescent="0.35">
      <c r="B125" s="40">
        <v>117</v>
      </c>
      <c r="C125" s="41">
        <v>1</v>
      </c>
      <c r="D125" s="81" t="s">
        <v>47</v>
      </c>
      <c r="E125" s="52" t="s">
        <v>55</v>
      </c>
      <c r="F125" s="49" t="s">
        <v>173</v>
      </c>
      <c r="G125" s="50">
        <v>51.514000000000003</v>
      </c>
      <c r="H125" s="50">
        <v>5.1459999999999999</v>
      </c>
      <c r="I125" s="50">
        <v>0</v>
      </c>
      <c r="J125" s="45">
        <f t="shared" si="2"/>
        <v>5.5693800000000024</v>
      </c>
      <c r="K125" s="51">
        <f t="shared" si="3"/>
        <v>62.229380000000006</v>
      </c>
      <c r="L125" s="50">
        <v>13.69</v>
      </c>
      <c r="M125" s="50">
        <v>75.919380000000004</v>
      </c>
      <c r="N125" s="47">
        <v>17.233454563860729</v>
      </c>
      <c r="O125" s="64">
        <v>0</v>
      </c>
      <c r="P125" s="64"/>
    </row>
    <row r="126" spans="2:16" s="35" customFormat="1" ht="34" customHeight="1" x14ac:dyDescent="0.35">
      <c r="B126" s="40">
        <v>118</v>
      </c>
      <c r="C126" s="41">
        <v>1</v>
      </c>
      <c r="D126" s="81"/>
      <c r="E126" s="48" t="s">
        <v>58</v>
      </c>
      <c r="F126" s="49" t="s">
        <v>174</v>
      </c>
      <c r="G126" s="50">
        <v>51.514000000000003</v>
      </c>
      <c r="H126" s="50">
        <v>5.1459999999999999</v>
      </c>
      <c r="I126" s="50">
        <v>3.9319999999999999</v>
      </c>
      <c r="J126" s="45">
        <f t="shared" si="2"/>
        <v>5.9549999999999912</v>
      </c>
      <c r="K126" s="51">
        <f t="shared" si="3"/>
        <v>66.546999999999997</v>
      </c>
      <c r="L126" s="50">
        <v>14.64</v>
      </c>
      <c r="M126" s="50">
        <v>81.186999999999998</v>
      </c>
      <c r="N126" s="47">
        <v>18.429187325767952</v>
      </c>
      <c r="O126" s="64">
        <v>0</v>
      </c>
      <c r="P126" s="64"/>
    </row>
    <row r="127" spans="2:16" s="35" customFormat="1" ht="34" customHeight="1" x14ac:dyDescent="0.35">
      <c r="B127" s="40">
        <v>119</v>
      </c>
      <c r="C127" s="41">
        <v>1</v>
      </c>
      <c r="D127" s="81"/>
      <c r="E127" s="48" t="s">
        <v>54</v>
      </c>
      <c r="F127" s="49" t="s">
        <v>175</v>
      </c>
      <c r="G127" s="50">
        <v>74.367000000000004</v>
      </c>
      <c r="H127" s="50">
        <v>5.3</v>
      </c>
      <c r="I127" s="50">
        <v>0</v>
      </c>
      <c r="J127" s="45">
        <f t="shared" si="2"/>
        <v>8.0060600000000051</v>
      </c>
      <c r="K127" s="51">
        <f t="shared" si="3"/>
        <v>87.673060000000007</v>
      </c>
      <c r="L127" s="50">
        <v>19.288</v>
      </c>
      <c r="M127" s="50">
        <v>106.96106</v>
      </c>
      <c r="N127" s="47">
        <v>24.279815873264262</v>
      </c>
      <c r="O127" s="64">
        <v>1</v>
      </c>
      <c r="P127" s="64"/>
    </row>
    <row r="128" spans="2:16" s="35" customFormat="1" ht="34" customHeight="1" x14ac:dyDescent="0.35">
      <c r="B128" s="40">
        <v>120</v>
      </c>
      <c r="C128" s="41">
        <v>1</v>
      </c>
      <c r="D128" s="81"/>
      <c r="E128" s="48" t="s">
        <v>54</v>
      </c>
      <c r="F128" s="49" t="s">
        <v>176</v>
      </c>
      <c r="G128" s="50">
        <v>74.367000000000004</v>
      </c>
      <c r="H128" s="50">
        <v>5.3</v>
      </c>
      <c r="I128" s="50">
        <v>0</v>
      </c>
      <c r="J128" s="45">
        <f t="shared" si="2"/>
        <v>8.0060600000000051</v>
      </c>
      <c r="K128" s="51">
        <f t="shared" si="3"/>
        <v>87.673060000000007</v>
      </c>
      <c r="L128" s="50">
        <v>19.288</v>
      </c>
      <c r="M128" s="50">
        <v>106.96106</v>
      </c>
      <c r="N128" s="47">
        <v>24.279815873264262</v>
      </c>
      <c r="O128" s="64">
        <v>0</v>
      </c>
      <c r="P128" s="64"/>
    </row>
    <row r="129" spans="2:16" s="35" customFormat="1" ht="34" customHeight="1" x14ac:dyDescent="0.35">
      <c r="B129" s="40">
        <v>121</v>
      </c>
      <c r="C129" s="41">
        <v>1</v>
      </c>
      <c r="D129" s="81"/>
      <c r="E129" s="52" t="s">
        <v>57</v>
      </c>
      <c r="F129" s="49" t="s">
        <v>177</v>
      </c>
      <c r="G129" s="50">
        <v>51.514000000000003</v>
      </c>
      <c r="H129" s="50">
        <v>5.1459999999999999</v>
      </c>
      <c r="I129" s="50">
        <v>0</v>
      </c>
      <c r="J129" s="45">
        <f t="shared" si="2"/>
        <v>5.6375600000000006</v>
      </c>
      <c r="K129" s="51">
        <f t="shared" si="3"/>
        <v>62.297560000000004</v>
      </c>
      <c r="L129" s="50">
        <v>13.706</v>
      </c>
      <c r="M129" s="50">
        <v>76.003560000000007</v>
      </c>
      <c r="N129" s="47">
        <v>17.252563152539743</v>
      </c>
      <c r="O129" s="64">
        <v>0</v>
      </c>
      <c r="P129" s="64"/>
    </row>
    <row r="130" spans="2:16" s="35" customFormat="1" ht="34" customHeight="1" x14ac:dyDescent="0.35">
      <c r="B130" s="40">
        <v>122</v>
      </c>
      <c r="C130" s="41">
        <v>1</v>
      </c>
      <c r="D130" s="81"/>
      <c r="E130" s="52" t="s">
        <v>57</v>
      </c>
      <c r="F130" s="49" t="s">
        <v>178</v>
      </c>
      <c r="G130" s="50">
        <v>51.514000000000003</v>
      </c>
      <c r="H130" s="50">
        <v>5.1459999999999999</v>
      </c>
      <c r="I130" s="50">
        <v>0</v>
      </c>
      <c r="J130" s="45">
        <f t="shared" si="2"/>
        <v>5.5689999999999955</v>
      </c>
      <c r="K130" s="51">
        <f t="shared" si="3"/>
        <v>62.228999999999999</v>
      </c>
      <c r="L130" s="50">
        <v>13.69</v>
      </c>
      <c r="M130" s="50">
        <v>75.918999999999997</v>
      </c>
      <c r="N130" s="47">
        <v>17.233368305085506</v>
      </c>
      <c r="O130" s="64">
        <v>0</v>
      </c>
      <c r="P130" s="64"/>
    </row>
    <row r="131" spans="2:16" s="35" customFormat="1" ht="34" customHeight="1" x14ac:dyDescent="0.35">
      <c r="B131" s="40">
        <v>123</v>
      </c>
      <c r="C131" s="41">
        <v>1</v>
      </c>
      <c r="D131" s="81"/>
      <c r="E131" s="48" t="s">
        <v>16</v>
      </c>
      <c r="F131" s="49" t="s">
        <v>179</v>
      </c>
      <c r="G131" s="50">
        <v>84.418000000000006</v>
      </c>
      <c r="H131" s="50">
        <v>5.6</v>
      </c>
      <c r="I131" s="50">
        <v>0</v>
      </c>
      <c r="J131" s="45">
        <f t="shared" si="2"/>
        <v>7.5300000000000011</v>
      </c>
      <c r="K131" s="51">
        <f t="shared" si="3"/>
        <v>97.548000000000002</v>
      </c>
      <c r="L131" s="50">
        <v>21.460999999999999</v>
      </c>
      <c r="M131" s="50">
        <v>119.009</v>
      </c>
      <c r="N131" s="47">
        <v>27.014659421487654</v>
      </c>
      <c r="O131" s="64">
        <v>1</v>
      </c>
      <c r="P131" s="64"/>
    </row>
    <row r="132" spans="2:16" s="35" customFormat="1" ht="34" customHeight="1" x14ac:dyDescent="0.35">
      <c r="B132" s="40">
        <v>124</v>
      </c>
      <c r="C132" s="41">
        <v>1</v>
      </c>
      <c r="D132" s="81"/>
      <c r="E132" s="48" t="s">
        <v>16</v>
      </c>
      <c r="F132" s="49" t="s">
        <v>180</v>
      </c>
      <c r="G132" s="50">
        <v>84.418000000000006</v>
      </c>
      <c r="H132" s="50">
        <v>5.6</v>
      </c>
      <c r="I132" s="50">
        <v>0</v>
      </c>
      <c r="J132" s="45">
        <f t="shared" si="2"/>
        <v>7.5300000000000011</v>
      </c>
      <c r="K132" s="51">
        <f t="shared" si="3"/>
        <v>97.548000000000002</v>
      </c>
      <c r="L132" s="50">
        <v>21.460999999999999</v>
      </c>
      <c r="M132" s="50">
        <v>119.009</v>
      </c>
      <c r="N132" s="47">
        <v>27.014659421487654</v>
      </c>
      <c r="O132" s="64">
        <v>1</v>
      </c>
      <c r="P132" s="64"/>
    </row>
    <row r="133" spans="2:16" s="35" customFormat="1" ht="34" customHeight="1" x14ac:dyDescent="0.35">
      <c r="B133" s="40">
        <v>125</v>
      </c>
      <c r="C133" s="41">
        <v>1</v>
      </c>
      <c r="D133" s="81" t="s">
        <v>48</v>
      </c>
      <c r="E133" s="52" t="s">
        <v>55</v>
      </c>
      <c r="F133" s="49" t="s">
        <v>181</v>
      </c>
      <c r="G133" s="50">
        <v>51.514000000000003</v>
      </c>
      <c r="H133" s="50">
        <v>5.1459999999999999</v>
      </c>
      <c r="I133" s="50">
        <v>0</v>
      </c>
      <c r="J133" s="45">
        <f t="shared" si="2"/>
        <v>5.5693800000000024</v>
      </c>
      <c r="K133" s="51">
        <f t="shared" si="3"/>
        <v>62.229380000000006</v>
      </c>
      <c r="L133" s="50">
        <v>13.69</v>
      </c>
      <c r="M133" s="50">
        <v>75.919380000000004</v>
      </c>
      <c r="N133" s="47">
        <v>17.233454563860729</v>
      </c>
      <c r="O133" s="64">
        <v>0</v>
      </c>
      <c r="P133" s="64"/>
    </row>
    <row r="134" spans="2:16" s="35" customFormat="1" ht="34" customHeight="1" x14ac:dyDescent="0.35">
      <c r="B134" s="40">
        <v>126</v>
      </c>
      <c r="C134" s="41">
        <v>1</v>
      </c>
      <c r="D134" s="81"/>
      <c r="E134" s="48" t="s">
        <v>55</v>
      </c>
      <c r="F134" s="49" t="s">
        <v>182</v>
      </c>
      <c r="G134" s="50">
        <v>51.514000000000003</v>
      </c>
      <c r="H134" s="50">
        <v>5.1459999999999999</v>
      </c>
      <c r="I134" s="50">
        <v>0</v>
      </c>
      <c r="J134" s="45">
        <f t="shared" si="2"/>
        <v>5.6375600000000006</v>
      </c>
      <c r="K134" s="51">
        <f t="shared" si="3"/>
        <v>62.297560000000004</v>
      </c>
      <c r="L134" s="50">
        <v>13.706</v>
      </c>
      <c r="M134" s="50">
        <v>76.003560000000007</v>
      </c>
      <c r="N134" s="47">
        <v>17.252563152539743</v>
      </c>
      <c r="O134" s="64">
        <v>0</v>
      </c>
      <c r="P134" s="64"/>
    </row>
    <row r="135" spans="2:16" s="35" customFormat="1" ht="34" customHeight="1" x14ac:dyDescent="0.35">
      <c r="B135" s="40">
        <v>127</v>
      </c>
      <c r="C135" s="41">
        <v>1</v>
      </c>
      <c r="D135" s="81"/>
      <c r="E135" s="48" t="s">
        <v>54</v>
      </c>
      <c r="F135" s="49" t="s">
        <v>183</v>
      </c>
      <c r="G135" s="50">
        <v>74.367000000000004</v>
      </c>
      <c r="H135" s="50">
        <v>5.3</v>
      </c>
      <c r="I135" s="50">
        <v>0</v>
      </c>
      <c r="J135" s="45">
        <f t="shared" si="2"/>
        <v>8.0060600000000051</v>
      </c>
      <c r="K135" s="51">
        <f t="shared" si="3"/>
        <v>87.673060000000007</v>
      </c>
      <c r="L135" s="50">
        <v>19.288</v>
      </c>
      <c r="M135" s="50">
        <v>106.96106</v>
      </c>
      <c r="N135" s="47">
        <v>24.279815873264262</v>
      </c>
      <c r="O135" s="64">
        <v>1</v>
      </c>
      <c r="P135" s="64"/>
    </row>
    <row r="136" spans="2:16" s="35" customFormat="1" ht="34" customHeight="1" x14ac:dyDescent="0.35">
      <c r="B136" s="40">
        <v>128</v>
      </c>
      <c r="C136" s="41">
        <v>1</v>
      </c>
      <c r="D136" s="81"/>
      <c r="E136" s="48" t="s">
        <v>54</v>
      </c>
      <c r="F136" s="49" t="s">
        <v>184</v>
      </c>
      <c r="G136" s="50">
        <v>74.367000000000004</v>
      </c>
      <c r="H136" s="50">
        <v>5.3</v>
      </c>
      <c r="I136" s="50">
        <v>0</v>
      </c>
      <c r="J136" s="45">
        <f t="shared" si="2"/>
        <v>8.0060600000000051</v>
      </c>
      <c r="K136" s="51">
        <f t="shared" si="3"/>
        <v>87.673060000000007</v>
      </c>
      <c r="L136" s="50">
        <v>19.288</v>
      </c>
      <c r="M136" s="50">
        <v>106.96106</v>
      </c>
      <c r="N136" s="47">
        <v>24.279815873264262</v>
      </c>
      <c r="O136" s="64">
        <v>0</v>
      </c>
      <c r="P136" s="64"/>
    </row>
    <row r="137" spans="2:16" s="35" customFormat="1" ht="34" customHeight="1" x14ac:dyDescent="0.35">
      <c r="B137" s="40">
        <v>129</v>
      </c>
      <c r="C137" s="41">
        <v>1</v>
      </c>
      <c r="D137" s="81"/>
      <c r="E137" s="52" t="s">
        <v>57</v>
      </c>
      <c r="F137" s="49" t="s">
        <v>185</v>
      </c>
      <c r="G137" s="50">
        <v>51.514000000000003</v>
      </c>
      <c r="H137" s="50">
        <v>5.1459999999999999</v>
      </c>
      <c r="I137" s="50">
        <v>0</v>
      </c>
      <c r="J137" s="45">
        <f t="shared" si="2"/>
        <v>5.6375600000000006</v>
      </c>
      <c r="K137" s="51">
        <f t="shared" si="3"/>
        <v>62.297560000000004</v>
      </c>
      <c r="L137" s="50">
        <v>13.706</v>
      </c>
      <c r="M137" s="50">
        <v>76.003560000000007</v>
      </c>
      <c r="N137" s="47">
        <v>17.252563152539743</v>
      </c>
      <c r="O137" s="64">
        <v>0</v>
      </c>
      <c r="P137" s="64"/>
    </row>
    <row r="138" spans="2:16" s="35" customFormat="1" ht="34" customHeight="1" x14ac:dyDescent="0.35">
      <c r="B138" s="40">
        <v>130</v>
      </c>
      <c r="C138" s="41">
        <v>1</v>
      </c>
      <c r="D138" s="81"/>
      <c r="E138" s="52" t="s">
        <v>57</v>
      </c>
      <c r="F138" s="49" t="s">
        <v>186</v>
      </c>
      <c r="G138" s="50">
        <v>51.514000000000003</v>
      </c>
      <c r="H138" s="50">
        <v>5.1459999999999999</v>
      </c>
      <c r="I138" s="50">
        <v>0</v>
      </c>
      <c r="J138" s="45">
        <f t="shared" ref="J138:J164" si="4">K138 -(G138+H138+I138)</f>
        <v>5.5689999999999955</v>
      </c>
      <c r="K138" s="51">
        <f t="shared" ref="K138:K164" si="5">M138-L138</f>
        <v>62.228999999999999</v>
      </c>
      <c r="L138" s="50">
        <v>13.69</v>
      </c>
      <c r="M138" s="50">
        <v>75.918999999999997</v>
      </c>
      <c r="N138" s="47">
        <v>17.233368305085506</v>
      </c>
      <c r="O138" s="64">
        <v>0</v>
      </c>
      <c r="P138" s="64"/>
    </row>
    <row r="139" spans="2:16" s="35" customFormat="1" ht="34" customHeight="1" x14ac:dyDescent="0.35">
      <c r="B139" s="40">
        <v>131</v>
      </c>
      <c r="C139" s="41">
        <v>1</v>
      </c>
      <c r="D139" s="81"/>
      <c r="E139" s="48" t="s">
        <v>16</v>
      </c>
      <c r="F139" s="49" t="s">
        <v>187</v>
      </c>
      <c r="G139" s="50">
        <v>84.418000000000006</v>
      </c>
      <c r="H139" s="50">
        <v>5.6</v>
      </c>
      <c r="I139" s="50">
        <v>0</v>
      </c>
      <c r="J139" s="45">
        <f t="shared" si="4"/>
        <v>7.5300000000000011</v>
      </c>
      <c r="K139" s="51">
        <f t="shared" si="5"/>
        <v>97.548000000000002</v>
      </c>
      <c r="L139" s="50">
        <v>21.460999999999999</v>
      </c>
      <c r="M139" s="50">
        <v>119.009</v>
      </c>
      <c r="N139" s="47">
        <v>27.014659421487654</v>
      </c>
      <c r="O139" s="64">
        <v>1</v>
      </c>
      <c r="P139" s="64"/>
    </row>
    <row r="140" spans="2:16" s="35" customFormat="1" ht="34" customHeight="1" x14ac:dyDescent="0.35">
      <c r="B140" s="40">
        <v>132</v>
      </c>
      <c r="C140" s="41">
        <v>1</v>
      </c>
      <c r="D140" s="81"/>
      <c r="E140" s="48" t="s">
        <v>16</v>
      </c>
      <c r="F140" s="49" t="s">
        <v>188</v>
      </c>
      <c r="G140" s="50">
        <v>84.418000000000006</v>
      </c>
      <c r="H140" s="50">
        <v>5.6</v>
      </c>
      <c r="I140" s="50">
        <v>0</v>
      </c>
      <c r="J140" s="45">
        <f t="shared" si="4"/>
        <v>7.5300000000000011</v>
      </c>
      <c r="K140" s="51">
        <f t="shared" si="5"/>
        <v>97.548000000000002</v>
      </c>
      <c r="L140" s="50">
        <v>21.460999999999999</v>
      </c>
      <c r="M140" s="50">
        <v>119.009</v>
      </c>
      <c r="N140" s="47">
        <v>27.014659421487654</v>
      </c>
      <c r="O140" s="64">
        <v>1</v>
      </c>
      <c r="P140" s="64"/>
    </row>
    <row r="141" spans="2:16" s="35" customFormat="1" ht="34" customHeight="1" x14ac:dyDescent="0.35">
      <c r="B141" s="40">
        <v>133</v>
      </c>
      <c r="C141" s="41">
        <v>1</v>
      </c>
      <c r="D141" s="81" t="s">
        <v>49</v>
      </c>
      <c r="E141" s="52" t="s">
        <v>55</v>
      </c>
      <c r="F141" s="49" t="s">
        <v>189</v>
      </c>
      <c r="G141" s="50">
        <v>51.514000000000003</v>
      </c>
      <c r="H141" s="50">
        <v>5.1459999999999999</v>
      </c>
      <c r="I141" s="50">
        <v>0</v>
      </c>
      <c r="J141" s="45">
        <f t="shared" si="4"/>
        <v>5.5693800000000024</v>
      </c>
      <c r="K141" s="51">
        <f t="shared" si="5"/>
        <v>62.229380000000006</v>
      </c>
      <c r="L141" s="50">
        <v>13.69</v>
      </c>
      <c r="M141" s="50">
        <v>75.919380000000004</v>
      </c>
      <c r="N141" s="47">
        <v>17.233454563860729</v>
      </c>
      <c r="O141" s="64">
        <v>0</v>
      </c>
      <c r="P141" s="64"/>
    </row>
    <row r="142" spans="2:16" s="35" customFormat="1" ht="34" customHeight="1" x14ac:dyDescent="0.35">
      <c r="B142" s="40">
        <v>134</v>
      </c>
      <c r="C142" s="41">
        <v>1</v>
      </c>
      <c r="D142" s="81"/>
      <c r="E142" s="48" t="s">
        <v>55</v>
      </c>
      <c r="F142" s="49" t="s">
        <v>190</v>
      </c>
      <c r="G142" s="50">
        <v>51.514000000000003</v>
      </c>
      <c r="H142" s="50">
        <v>5.1459999999999999</v>
      </c>
      <c r="I142" s="50">
        <v>0</v>
      </c>
      <c r="J142" s="45">
        <f t="shared" si="4"/>
        <v>5.6375600000000006</v>
      </c>
      <c r="K142" s="51">
        <f t="shared" si="5"/>
        <v>62.297560000000004</v>
      </c>
      <c r="L142" s="50">
        <v>13.706</v>
      </c>
      <c r="M142" s="50">
        <v>76.003560000000007</v>
      </c>
      <c r="N142" s="47">
        <v>17.252563152539743</v>
      </c>
      <c r="O142" s="64">
        <v>0</v>
      </c>
      <c r="P142" s="64"/>
    </row>
    <row r="143" spans="2:16" s="35" customFormat="1" ht="34" customHeight="1" x14ac:dyDescent="0.35">
      <c r="B143" s="40">
        <v>135</v>
      </c>
      <c r="C143" s="41">
        <v>1</v>
      </c>
      <c r="D143" s="81"/>
      <c r="E143" s="48" t="s">
        <v>54</v>
      </c>
      <c r="F143" s="49" t="s">
        <v>191</v>
      </c>
      <c r="G143" s="50">
        <v>74.367000000000004</v>
      </c>
      <c r="H143" s="50">
        <v>5.3</v>
      </c>
      <c r="I143" s="50">
        <v>0</v>
      </c>
      <c r="J143" s="45">
        <f t="shared" si="4"/>
        <v>8.0060600000000051</v>
      </c>
      <c r="K143" s="51">
        <f t="shared" si="5"/>
        <v>87.673060000000007</v>
      </c>
      <c r="L143" s="50">
        <v>19.288</v>
      </c>
      <c r="M143" s="50">
        <v>106.96106</v>
      </c>
      <c r="N143" s="47">
        <v>24.279815873264262</v>
      </c>
      <c r="O143" s="64">
        <v>1</v>
      </c>
      <c r="P143" s="64"/>
    </row>
    <row r="144" spans="2:16" s="35" customFormat="1" ht="34" customHeight="1" x14ac:dyDescent="0.35">
      <c r="B144" s="40">
        <v>136</v>
      </c>
      <c r="C144" s="41">
        <v>1</v>
      </c>
      <c r="D144" s="81"/>
      <c r="E144" s="48" t="s">
        <v>54</v>
      </c>
      <c r="F144" s="49" t="s">
        <v>192</v>
      </c>
      <c r="G144" s="50">
        <v>74.367000000000004</v>
      </c>
      <c r="H144" s="50">
        <v>5.3</v>
      </c>
      <c r="I144" s="50">
        <v>0</v>
      </c>
      <c r="J144" s="45">
        <f t="shared" si="4"/>
        <v>8.0060600000000051</v>
      </c>
      <c r="K144" s="51">
        <f t="shared" si="5"/>
        <v>87.673060000000007</v>
      </c>
      <c r="L144" s="50">
        <v>19.288</v>
      </c>
      <c r="M144" s="50">
        <v>106.96106</v>
      </c>
      <c r="N144" s="47">
        <v>24.279815873264262</v>
      </c>
      <c r="O144" s="64">
        <v>0</v>
      </c>
      <c r="P144" s="64"/>
    </row>
    <row r="145" spans="2:16" s="35" customFormat="1" ht="34" customHeight="1" x14ac:dyDescent="0.35">
      <c r="B145" s="40">
        <v>137</v>
      </c>
      <c r="C145" s="41">
        <v>1</v>
      </c>
      <c r="D145" s="81"/>
      <c r="E145" s="52" t="s">
        <v>57</v>
      </c>
      <c r="F145" s="49" t="s">
        <v>193</v>
      </c>
      <c r="G145" s="50">
        <v>51.514000000000003</v>
      </c>
      <c r="H145" s="50">
        <v>5.1459999999999999</v>
      </c>
      <c r="I145" s="50">
        <v>0</v>
      </c>
      <c r="J145" s="45">
        <f t="shared" si="4"/>
        <v>5.6375600000000006</v>
      </c>
      <c r="K145" s="51">
        <f t="shared" si="5"/>
        <v>62.297560000000004</v>
      </c>
      <c r="L145" s="50">
        <v>13.706</v>
      </c>
      <c r="M145" s="50">
        <v>76.003560000000007</v>
      </c>
      <c r="N145" s="47">
        <v>17.252563152539743</v>
      </c>
      <c r="O145" s="64">
        <v>0</v>
      </c>
      <c r="P145" s="64"/>
    </row>
    <row r="146" spans="2:16" s="35" customFormat="1" ht="34" customHeight="1" x14ac:dyDescent="0.35">
      <c r="B146" s="40">
        <v>138</v>
      </c>
      <c r="C146" s="41">
        <v>1</v>
      </c>
      <c r="D146" s="81"/>
      <c r="E146" s="52" t="s">
        <v>57</v>
      </c>
      <c r="F146" s="49" t="s">
        <v>194</v>
      </c>
      <c r="G146" s="50">
        <v>51.514000000000003</v>
      </c>
      <c r="H146" s="50">
        <v>5.1459999999999999</v>
      </c>
      <c r="I146" s="50">
        <v>0</v>
      </c>
      <c r="J146" s="45">
        <f t="shared" si="4"/>
        <v>5.5689999999999955</v>
      </c>
      <c r="K146" s="51">
        <f t="shared" si="5"/>
        <v>62.228999999999999</v>
      </c>
      <c r="L146" s="50">
        <v>13.69</v>
      </c>
      <c r="M146" s="50">
        <v>75.918999999999997</v>
      </c>
      <c r="N146" s="47">
        <v>17.233368305085506</v>
      </c>
      <c r="O146" s="64">
        <v>0</v>
      </c>
      <c r="P146" s="64"/>
    </row>
    <row r="147" spans="2:16" s="35" customFormat="1" ht="34" customHeight="1" x14ac:dyDescent="0.35">
      <c r="B147" s="40">
        <v>139</v>
      </c>
      <c r="C147" s="41">
        <v>1</v>
      </c>
      <c r="D147" s="81"/>
      <c r="E147" s="48" t="s">
        <v>16</v>
      </c>
      <c r="F147" s="49" t="s">
        <v>195</v>
      </c>
      <c r="G147" s="50">
        <v>84.418000000000006</v>
      </c>
      <c r="H147" s="50">
        <v>5.6</v>
      </c>
      <c r="I147" s="50">
        <v>0</v>
      </c>
      <c r="J147" s="45">
        <f t="shared" si="4"/>
        <v>7.5300000000000011</v>
      </c>
      <c r="K147" s="51">
        <f t="shared" si="5"/>
        <v>97.548000000000002</v>
      </c>
      <c r="L147" s="50">
        <v>21.460999999999999</v>
      </c>
      <c r="M147" s="50">
        <v>119.009</v>
      </c>
      <c r="N147" s="47">
        <v>27.014659421487654</v>
      </c>
      <c r="O147" s="64">
        <v>1</v>
      </c>
      <c r="P147" s="64"/>
    </row>
    <row r="148" spans="2:16" s="35" customFormat="1" ht="34" customHeight="1" x14ac:dyDescent="0.35">
      <c r="B148" s="40">
        <v>140</v>
      </c>
      <c r="C148" s="41">
        <v>1</v>
      </c>
      <c r="D148" s="81"/>
      <c r="E148" s="48" t="s">
        <v>16</v>
      </c>
      <c r="F148" s="49" t="s">
        <v>196</v>
      </c>
      <c r="G148" s="50">
        <v>84.418000000000006</v>
      </c>
      <c r="H148" s="50">
        <v>5.6</v>
      </c>
      <c r="I148" s="50">
        <v>0</v>
      </c>
      <c r="J148" s="45">
        <f t="shared" si="4"/>
        <v>7.5300000000000011</v>
      </c>
      <c r="K148" s="51">
        <f t="shared" si="5"/>
        <v>97.548000000000002</v>
      </c>
      <c r="L148" s="50">
        <v>21.460999999999999</v>
      </c>
      <c r="M148" s="50">
        <v>119.009</v>
      </c>
      <c r="N148" s="47">
        <v>27.014659421487654</v>
      </c>
      <c r="O148" s="64">
        <v>1</v>
      </c>
      <c r="P148" s="64"/>
    </row>
    <row r="149" spans="2:16" s="35" customFormat="1" ht="34" customHeight="1" x14ac:dyDescent="0.35">
      <c r="B149" s="40">
        <v>141</v>
      </c>
      <c r="C149" s="41">
        <v>1</v>
      </c>
      <c r="D149" s="81" t="s">
        <v>50</v>
      </c>
      <c r="E149" s="52" t="s">
        <v>55</v>
      </c>
      <c r="F149" s="49" t="s">
        <v>197</v>
      </c>
      <c r="G149" s="50">
        <v>51.514000000000003</v>
      </c>
      <c r="H149" s="50">
        <v>5.1459999999999999</v>
      </c>
      <c r="I149" s="50">
        <v>0</v>
      </c>
      <c r="J149" s="45">
        <f t="shared" si="4"/>
        <v>5.5693800000000024</v>
      </c>
      <c r="K149" s="51">
        <f t="shared" si="5"/>
        <v>62.229380000000006</v>
      </c>
      <c r="L149" s="50">
        <v>13.69</v>
      </c>
      <c r="M149" s="50">
        <v>75.919380000000004</v>
      </c>
      <c r="N149" s="47">
        <v>17.233454563860729</v>
      </c>
      <c r="O149" s="64">
        <v>0</v>
      </c>
      <c r="P149" s="64"/>
    </row>
    <row r="150" spans="2:16" s="35" customFormat="1" ht="34" customHeight="1" x14ac:dyDescent="0.35">
      <c r="B150" s="40">
        <v>142</v>
      </c>
      <c r="C150" s="41">
        <v>1</v>
      </c>
      <c r="D150" s="81"/>
      <c r="E150" s="48" t="s">
        <v>58</v>
      </c>
      <c r="F150" s="49" t="s">
        <v>198</v>
      </c>
      <c r="G150" s="50">
        <v>51.514000000000003</v>
      </c>
      <c r="H150" s="50">
        <v>5.1459999999999999</v>
      </c>
      <c r="I150" s="50">
        <v>3.9319999999999999</v>
      </c>
      <c r="J150" s="45">
        <f t="shared" si="4"/>
        <v>5.9549999999999912</v>
      </c>
      <c r="K150" s="51">
        <f t="shared" si="5"/>
        <v>66.546999999999997</v>
      </c>
      <c r="L150" s="50">
        <v>14.64</v>
      </c>
      <c r="M150" s="50">
        <v>81.186999999999998</v>
      </c>
      <c r="N150" s="47">
        <v>18.429187325767952</v>
      </c>
      <c r="O150" s="64">
        <v>0</v>
      </c>
      <c r="P150" s="64"/>
    </row>
    <row r="151" spans="2:16" s="35" customFormat="1" ht="34" customHeight="1" x14ac:dyDescent="0.35">
      <c r="B151" s="40">
        <v>143</v>
      </c>
      <c r="C151" s="41">
        <v>1</v>
      </c>
      <c r="D151" s="81"/>
      <c r="E151" s="48" t="s">
        <v>54</v>
      </c>
      <c r="F151" s="49" t="s">
        <v>199</v>
      </c>
      <c r="G151" s="50">
        <v>74.367000000000004</v>
      </c>
      <c r="H151" s="50">
        <v>5.3</v>
      </c>
      <c r="I151" s="50">
        <v>0</v>
      </c>
      <c r="J151" s="45">
        <f t="shared" si="4"/>
        <v>8.0060600000000051</v>
      </c>
      <c r="K151" s="51">
        <f t="shared" si="5"/>
        <v>87.673060000000007</v>
      </c>
      <c r="L151" s="50">
        <v>19.288</v>
      </c>
      <c r="M151" s="50">
        <v>106.96106</v>
      </c>
      <c r="N151" s="47">
        <v>24.279815873264262</v>
      </c>
      <c r="O151" s="64">
        <v>1</v>
      </c>
      <c r="P151" s="64"/>
    </row>
    <row r="152" spans="2:16" s="35" customFormat="1" ht="34" customHeight="1" x14ac:dyDescent="0.35">
      <c r="B152" s="40">
        <v>144</v>
      </c>
      <c r="C152" s="41">
        <v>1</v>
      </c>
      <c r="D152" s="81"/>
      <c r="E152" s="48" t="s">
        <v>54</v>
      </c>
      <c r="F152" s="49" t="s">
        <v>200</v>
      </c>
      <c r="G152" s="50">
        <v>74.367000000000004</v>
      </c>
      <c r="H152" s="50">
        <v>5.3</v>
      </c>
      <c r="I152" s="50">
        <v>0</v>
      </c>
      <c r="J152" s="45">
        <f t="shared" si="4"/>
        <v>8.0060600000000051</v>
      </c>
      <c r="K152" s="51">
        <f t="shared" si="5"/>
        <v>87.673060000000007</v>
      </c>
      <c r="L152" s="50">
        <v>19.288</v>
      </c>
      <c r="M152" s="50">
        <v>106.96106</v>
      </c>
      <c r="N152" s="47">
        <v>24.279815873264262</v>
      </c>
      <c r="O152" s="64">
        <v>0</v>
      </c>
      <c r="P152" s="64"/>
    </row>
    <row r="153" spans="2:16" s="35" customFormat="1" ht="34" customHeight="1" x14ac:dyDescent="0.35">
      <c r="B153" s="40">
        <v>145</v>
      </c>
      <c r="C153" s="41">
        <v>1</v>
      </c>
      <c r="D153" s="81"/>
      <c r="E153" s="52" t="s">
        <v>57</v>
      </c>
      <c r="F153" s="49" t="s">
        <v>201</v>
      </c>
      <c r="G153" s="50">
        <v>51.514000000000003</v>
      </c>
      <c r="H153" s="50">
        <v>5.1459999999999999</v>
      </c>
      <c r="I153" s="50">
        <v>0</v>
      </c>
      <c r="J153" s="45">
        <f t="shared" si="4"/>
        <v>5.6375600000000006</v>
      </c>
      <c r="K153" s="51">
        <f t="shared" si="5"/>
        <v>62.297560000000004</v>
      </c>
      <c r="L153" s="50">
        <v>13.706</v>
      </c>
      <c r="M153" s="50">
        <v>76.003560000000007</v>
      </c>
      <c r="N153" s="47">
        <v>17.252563152539743</v>
      </c>
      <c r="O153" s="64">
        <v>0</v>
      </c>
      <c r="P153" s="64"/>
    </row>
    <row r="154" spans="2:16" s="35" customFormat="1" ht="34" customHeight="1" x14ac:dyDescent="0.35">
      <c r="B154" s="40">
        <v>146</v>
      </c>
      <c r="C154" s="41">
        <v>1</v>
      </c>
      <c r="D154" s="81"/>
      <c r="E154" s="52" t="s">
        <v>57</v>
      </c>
      <c r="F154" s="49" t="s">
        <v>202</v>
      </c>
      <c r="G154" s="50">
        <v>51.514000000000003</v>
      </c>
      <c r="H154" s="50">
        <v>5.1459999999999999</v>
      </c>
      <c r="I154" s="50">
        <v>0</v>
      </c>
      <c r="J154" s="45">
        <f t="shared" si="4"/>
        <v>5.5689999999999955</v>
      </c>
      <c r="K154" s="51">
        <f t="shared" si="5"/>
        <v>62.228999999999999</v>
      </c>
      <c r="L154" s="50">
        <v>13.69</v>
      </c>
      <c r="M154" s="50">
        <v>75.918999999999997</v>
      </c>
      <c r="N154" s="47">
        <v>17.233368305085506</v>
      </c>
      <c r="O154" s="64">
        <v>0</v>
      </c>
      <c r="P154" s="64"/>
    </row>
    <row r="155" spans="2:16" s="35" customFormat="1" ht="34" customHeight="1" x14ac:dyDescent="0.35">
      <c r="B155" s="40">
        <v>147</v>
      </c>
      <c r="C155" s="41">
        <v>1</v>
      </c>
      <c r="D155" s="81"/>
      <c r="E155" s="48" t="s">
        <v>16</v>
      </c>
      <c r="F155" s="49" t="s">
        <v>203</v>
      </c>
      <c r="G155" s="50">
        <v>84.418000000000006</v>
      </c>
      <c r="H155" s="50">
        <v>5.6</v>
      </c>
      <c r="I155" s="50">
        <v>0</v>
      </c>
      <c r="J155" s="45">
        <f t="shared" si="4"/>
        <v>7.5300000000000011</v>
      </c>
      <c r="K155" s="51">
        <f t="shared" si="5"/>
        <v>97.548000000000002</v>
      </c>
      <c r="L155" s="50">
        <v>21.460999999999999</v>
      </c>
      <c r="M155" s="50">
        <v>119.009</v>
      </c>
      <c r="N155" s="47">
        <v>27.014659421487654</v>
      </c>
      <c r="O155" s="64">
        <v>1</v>
      </c>
      <c r="P155" s="64"/>
    </row>
    <row r="156" spans="2:16" s="35" customFormat="1" ht="34" customHeight="1" x14ac:dyDescent="0.35">
      <c r="B156" s="40">
        <v>148</v>
      </c>
      <c r="C156" s="41">
        <v>1</v>
      </c>
      <c r="D156" s="81"/>
      <c r="E156" s="48" t="s">
        <v>16</v>
      </c>
      <c r="F156" s="49" t="s">
        <v>204</v>
      </c>
      <c r="G156" s="50">
        <v>84.418000000000006</v>
      </c>
      <c r="H156" s="50">
        <v>5.6</v>
      </c>
      <c r="I156" s="50">
        <v>0</v>
      </c>
      <c r="J156" s="45">
        <f t="shared" si="4"/>
        <v>7.5300000000000011</v>
      </c>
      <c r="K156" s="51">
        <f t="shared" si="5"/>
        <v>97.548000000000002</v>
      </c>
      <c r="L156" s="50">
        <v>21.460999999999999</v>
      </c>
      <c r="M156" s="50">
        <v>119.009</v>
      </c>
      <c r="N156" s="47">
        <v>27.014659421487654</v>
      </c>
      <c r="O156" s="64">
        <v>1</v>
      </c>
      <c r="P156" s="64"/>
    </row>
    <row r="157" spans="2:16" s="35" customFormat="1" ht="34" customHeight="1" x14ac:dyDescent="0.35">
      <c r="B157" s="55">
        <v>149</v>
      </c>
      <c r="C157" s="55">
        <v>1</v>
      </c>
      <c r="D157" s="81" t="s">
        <v>51</v>
      </c>
      <c r="E157" s="52" t="s">
        <v>55</v>
      </c>
      <c r="F157" s="49" t="s">
        <v>205</v>
      </c>
      <c r="G157" s="50">
        <v>51.514000000000003</v>
      </c>
      <c r="H157" s="50">
        <v>5.1459999999999999</v>
      </c>
      <c r="I157" s="50">
        <v>0</v>
      </c>
      <c r="J157" s="67">
        <f t="shared" si="4"/>
        <v>5.5693800000000024</v>
      </c>
      <c r="K157" s="51">
        <f t="shared" si="5"/>
        <v>62.229380000000006</v>
      </c>
      <c r="L157" s="50">
        <v>13.69</v>
      </c>
      <c r="M157" s="50">
        <v>75.919380000000004</v>
      </c>
      <c r="N157" s="68">
        <v>17.233454563860729</v>
      </c>
      <c r="O157" s="64">
        <v>0</v>
      </c>
      <c r="P157" s="64"/>
    </row>
    <row r="158" spans="2:16" s="35" customFormat="1" ht="34" customHeight="1" x14ac:dyDescent="0.35">
      <c r="B158" s="55">
        <v>150</v>
      </c>
      <c r="C158" s="55">
        <v>1</v>
      </c>
      <c r="D158" s="81"/>
      <c r="E158" s="48" t="s">
        <v>55</v>
      </c>
      <c r="F158" s="49" t="s">
        <v>206</v>
      </c>
      <c r="G158" s="50">
        <v>51.514000000000003</v>
      </c>
      <c r="H158" s="50">
        <v>5.1459999999999999</v>
      </c>
      <c r="I158" s="50">
        <v>0</v>
      </c>
      <c r="J158" s="67">
        <f t="shared" si="4"/>
        <v>5.6375600000000006</v>
      </c>
      <c r="K158" s="51">
        <f t="shared" si="5"/>
        <v>62.297560000000004</v>
      </c>
      <c r="L158" s="50">
        <v>13.706</v>
      </c>
      <c r="M158" s="50">
        <v>76.003560000000007</v>
      </c>
      <c r="N158" s="68">
        <v>17.252563152539743</v>
      </c>
      <c r="O158" s="64">
        <v>0</v>
      </c>
      <c r="P158" s="64"/>
    </row>
    <row r="159" spans="2:16" s="35" customFormat="1" ht="34" customHeight="1" x14ac:dyDescent="0.35">
      <c r="B159" s="55">
        <v>151</v>
      </c>
      <c r="C159" s="55">
        <v>1</v>
      </c>
      <c r="D159" s="81"/>
      <c r="E159" s="48" t="s">
        <v>54</v>
      </c>
      <c r="F159" s="49" t="s">
        <v>207</v>
      </c>
      <c r="G159" s="50">
        <v>74.367000000000004</v>
      </c>
      <c r="H159" s="50">
        <v>5.3</v>
      </c>
      <c r="I159" s="50">
        <v>0</v>
      </c>
      <c r="J159" s="67">
        <f t="shared" si="4"/>
        <v>8.0060600000000051</v>
      </c>
      <c r="K159" s="51">
        <f t="shared" si="5"/>
        <v>87.673060000000007</v>
      </c>
      <c r="L159" s="50">
        <v>19.288</v>
      </c>
      <c r="M159" s="50">
        <v>106.96106</v>
      </c>
      <c r="N159" s="68">
        <v>24.279815873264262</v>
      </c>
      <c r="O159" s="64">
        <v>1</v>
      </c>
      <c r="P159" s="64"/>
    </row>
    <row r="160" spans="2:16" s="35" customFormat="1" ht="34" customHeight="1" x14ac:dyDescent="0.35">
      <c r="B160" s="55">
        <v>152</v>
      </c>
      <c r="C160" s="55">
        <v>1</v>
      </c>
      <c r="D160" s="81"/>
      <c r="E160" s="48" t="s">
        <v>54</v>
      </c>
      <c r="F160" s="49" t="s">
        <v>208</v>
      </c>
      <c r="G160" s="50">
        <v>74.367000000000004</v>
      </c>
      <c r="H160" s="50">
        <v>5.3</v>
      </c>
      <c r="I160" s="50">
        <v>0</v>
      </c>
      <c r="J160" s="67">
        <f t="shared" si="4"/>
        <v>8.0060600000000051</v>
      </c>
      <c r="K160" s="51">
        <f t="shared" si="5"/>
        <v>87.673060000000007</v>
      </c>
      <c r="L160" s="50">
        <v>19.288</v>
      </c>
      <c r="M160" s="50">
        <v>106.96106</v>
      </c>
      <c r="N160" s="68">
        <v>24.279815873264262</v>
      </c>
      <c r="O160" s="64">
        <v>0</v>
      </c>
      <c r="P160" s="64"/>
    </row>
    <row r="161" spans="2:16" s="35" customFormat="1" ht="34" customHeight="1" x14ac:dyDescent="0.35">
      <c r="B161" s="55">
        <v>153</v>
      </c>
      <c r="C161" s="55">
        <v>1</v>
      </c>
      <c r="D161" s="81"/>
      <c r="E161" s="52" t="s">
        <v>57</v>
      </c>
      <c r="F161" s="49" t="s">
        <v>209</v>
      </c>
      <c r="G161" s="50">
        <v>51.514000000000003</v>
      </c>
      <c r="H161" s="50">
        <v>5.1459999999999999</v>
      </c>
      <c r="I161" s="50">
        <v>0</v>
      </c>
      <c r="J161" s="67">
        <f t="shared" si="4"/>
        <v>5.6375600000000006</v>
      </c>
      <c r="K161" s="51">
        <f t="shared" si="5"/>
        <v>62.297560000000004</v>
      </c>
      <c r="L161" s="50">
        <v>13.706</v>
      </c>
      <c r="M161" s="50">
        <v>76.003560000000007</v>
      </c>
      <c r="N161" s="68">
        <v>17.252563152539743</v>
      </c>
      <c r="O161" s="64">
        <v>0</v>
      </c>
      <c r="P161" s="64"/>
    </row>
    <row r="162" spans="2:16" s="35" customFormat="1" ht="34" customHeight="1" x14ac:dyDescent="0.35">
      <c r="B162" s="55">
        <v>154</v>
      </c>
      <c r="C162" s="55">
        <v>1</v>
      </c>
      <c r="D162" s="81"/>
      <c r="E162" s="52" t="s">
        <v>57</v>
      </c>
      <c r="F162" s="49" t="s">
        <v>210</v>
      </c>
      <c r="G162" s="50">
        <v>51.514000000000003</v>
      </c>
      <c r="H162" s="50">
        <v>5.1459999999999999</v>
      </c>
      <c r="I162" s="50">
        <v>0</v>
      </c>
      <c r="J162" s="67">
        <f t="shared" si="4"/>
        <v>5.5689999999999955</v>
      </c>
      <c r="K162" s="51">
        <f t="shared" si="5"/>
        <v>62.228999999999999</v>
      </c>
      <c r="L162" s="50">
        <v>13.69</v>
      </c>
      <c r="M162" s="50">
        <v>75.918999999999997</v>
      </c>
      <c r="N162" s="68">
        <v>17.233368305085506</v>
      </c>
      <c r="O162" s="64">
        <v>0</v>
      </c>
      <c r="P162" s="64"/>
    </row>
    <row r="163" spans="2:16" s="35" customFormat="1" ht="34" customHeight="1" x14ac:dyDescent="0.35">
      <c r="B163" s="55">
        <v>155</v>
      </c>
      <c r="C163" s="55">
        <v>1</v>
      </c>
      <c r="D163" s="81"/>
      <c r="E163" s="48" t="s">
        <v>16</v>
      </c>
      <c r="F163" s="49" t="s">
        <v>211</v>
      </c>
      <c r="G163" s="50">
        <v>84.418000000000006</v>
      </c>
      <c r="H163" s="50">
        <v>5.6</v>
      </c>
      <c r="I163" s="50">
        <v>0</v>
      </c>
      <c r="J163" s="67">
        <f t="shared" si="4"/>
        <v>7.5300000000000011</v>
      </c>
      <c r="K163" s="51">
        <f t="shared" si="5"/>
        <v>97.548000000000002</v>
      </c>
      <c r="L163" s="50">
        <v>21.460999999999999</v>
      </c>
      <c r="M163" s="50">
        <v>119.009</v>
      </c>
      <c r="N163" s="68">
        <v>27.014659421487654</v>
      </c>
      <c r="O163" s="64">
        <v>1</v>
      </c>
      <c r="P163" s="64"/>
    </row>
    <row r="164" spans="2:16" s="35" customFormat="1" ht="34" customHeight="1" x14ac:dyDescent="0.35">
      <c r="B164" s="55">
        <v>156</v>
      </c>
      <c r="C164" s="55">
        <v>1</v>
      </c>
      <c r="D164" s="81"/>
      <c r="E164" s="48" t="s">
        <v>16</v>
      </c>
      <c r="F164" s="49" t="s">
        <v>212</v>
      </c>
      <c r="G164" s="50">
        <v>84.418000000000006</v>
      </c>
      <c r="H164" s="50">
        <v>5.6</v>
      </c>
      <c r="I164" s="50">
        <v>0</v>
      </c>
      <c r="J164" s="67">
        <f t="shared" si="4"/>
        <v>7.5300000000000011</v>
      </c>
      <c r="K164" s="51">
        <f t="shared" si="5"/>
        <v>97.548000000000002</v>
      </c>
      <c r="L164" s="50">
        <v>21.460999999999999</v>
      </c>
      <c r="M164" s="50">
        <v>119.009</v>
      </c>
      <c r="N164" s="68">
        <v>27.014659421487654</v>
      </c>
      <c r="O164" s="64">
        <v>1</v>
      </c>
      <c r="P164" s="64"/>
    </row>
    <row r="165" spans="2:16" s="35" customFormat="1" ht="34" customHeight="1" x14ac:dyDescent="0.35">
      <c r="B165" s="56">
        <v>157</v>
      </c>
      <c r="C165" s="55">
        <v>1</v>
      </c>
      <c r="D165" s="80" t="s">
        <v>23</v>
      </c>
      <c r="E165" s="39" t="s">
        <v>52</v>
      </c>
      <c r="F165" s="37" t="s">
        <v>213</v>
      </c>
      <c r="G165" s="38">
        <v>51.514000000000003</v>
      </c>
      <c r="H165" s="38">
        <v>2.786</v>
      </c>
      <c r="I165" s="38">
        <v>0</v>
      </c>
      <c r="J165" s="57">
        <f>K165-(G165+H165+I165)</f>
        <v>5.5742799999999946</v>
      </c>
      <c r="K165" s="58">
        <f>M165-L165</f>
        <v>59.874279999999999</v>
      </c>
      <c r="L165" s="38">
        <v>13.172000000000001</v>
      </c>
      <c r="M165" s="38">
        <v>73.046279999999996</v>
      </c>
      <c r="N165" s="59">
        <v>16.581270124163929</v>
      </c>
      <c r="O165" s="65">
        <v>0</v>
      </c>
      <c r="P165" s="65"/>
    </row>
    <row r="166" spans="2:16" s="35" customFormat="1" ht="34" customHeight="1" x14ac:dyDescent="0.35">
      <c r="B166" s="56">
        <v>158</v>
      </c>
      <c r="C166" s="55">
        <v>1</v>
      </c>
      <c r="D166" s="80"/>
      <c r="E166" s="39" t="s">
        <v>52</v>
      </c>
      <c r="F166" s="37" t="s">
        <v>214</v>
      </c>
      <c r="G166" s="38">
        <v>51.514000000000003</v>
      </c>
      <c r="H166" s="38">
        <v>2.786</v>
      </c>
      <c r="I166" s="38">
        <v>0</v>
      </c>
      <c r="J166" s="57">
        <f t="shared" ref="J166:J229" si="6">K166-(G166+H166+I166)</f>
        <v>5.5742799999999946</v>
      </c>
      <c r="K166" s="58">
        <f t="shared" ref="K166:K229" si="7">M166-L166</f>
        <v>59.874279999999999</v>
      </c>
      <c r="L166" s="38">
        <v>13.172000000000001</v>
      </c>
      <c r="M166" s="38">
        <v>73.046279999999996</v>
      </c>
      <c r="N166" s="59">
        <v>16.581270124163929</v>
      </c>
      <c r="O166" s="65">
        <v>0</v>
      </c>
      <c r="P166" s="65"/>
    </row>
    <row r="167" spans="2:16" s="35" customFormat="1" ht="34" customHeight="1" x14ac:dyDescent="0.35">
      <c r="B167" s="56">
        <v>159</v>
      </c>
      <c r="C167" s="55">
        <v>1</v>
      </c>
      <c r="D167" s="80"/>
      <c r="E167" s="39" t="s">
        <v>53</v>
      </c>
      <c r="F167" s="37" t="s">
        <v>215</v>
      </c>
      <c r="G167" s="38">
        <v>74.367000000000004</v>
      </c>
      <c r="H167" s="38">
        <v>2.94</v>
      </c>
      <c r="I167" s="38">
        <v>0</v>
      </c>
      <c r="J167" s="57">
        <f t="shared" si="6"/>
        <v>7.9417799999999943</v>
      </c>
      <c r="K167" s="58">
        <f t="shared" si="7"/>
        <v>85.248779999999996</v>
      </c>
      <c r="L167" s="38">
        <v>18.754999999999999</v>
      </c>
      <c r="M167" s="38">
        <v>104.00377999999999</v>
      </c>
      <c r="N167" s="59">
        <v>23.608522844888444</v>
      </c>
      <c r="O167" s="65">
        <v>1</v>
      </c>
      <c r="P167" s="65"/>
    </row>
    <row r="168" spans="2:16" s="35" customFormat="1" ht="34" customHeight="1" x14ac:dyDescent="0.35">
      <c r="B168" s="56">
        <v>160</v>
      </c>
      <c r="C168" s="55">
        <v>1</v>
      </c>
      <c r="D168" s="80"/>
      <c r="E168" s="39" t="s">
        <v>53</v>
      </c>
      <c r="F168" s="37" t="s">
        <v>216</v>
      </c>
      <c r="G168" s="38">
        <v>74.367000000000004</v>
      </c>
      <c r="H168" s="38">
        <v>2.94</v>
      </c>
      <c r="I168" s="38">
        <v>0</v>
      </c>
      <c r="J168" s="57">
        <f t="shared" si="6"/>
        <v>7.9417799999999943</v>
      </c>
      <c r="K168" s="58">
        <f t="shared" si="7"/>
        <v>85.248779999999996</v>
      </c>
      <c r="L168" s="38">
        <v>18.754999999999999</v>
      </c>
      <c r="M168" s="38">
        <v>104.00377999999999</v>
      </c>
      <c r="N168" s="59">
        <v>23.608522844888444</v>
      </c>
      <c r="O168" s="65">
        <v>0</v>
      </c>
      <c r="P168" s="65"/>
    </row>
    <row r="169" spans="2:16" s="35" customFormat="1" ht="34" customHeight="1" x14ac:dyDescent="0.35">
      <c r="B169" s="56">
        <v>161</v>
      </c>
      <c r="C169" s="55">
        <v>1</v>
      </c>
      <c r="D169" s="80"/>
      <c r="E169" s="39" t="s">
        <v>52</v>
      </c>
      <c r="F169" s="37" t="s">
        <v>217</v>
      </c>
      <c r="G169" s="38">
        <v>51.514000000000003</v>
      </c>
      <c r="H169" s="38">
        <v>2.786</v>
      </c>
      <c r="I169" s="38">
        <v>0</v>
      </c>
      <c r="J169" s="57">
        <f t="shared" si="6"/>
        <v>5.5742799999999946</v>
      </c>
      <c r="K169" s="58">
        <f t="shared" si="7"/>
        <v>59.874279999999999</v>
      </c>
      <c r="L169" s="38">
        <v>13.172000000000001</v>
      </c>
      <c r="M169" s="38">
        <v>73.046279999999996</v>
      </c>
      <c r="N169" s="59">
        <v>16.581270124163929</v>
      </c>
      <c r="O169" s="65">
        <v>0</v>
      </c>
      <c r="P169" s="65"/>
    </row>
    <row r="170" spans="2:16" s="35" customFormat="1" ht="34" customHeight="1" x14ac:dyDescent="0.35">
      <c r="B170" s="56">
        <v>162</v>
      </c>
      <c r="C170" s="55">
        <v>1</v>
      </c>
      <c r="D170" s="80"/>
      <c r="E170" s="39" t="s">
        <v>52</v>
      </c>
      <c r="F170" s="37" t="s">
        <v>218</v>
      </c>
      <c r="G170" s="38">
        <v>51.514000000000003</v>
      </c>
      <c r="H170" s="38">
        <v>2.786</v>
      </c>
      <c r="I170" s="38">
        <v>0</v>
      </c>
      <c r="J170" s="57">
        <f t="shared" si="6"/>
        <v>5.5742799999999946</v>
      </c>
      <c r="K170" s="58">
        <f t="shared" si="7"/>
        <v>59.874279999999999</v>
      </c>
      <c r="L170" s="38">
        <v>13.172000000000001</v>
      </c>
      <c r="M170" s="38">
        <v>73.046279999999996</v>
      </c>
      <c r="N170" s="59">
        <v>16.581270124163929</v>
      </c>
      <c r="O170" s="65">
        <v>0</v>
      </c>
      <c r="P170" s="65"/>
    </row>
    <row r="171" spans="2:16" s="35" customFormat="1" ht="34" customHeight="1" x14ac:dyDescent="0.35">
      <c r="B171" s="30">
        <v>163</v>
      </c>
      <c r="C171" s="41">
        <v>1</v>
      </c>
      <c r="D171" s="80" t="s">
        <v>33</v>
      </c>
      <c r="E171" s="39" t="s">
        <v>55</v>
      </c>
      <c r="F171" s="31" t="s">
        <v>219</v>
      </c>
      <c r="G171" s="38">
        <v>51.514000000000003</v>
      </c>
      <c r="H171" s="38">
        <v>5.1459999999999999</v>
      </c>
      <c r="I171" s="38">
        <v>0</v>
      </c>
      <c r="J171" s="32">
        <f t="shared" si="6"/>
        <v>5.6375600000000006</v>
      </c>
      <c r="K171" s="33">
        <f t="shared" si="7"/>
        <v>62.297560000000004</v>
      </c>
      <c r="L171" s="38">
        <v>13.706</v>
      </c>
      <c r="M171" s="38">
        <v>76.003560000000007</v>
      </c>
      <c r="N171" s="34">
        <v>17.252563152539743</v>
      </c>
      <c r="O171" s="65">
        <v>0</v>
      </c>
      <c r="P171" s="65"/>
    </row>
    <row r="172" spans="2:16" s="35" customFormat="1" ht="34" customHeight="1" x14ac:dyDescent="0.35">
      <c r="B172" s="30">
        <v>164</v>
      </c>
      <c r="C172" s="41">
        <v>1</v>
      </c>
      <c r="D172" s="80"/>
      <c r="E172" s="39" t="s">
        <v>55</v>
      </c>
      <c r="F172" s="37" t="s">
        <v>220</v>
      </c>
      <c r="G172" s="38">
        <v>51.514000000000003</v>
      </c>
      <c r="H172" s="38">
        <v>5.1459999999999999</v>
      </c>
      <c r="I172" s="38">
        <v>0</v>
      </c>
      <c r="J172" s="32">
        <f t="shared" si="6"/>
        <v>5.6375600000000006</v>
      </c>
      <c r="K172" s="33">
        <f t="shared" si="7"/>
        <v>62.297560000000004</v>
      </c>
      <c r="L172" s="38">
        <v>13.706</v>
      </c>
      <c r="M172" s="38">
        <v>76.003560000000007</v>
      </c>
      <c r="N172" s="34">
        <v>17.252563152539743</v>
      </c>
      <c r="O172" s="65">
        <v>0</v>
      </c>
      <c r="P172" s="65"/>
    </row>
    <row r="173" spans="2:16" s="35" customFormat="1" ht="34" customHeight="1" x14ac:dyDescent="0.35">
      <c r="B173" s="30">
        <v>165</v>
      </c>
      <c r="C173" s="41">
        <v>1</v>
      </c>
      <c r="D173" s="80"/>
      <c r="E173" s="39" t="s">
        <v>54</v>
      </c>
      <c r="F173" s="37" t="s">
        <v>221</v>
      </c>
      <c r="G173" s="38">
        <v>74.367000000000004</v>
      </c>
      <c r="H173" s="38">
        <v>5.3</v>
      </c>
      <c r="I173" s="38">
        <v>0</v>
      </c>
      <c r="J173" s="32">
        <f t="shared" si="6"/>
        <v>8.0060000000000002</v>
      </c>
      <c r="K173" s="33">
        <f t="shared" si="7"/>
        <v>87.673000000000002</v>
      </c>
      <c r="L173" s="38">
        <v>19.288</v>
      </c>
      <c r="M173" s="38">
        <v>106.961</v>
      </c>
      <c r="N173" s="34">
        <v>24.279802253457646</v>
      </c>
      <c r="O173" s="65">
        <v>1</v>
      </c>
      <c r="P173" s="65"/>
    </row>
    <row r="174" spans="2:16" s="35" customFormat="1" ht="34" customHeight="1" x14ac:dyDescent="0.35">
      <c r="B174" s="30">
        <v>166</v>
      </c>
      <c r="C174" s="41">
        <v>1</v>
      </c>
      <c r="D174" s="80"/>
      <c r="E174" s="39" t="s">
        <v>54</v>
      </c>
      <c r="F174" s="37" t="s">
        <v>222</v>
      </c>
      <c r="G174" s="38">
        <v>74.367000000000004</v>
      </c>
      <c r="H174" s="38">
        <v>5.3</v>
      </c>
      <c r="I174" s="38">
        <v>0</v>
      </c>
      <c r="J174" s="32">
        <f t="shared" si="6"/>
        <v>8.0060000000000002</v>
      </c>
      <c r="K174" s="33">
        <f t="shared" si="7"/>
        <v>87.673000000000002</v>
      </c>
      <c r="L174" s="38">
        <v>19.288</v>
      </c>
      <c r="M174" s="38">
        <v>106.961</v>
      </c>
      <c r="N174" s="34">
        <v>24.279802253457646</v>
      </c>
      <c r="O174" s="65">
        <v>0</v>
      </c>
      <c r="P174" s="65"/>
    </row>
    <row r="175" spans="2:16" s="35" customFormat="1" ht="34" customHeight="1" x14ac:dyDescent="0.35">
      <c r="B175" s="30">
        <v>167</v>
      </c>
      <c r="C175" s="41">
        <v>1</v>
      </c>
      <c r="D175" s="80"/>
      <c r="E175" s="39" t="s">
        <v>55</v>
      </c>
      <c r="F175" s="37" t="s">
        <v>223</v>
      </c>
      <c r="G175" s="38">
        <v>51.514000000000003</v>
      </c>
      <c r="H175" s="38">
        <v>5.1459999999999999</v>
      </c>
      <c r="I175" s="38">
        <v>0</v>
      </c>
      <c r="J175" s="32">
        <f t="shared" si="6"/>
        <v>5.6375600000000006</v>
      </c>
      <c r="K175" s="33">
        <f t="shared" si="7"/>
        <v>62.297560000000004</v>
      </c>
      <c r="L175" s="38">
        <v>13.706</v>
      </c>
      <c r="M175" s="38">
        <v>76.003560000000007</v>
      </c>
      <c r="N175" s="34">
        <v>17.252563152539743</v>
      </c>
      <c r="O175" s="65">
        <v>0</v>
      </c>
      <c r="P175" s="65"/>
    </row>
    <row r="176" spans="2:16" s="35" customFormat="1" ht="34" customHeight="1" x14ac:dyDescent="0.35">
      <c r="B176" s="30">
        <v>168</v>
      </c>
      <c r="C176" s="41">
        <v>1</v>
      </c>
      <c r="D176" s="80"/>
      <c r="E176" s="39" t="s">
        <v>55</v>
      </c>
      <c r="F176" s="37" t="s">
        <v>224</v>
      </c>
      <c r="G176" s="38">
        <v>51.514000000000003</v>
      </c>
      <c r="H176" s="38">
        <v>5.1459999999999999</v>
      </c>
      <c r="I176" s="38">
        <v>0</v>
      </c>
      <c r="J176" s="32">
        <f t="shared" si="6"/>
        <v>5.6375600000000006</v>
      </c>
      <c r="K176" s="33">
        <f t="shared" si="7"/>
        <v>62.297560000000004</v>
      </c>
      <c r="L176" s="38">
        <v>13.706</v>
      </c>
      <c r="M176" s="38">
        <v>76.003560000000007</v>
      </c>
      <c r="N176" s="34">
        <v>17.252563152539743</v>
      </c>
      <c r="O176" s="65">
        <v>0</v>
      </c>
      <c r="P176" s="65"/>
    </row>
    <row r="177" spans="2:16" s="35" customFormat="1" ht="34" customHeight="1" x14ac:dyDescent="0.35">
      <c r="B177" s="30">
        <v>169</v>
      </c>
      <c r="C177" s="41">
        <v>1</v>
      </c>
      <c r="D177" s="77" t="s">
        <v>34</v>
      </c>
      <c r="E177" s="39" t="s">
        <v>55</v>
      </c>
      <c r="F177" s="37" t="s">
        <v>225</v>
      </c>
      <c r="G177" s="38">
        <v>51.514000000000003</v>
      </c>
      <c r="H177" s="38">
        <v>5.1459999999999999</v>
      </c>
      <c r="I177" s="38">
        <v>0</v>
      </c>
      <c r="J177" s="32">
        <f t="shared" si="6"/>
        <v>5.5689999999999955</v>
      </c>
      <c r="K177" s="33">
        <f t="shared" si="7"/>
        <v>62.228999999999999</v>
      </c>
      <c r="L177" s="38">
        <v>13.69</v>
      </c>
      <c r="M177" s="38">
        <v>75.918999999999997</v>
      </c>
      <c r="N177" s="34">
        <v>17.233368305085506</v>
      </c>
      <c r="O177" s="65">
        <v>0</v>
      </c>
      <c r="P177" s="65"/>
    </row>
    <row r="178" spans="2:16" s="35" customFormat="1" ht="34" customHeight="1" x14ac:dyDescent="0.35">
      <c r="B178" s="30">
        <v>170</v>
      </c>
      <c r="C178" s="41">
        <v>1</v>
      </c>
      <c r="D178" s="78"/>
      <c r="E178" s="39" t="s">
        <v>55</v>
      </c>
      <c r="F178" s="37" t="s">
        <v>226</v>
      </c>
      <c r="G178" s="38">
        <v>51.514000000000003</v>
      </c>
      <c r="H178" s="38">
        <v>5.1459999999999999</v>
      </c>
      <c r="I178" s="38">
        <v>0</v>
      </c>
      <c r="J178" s="32">
        <f t="shared" si="6"/>
        <v>5.6375600000000006</v>
      </c>
      <c r="K178" s="33">
        <f t="shared" si="7"/>
        <v>62.297560000000004</v>
      </c>
      <c r="L178" s="38">
        <v>13.706</v>
      </c>
      <c r="M178" s="38">
        <v>76.003560000000007</v>
      </c>
      <c r="N178" s="34">
        <v>17.252563152539743</v>
      </c>
      <c r="O178" s="65">
        <v>0</v>
      </c>
      <c r="P178" s="65"/>
    </row>
    <row r="179" spans="2:16" s="35" customFormat="1" ht="34" customHeight="1" x14ac:dyDescent="0.35">
      <c r="B179" s="30">
        <v>171</v>
      </c>
      <c r="C179" s="41">
        <v>1</v>
      </c>
      <c r="D179" s="78"/>
      <c r="E179" s="39" t="s">
        <v>54</v>
      </c>
      <c r="F179" s="37" t="s">
        <v>227</v>
      </c>
      <c r="G179" s="38">
        <v>74.367000000000004</v>
      </c>
      <c r="H179" s="38">
        <v>5.3</v>
      </c>
      <c r="I179" s="38">
        <v>0</v>
      </c>
      <c r="J179" s="32">
        <f t="shared" si="6"/>
        <v>8.0060000000000002</v>
      </c>
      <c r="K179" s="33">
        <f t="shared" si="7"/>
        <v>87.673000000000002</v>
      </c>
      <c r="L179" s="38">
        <v>19.288</v>
      </c>
      <c r="M179" s="38">
        <v>106.961</v>
      </c>
      <c r="N179" s="34">
        <v>24.279802253457646</v>
      </c>
      <c r="O179" s="65">
        <v>1</v>
      </c>
      <c r="P179" s="65"/>
    </row>
    <row r="180" spans="2:16" s="35" customFormat="1" ht="34" customHeight="1" x14ac:dyDescent="0.35">
      <c r="B180" s="30">
        <v>172</v>
      </c>
      <c r="C180" s="41">
        <v>1</v>
      </c>
      <c r="D180" s="78"/>
      <c r="E180" s="39" t="s">
        <v>54</v>
      </c>
      <c r="F180" s="37" t="s">
        <v>228</v>
      </c>
      <c r="G180" s="38">
        <v>74.367000000000004</v>
      </c>
      <c r="H180" s="38">
        <v>5.3</v>
      </c>
      <c r="I180" s="38">
        <v>0</v>
      </c>
      <c r="J180" s="32">
        <f t="shared" si="6"/>
        <v>8.0060000000000002</v>
      </c>
      <c r="K180" s="33">
        <f t="shared" si="7"/>
        <v>87.673000000000002</v>
      </c>
      <c r="L180" s="38">
        <v>19.288</v>
      </c>
      <c r="M180" s="38">
        <v>106.961</v>
      </c>
      <c r="N180" s="34">
        <v>24.279802253457646</v>
      </c>
      <c r="O180" s="65">
        <v>0</v>
      </c>
      <c r="P180" s="65"/>
    </row>
    <row r="181" spans="2:16" s="35" customFormat="1" ht="34" customHeight="1" x14ac:dyDescent="0.35">
      <c r="B181" s="30">
        <v>173</v>
      </c>
      <c r="C181" s="41">
        <v>1</v>
      </c>
      <c r="D181" s="78"/>
      <c r="E181" s="39" t="s">
        <v>55</v>
      </c>
      <c r="F181" s="37" t="s">
        <v>229</v>
      </c>
      <c r="G181" s="38">
        <v>51.514000000000003</v>
      </c>
      <c r="H181" s="38">
        <v>5.1459999999999999</v>
      </c>
      <c r="I181" s="38">
        <v>0</v>
      </c>
      <c r="J181" s="32">
        <f t="shared" si="6"/>
        <v>5.6375600000000006</v>
      </c>
      <c r="K181" s="33">
        <f t="shared" si="7"/>
        <v>62.297560000000004</v>
      </c>
      <c r="L181" s="38">
        <v>13.706</v>
      </c>
      <c r="M181" s="38">
        <v>76.003560000000007</v>
      </c>
      <c r="N181" s="34">
        <v>17.252563152539743</v>
      </c>
      <c r="O181" s="65">
        <v>0</v>
      </c>
      <c r="P181" s="65"/>
    </row>
    <row r="182" spans="2:16" s="35" customFormat="1" ht="34" customHeight="1" x14ac:dyDescent="0.35">
      <c r="B182" s="30">
        <v>174</v>
      </c>
      <c r="C182" s="41">
        <v>1</v>
      </c>
      <c r="D182" s="78"/>
      <c r="E182" s="39" t="s">
        <v>55</v>
      </c>
      <c r="F182" s="37" t="s">
        <v>230</v>
      </c>
      <c r="G182" s="38">
        <v>51.514000000000003</v>
      </c>
      <c r="H182" s="38">
        <v>5.1459999999999999</v>
      </c>
      <c r="I182" s="38">
        <v>0</v>
      </c>
      <c r="J182" s="32">
        <f t="shared" si="6"/>
        <v>5.5689999999999955</v>
      </c>
      <c r="K182" s="33">
        <f t="shared" si="7"/>
        <v>62.228999999999999</v>
      </c>
      <c r="L182" s="38">
        <v>13.69</v>
      </c>
      <c r="M182" s="38">
        <v>75.918999999999997</v>
      </c>
      <c r="N182" s="34">
        <v>17.233368305085506</v>
      </c>
      <c r="O182" s="65">
        <v>0</v>
      </c>
      <c r="P182" s="65"/>
    </row>
    <row r="183" spans="2:16" s="35" customFormat="1" ht="34" customHeight="1" x14ac:dyDescent="0.35">
      <c r="B183" s="30">
        <v>175</v>
      </c>
      <c r="C183" s="41">
        <v>1</v>
      </c>
      <c r="D183" s="78"/>
      <c r="E183" s="39" t="s">
        <v>16</v>
      </c>
      <c r="F183" s="37" t="s">
        <v>231</v>
      </c>
      <c r="G183" s="38">
        <v>84.418000000000006</v>
      </c>
      <c r="H183" s="38">
        <v>5.6</v>
      </c>
      <c r="I183" s="38">
        <v>0</v>
      </c>
      <c r="J183" s="32">
        <f t="shared" si="6"/>
        <v>7.5300000000000011</v>
      </c>
      <c r="K183" s="33">
        <f t="shared" si="7"/>
        <v>97.548000000000002</v>
      </c>
      <c r="L183" s="38">
        <v>21.460999999999999</v>
      </c>
      <c r="M183" s="38">
        <v>119.009</v>
      </c>
      <c r="N183" s="34">
        <v>27.014659421487654</v>
      </c>
      <c r="O183" s="65">
        <v>1</v>
      </c>
      <c r="P183" s="65"/>
    </row>
    <row r="184" spans="2:16" s="35" customFormat="1" ht="34" customHeight="1" x14ac:dyDescent="0.35">
      <c r="B184" s="30">
        <v>176</v>
      </c>
      <c r="C184" s="41">
        <v>1</v>
      </c>
      <c r="D184" s="79"/>
      <c r="E184" s="39" t="s">
        <v>16</v>
      </c>
      <c r="F184" s="37" t="s">
        <v>232</v>
      </c>
      <c r="G184" s="38">
        <v>84.418000000000006</v>
      </c>
      <c r="H184" s="38">
        <v>5.6</v>
      </c>
      <c r="I184" s="38">
        <v>0</v>
      </c>
      <c r="J184" s="32">
        <f t="shared" si="6"/>
        <v>7.5300000000000011</v>
      </c>
      <c r="K184" s="33">
        <f t="shared" si="7"/>
        <v>97.548000000000002</v>
      </c>
      <c r="L184" s="38">
        <v>21.460999999999999</v>
      </c>
      <c r="M184" s="38">
        <v>119.009</v>
      </c>
      <c r="N184" s="34">
        <v>27.014659421487654</v>
      </c>
      <c r="O184" s="65">
        <v>1</v>
      </c>
      <c r="P184" s="65"/>
    </row>
    <row r="185" spans="2:16" s="35" customFormat="1" ht="34" customHeight="1" x14ac:dyDescent="0.35">
      <c r="B185" s="30">
        <v>177</v>
      </c>
      <c r="C185" s="41">
        <v>1</v>
      </c>
      <c r="D185" s="77" t="s">
        <v>35</v>
      </c>
      <c r="E185" s="39" t="s">
        <v>55</v>
      </c>
      <c r="F185" s="37" t="s">
        <v>233</v>
      </c>
      <c r="G185" s="38">
        <v>51.514000000000003</v>
      </c>
      <c r="H185" s="38">
        <v>5.1459999999999999</v>
      </c>
      <c r="I185" s="38">
        <v>0</v>
      </c>
      <c r="J185" s="32">
        <f t="shared" si="6"/>
        <v>5.5693800000000024</v>
      </c>
      <c r="K185" s="33">
        <f t="shared" si="7"/>
        <v>62.229380000000006</v>
      </c>
      <c r="L185" s="38">
        <v>13.69</v>
      </c>
      <c r="M185" s="38">
        <v>75.919380000000004</v>
      </c>
      <c r="N185" s="34">
        <v>17.233454563860729</v>
      </c>
      <c r="O185" s="65">
        <v>0</v>
      </c>
      <c r="P185" s="65"/>
    </row>
    <row r="186" spans="2:16" s="35" customFormat="1" ht="34" customHeight="1" x14ac:dyDescent="0.35">
      <c r="B186" s="30">
        <v>178</v>
      </c>
      <c r="C186" s="41">
        <v>1</v>
      </c>
      <c r="D186" s="78"/>
      <c r="E186" s="39" t="s">
        <v>58</v>
      </c>
      <c r="F186" s="37" t="s">
        <v>234</v>
      </c>
      <c r="G186" s="38">
        <v>51.514000000000003</v>
      </c>
      <c r="H186" s="38">
        <v>5.1459999999999999</v>
      </c>
      <c r="I186" s="38">
        <v>3.9319999999999999</v>
      </c>
      <c r="J186" s="32">
        <f t="shared" si="6"/>
        <v>5.9553399999999854</v>
      </c>
      <c r="K186" s="33">
        <f t="shared" si="7"/>
        <v>66.547339999999991</v>
      </c>
      <c r="L186" s="38">
        <v>14.64</v>
      </c>
      <c r="M186" s="38">
        <v>81.187339999999992</v>
      </c>
      <c r="N186" s="34">
        <v>18.429264504672094</v>
      </c>
      <c r="O186" s="65">
        <v>0</v>
      </c>
      <c r="P186" s="65"/>
    </row>
    <row r="187" spans="2:16" s="35" customFormat="1" ht="34" customHeight="1" x14ac:dyDescent="0.35">
      <c r="B187" s="30">
        <v>179</v>
      </c>
      <c r="C187" s="41">
        <v>1</v>
      </c>
      <c r="D187" s="78"/>
      <c r="E187" s="39" t="s">
        <v>54</v>
      </c>
      <c r="F187" s="37" t="s">
        <v>235</v>
      </c>
      <c r="G187" s="38">
        <v>74.367000000000004</v>
      </c>
      <c r="H187" s="38">
        <v>5.3</v>
      </c>
      <c r="I187" s="38">
        <v>0</v>
      </c>
      <c r="J187" s="32">
        <f t="shared" si="6"/>
        <v>8.0060600000000051</v>
      </c>
      <c r="K187" s="33">
        <f t="shared" si="7"/>
        <v>87.673060000000007</v>
      </c>
      <c r="L187" s="38">
        <v>19.288</v>
      </c>
      <c r="M187" s="38">
        <v>106.96106</v>
      </c>
      <c r="N187" s="34">
        <v>24.279815873264262</v>
      </c>
      <c r="O187" s="65">
        <v>1</v>
      </c>
      <c r="P187" s="65"/>
    </row>
    <row r="188" spans="2:16" s="35" customFormat="1" ht="34" customHeight="1" x14ac:dyDescent="0.35">
      <c r="B188" s="30">
        <v>180</v>
      </c>
      <c r="C188" s="41">
        <v>1</v>
      </c>
      <c r="D188" s="78"/>
      <c r="E188" s="39" t="s">
        <v>54</v>
      </c>
      <c r="F188" s="37" t="s">
        <v>236</v>
      </c>
      <c r="G188" s="38">
        <v>74.367000000000004</v>
      </c>
      <c r="H188" s="38">
        <v>5.3</v>
      </c>
      <c r="I188" s="38">
        <v>0</v>
      </c>
      <c r="J188" s="32">
        <f t="shared" si="6"/>
        <v>8.0060600000000051</v>
      </c>
      <c r="K188" s="33">
        <f t="shared" si="7"/>
        <v>87.673060000000007</v>
      </c>
      <c r="L188" s="38">
        <v>19.288</v>
      </c>
      <c r="M188" s="38">
        <v>106.96106</v>
      </c>
      <c r="N188" s="34">
        <v>24.279815873264262</v>
      </c>
      <c r="O188" s="65">
        <v>0</v>
      </c>
      <c r="P188" s="65"/>
    </row>
    <row r="189" spans="2:16" s="35" customFormat="1" ht="34" customHeight="1" x14ac:dyDescent="0.35">
      <c r="B189" s="30">
        <v>181</v>
      </c>
      <c r="C189" s="41">
        <v>1</v>
      </c>
      <c r="D189" s="78"/>
      <c r="E189" s="39" t="s">
        <v>55</v>
      </c>
      <c r="F189" s="37" t="s">
        <v>237</v>
      </c>
      <c r="G189" s="38">
        <v>51.514000000000003</v>
      </c>
      <c r="H189" s="38">
        <v>5.1459999999999999</v>
      </c>
      <c r="I189" s="38">
        <v>0</v>
      </c>
      <c r="J189" s="32">
        <f t="shared" si="6"/>
        <v>5.6375600000000006</v>
      </c>
      <c r="K189" s="33">
        <f t="shared" si="7"/>
        <v>62.297560000000004</v>
      </c>
      <c r="L189" s="38">
        <v>13.706</v>
      </c>
      <c r="M189" s="38">
        <v>76.003560000000007</v>
      </c>
      <c r="N189" s="34">
        <v>17.252563152539743</v>
      </c>
      <c r="O189" s="65">
        <v>0</v>
      </c>
      <c r="P189" s="65"/>
    </row>
    <row r="190" spans="2:16" s="35" customFormat="1" ht="34" customHeight="1" x14ac:dyDescent="0.35">
      <c r="B190" s="30">
        <v>182</v>
      </c>
      <c r="C190" s="41">
        <v>1</v>
      </c>
      <c r="D190" s="78"/>
      <c r="E190" s="39" t="s">
        <v>58</v>
      </c>
      <c r="F190" s="37" t="s">
        <v>238</v>
      </c>
      <c r="G190" s="38">
        <v>51.514000000000003</v>
      </c>
      <c r="H190" s="38">
        <v>5.1459999999999999</v>
      </c>
      <c r="I190" s="38">
        <v>3.9319999999999999</v>
      </c>
      <c r="J190" s="32">
        <f t="shared" si="6"/>
        <v>5.884999999999998</v>
      </c>
      <c r="K190" s="33">
        <f t="shared" si="7"/>
        <v>66.477000000000004</v>
      </c>
      <c r="L190" s="38">
        <v>14.625</v>
      </c>
      <c r="M190" s="38">
        <v>81.102000000000004</v>
      </c>
      <c r="N190" s="34">
        <v>18.409892599731883</v>
      </c>
      <c r="O190" s="65">
        <v>0</v>
      </c>
      <c r="P190" s="65"/>
    </row>
    <row r="191" spans="2:16" s="35" customFormat="1" ht="34" customHeight="1" x14ac:dyDescent="0.35">
      <c r="B191" s="30">
        <v>183</v>
      </c>
      <c r="C191" s="41">
        <v>1</v>
      </c>
      <c r="D191" s="78"/>
      <c r="E191" s="39" t="s">
        <v>16</v>
      </c>
      <c r="F191" s="37" t="s">
        <v>239</v>
      </c>
      <c r="G191" s="38">
        <v>84.418000000000006</v>
      </c>
      <c r="H191" s="38">
        <v>5.6</v>
      </c>
      <c r="I191" s="38">
        <v>0</v>
      </c>
      <c r="J191" s="32">
        <f t="shared" si="6"/>
        <v>7.5300000000000011</v>
      </c>
      <c r="K191" s="33">
        <f t="shared" si="7"/>
        <v>97.548000000000002</v>
      </c>
      <c r="L191" s="38">
        <v>21.460999999999999</v>
      </c>
      <c r="M191" s="38">
        <v>119.009</v>
      </c>
      <c r="N191" s="34">
        <v>27.014659421487654</v>
      </c>
      <c r="O191" s="65">
        <v>1</v>
      </c>
      <c r="P191" s="65"/>
    </row>
    <row r="192" spans="2:16" s="35" customFormat="1" ht="34" customHeight="1" x14ac:dyDescent="0.35">
      <c r="B192" s="30">
        <v>184</v>
      </c>
      <c r="C192" s="41">
        <v>1</v>
      </c>
      <c r="D192" s="79"/>
      <c r="E192" s="39" t="s">
        <v>16</v>
      </c>
      <c r="F192" s="37" t="s">
        <v>240</v>
      </c>
      <c r="G192" s="38">
        <v>84.418000000000006</v>
      </c>
      <c r="H192" s="38">
        <v>5.6</v>
      </c>
      <c r="I192" s="38">
        <v>0</v>
      </c>
      <c r="J192" s="32">
        <f t="shared" si="6"/>
        <v>7.5300000000000011</v>
      </c>
      <c r="K192" s="33">
        <f t="shared" si="7"/>
        <v>97.548000000000002</v>
      </c>
      <c r="L192" s="38">
        <v>21.460999999999999</v>
      </c>
      <c r="M192" s="38">
        <v>119.009</v>
      </c>
      <c r="N192" s="34">
        <v>27.014659421487654</v>
      </c>
      <c r="O192" s="65">
        <v>0</v>
      </c>
      <c r="P192" s="65">
        <v>1</v>
      </c>
    </row>
    <row r="193" spans="2:16" s="35" customFormat="1" ht="34" customHeight="1" x14ac:dyDescent="0.35">
      <c r="B193" s="30">
        <v>185</v>
      </c>
      <c r="C193" s="41">
        <v>1</v>
      </c>
      <c r="D193" s="80" t="s">
        <v>36</v>
      </c>
      <c r="E193" s="39" t="s">
        <v>55</v>
      </c>
      <c r="F193" s="37" t="s">
        <v>241</v>
      </c>
      <c r="G193" s="38">
        <v>51.514000000000003</v>
      </c>
      <c r="H193" s="38">
        <v>5.1459999999999999</v>
      </c>
      <c r="I193" s="38">
        <v>0</v>
      </c>
      <c r="J193" s="32">
        <f t="shared" si="6"/>
        <v>5.5689999999999955</v>
      </c>
      <c r="K193" s="33">
        <f t="shared" si="7"/>
        <v>62.228999999999999</v>
      </c>
      <c r="L193" s="38">
        <v>13.69</v>
      </c>
      <c r="M193" s="38">
        <v>75.918999999999997</v>
      </c>
      <c r="N193" s="34">
        <v>17.233368305085506</v>
      </c>
      <c r="O193" s="65">
        <v>0</v>
      </c>
      <c r="P193" s="65"/>
    </row>
    <row r="194" spans="2:16" s="35" customFormat="1" ht="34" customHeight="1" x14ac:dyDescent="0.35">
      <c r="B194" s="30">
        <v>186</v>
      </c>
      <c r="C194" s="41">
        <v>1</v>
      </c>
      <c r="D194" s="80"/>
      <c r="E194" s="39" t="s">
        <v>55</v>
      </c>
      <c r="F194" s="37" t="s">
        <v>242</v>
      </c>
      <c r="G194" s="38">
        <v>51.514000000000003</v>
      </c>
      <c r="H194" s="38">
        <v>5.1459999999999999</v>
      </c>
      <c r="I194" s="38">
        <v>0</v>
      </c>
      <c r="J194" s="32">
        <f t="shared" si="6"/>
        <v>5.6375600000000006</v>
      </c>
      <c r="K194" s="33">
        <f t="shared" si="7"/>
        <v>62.297560000000004</v>
      </c>
      <c r="L194" s="38">
        <v>13.706</v>
      </c>
      <c r="M194" s="38">
        <v>76.003560000000007</v>
      </c>
      <c r="N194" s="34">
        <v>17.252563152539743</v>
      </c>
      <c r="O194" s="65">
        <v>0</v>
      </c>
      <c r="P194" s="65"/>
    </row>
    <row r="195" spans="2:16" s="35" customFormat="1" ht="34" customHeight="1" x14ac:dyDescent="0.35">
      <c r="B195" s="30">
        <v>187</v>
      </c>
      <c r="C195" s="41">
        <v>1</v>
      </c>
      <c r="D195" s="80"/>
      <c r="E195" s="39" t="s">
        <v>54</v>
      </c>
      <c r="F195" s="37" t="s">
        <v>243</v>
      </c>
      <c r="G195" s="38">
        <v>74.367000000000004</v>
      </c>
      <c r="H195" s="38">
        <v>5.3</v>
      </c>
      <c r="I195" s="38">
        <v>0</v>
      </c>
      <c r="J195" s="32">
        <f t="shared" si="6"/>
        <v>8.0060000000000002</v>
      </c>
      <c r="K195" s="33">
        <f t="shared" si="7"/>
        <v>87.673000000000002</v>
      </c>
      <c r="L195" s="38">
        <v>19.288</v>
      </c>
      <c r="M195" s="38">
        <v>106.961</v>
      </c>
      <c r="N195" s="34">
        <v>24.279802253457646</v>
      </c>
      <c r="O195" s="65">
        <v>1</v>
      </c>
      <c r="P195" s="65"/>
    </row>
    <row r="196" spans="2:16" s="35" customFormat="1" ht="34" customHeight="1" x14ac:dyDescent="0.35">
      <c r="B196" s="30">
        <v>188</v>
      </c>
      <c r="C196" s="41">
        <v>1</v>
      </c>
      <c r="D196" s="80"/>
      <c r="E196" s="39" t="s">
        <v>54</v>
      </c>
      <c r="F196" s="37" t="s">
        <v>244</v>
      </c>
      <c r="G196" s="38">
        <v>74.367000000000004</v>
      </c>
      <c r="H196" s="38">
        <v>5.3</v>
      </c>
      <c r="I196" s="38">
        <v>0</v>
      </c>
      <c r="J196" s="32">
        <f t="shared" si="6"/>
        <v>8.0060000000000002</v>
      </c>
      <c r="K196" s="33">
        <f t="shared" si="7"/>
        <v>87.673000000000002</v>
      </c>
      <c r="L196" s="38">
        <v>19.288</v>
      </c>
      <c r="M196" s="38">
        <v>106.961</v>
      </c>
      <c r="N196" s="34">
        <v>24.279802253457646</v>
      </c>
      <c r="O196" s="65">
        <v>0</v>
      </c>
      <c r="P196" s="65"/>
    </row>
    <row r="197" spans="2:16" s="35" customFormat="1" ht="34" customHeight="1" x14ac:dyDescent="0.35">
      <c r="B197" s="30">
        <v>189</v>
      </c>
      <c r="C197" s="41">
        <v>1</v>
      </c>
      <c r="D197" s="80"/>
      <c r="E197" s="39" t="s">
        <v>55</v>
      </c>
      <c r="F197" s="37" t="s">
        <v>245</v>
      </c>
      <c r="G197" s="38">
        <v>51.514000000000003</v>
      </c>
      <c r="H197" s="38">
        <v>5.1459999999999999</v>
      </c>
      <c r="I197" s="38">
        <v>0</v>
      </c>
      <c r="J197" s="32">
        <f t="shared" si="6"/>
        <v>5.6375600000000006</v>
      </c>
      <c r="K197" s="33">
        <f t="shared" si="7"/>
        <v>62.297560000000004</v>
      </c>
      <c r="L197" s="38">
        <v>13.706</v>
      </c>
      <c r="M197" s="38">
        <v>76.003560000000007</v>
      </c>
      <c r="N197" s="34">
        <v>17.252563152539743</v>
      </c>
      <c r="O197" s="65">
        <v>0</v>
      </c>
      <c r="P197" s="65"/>
    </row>
    <row r="198" spans="2:16" s="35" customFormat="1" ht="34" customHeight="1" x14ac:dyDescent="0.35">
      <c r="B198" s="30">
        <v>190</v>
      </c>
      <c r="C198" s="41">
        <v>1</v>
      </c>
      <c r="D198" s="80"/>
      <c r="E198" s="39" t="s">
        <v>55</v>
      </c>
      <c r="F198" s="37" t="s">
        <v>246</v>
      </c>
      <c r="G198" s="38">
        <v>51.514000000000003</v>
      </c>
      <c r="H198" s="38">
        <v>5.1459999999999999</v>
      </c>
      <c r="I198" s="38">
        <v>0</v>
      </c>
      <c r="J198" s="32">
        <f t="shared" si="6"/>
        <v>5.5689999999999955</v>
      </c>
      <c r="K198" s="33">
        <f t="shared" si="7"/>
        <v>62.228999999999999</v>
      </c>
      <c r="L198" s="38">
        <v>13.69</v>
      </c>
      <c r="M198" s="38">
        <v>75.918999999999997</v>
      </c>
      <c r="N198" s="34">
        <v>17.233368305085506</v>
      </c>
      <c r="O198" s="65">
        <v>0</v>
      </c>
      <c r="P198" s="65"/>
    </row>
    <row r="199" spans="2:16" s="35" customFormat="1" ht="34" customHeight="1" x14ac:dyDescent="0.35">
      <c r="B199" s="30">
        <v>191</v>
      </c>
      <c r="C199" s="41">
        <v>1</v>
      </c>
      <c r="D199" s="80"/>
      <c r="E199" s="39" t="s">
        <v>16</v>
      </c>
      <c r="F199" s="37" t="s">
        <v>247</v>
      </c>
      <c r="G199" s="38">
        <v>84.418000000000006</v>
      </c>
      <c r="H199" s="38">
        <v>5.6</v>
      </c>
      <c r="I199" s="38">
        <v>0</v>
      </c>
      <c r="J199" s="32">
        <f t="shared" si="6"/>
        <v>7.5300000000000011</v>
      </c>
      <c r="K199" s="33">
        <f t="shared" si="7"/>
        <v>97.548000000000002</v>
      </c>
      <c r="L199" s="38">
        <v>21.460999999999999</v>
      </c>
      <c r="M199" s="38">
        <v>119.009</v>
      </c>
      <c r="N199" s="34">
        <v>27.014659421487654</v>
      </c>
      <c r="O199" s="65">
        <v>1</v>
      </c>
      <c r="P199" s="65"/>
    </row>
    <row r="200" spans="2:16" s="35" customFormat="1" ht="34" customHeight="1" x14ac:dyDescent="0.35">
      <c r="B200" s="30">
        <v>192</v>
      </c>
      <c r="C200" s="41">
        <v>1</v>
      </c>
      <c r="D200" s="80"/>
      <c r="E200" s="39" t="s">
        <v>16</v>
      </c>
      <c r="F200" s="37" t="s">
        <v>248</v>
      </c>
      <c r="G200" s="38">
        <v>84.418000000000006</v>
      </c>
      <c r="H200" s="38">
        <v>5.6</v>
      </c>
      <c r="I200" s="38">
        <v>0</v>
      </c>
      <c r="J200" s="32">
        <f t="shared" si="6"/>
        <v>7.5300000000000011</v>
      </c>
      <c r="K200" s="33">
        <f t="shared" si="7"/>
        <v>97.548000000000002</v>
      </c>
      <c r="L200" s="38">
        <v>21.460999999999999</v>
      </c>
      <c r="M200" s="38">
        <v>119.009</v>
      </c>
      <c r="N200" s="34">
        <v>27.014659421487654</v>
      </c>
      <c r="O200" s="65">
        <v>1</v>
      </c>
      <c r="P200" s="65"/>
    </row>
    <row r="201" spans="2:16" s="35" customFormat="1" ht="34" customHeight="1" x14ac:dyDescent="0.35">
      <c r="B201" s="30">
        <v>193</v>
      </c>
      <c r="C201" s="41">
        <v>1</v>
      </c>
      <c r="D201" s="80" t="s">
        <v>37</v>
      </c>
      <c r="E201" s="39" t="s">
        <v>55</v>
      </c>
      <c r="F201" s="37" t="s">
        <v>249</v>
      </c>
      <c r="G201" s="38">
        <v>51.514000000000003</v>
      </c>
      <c r="H201" s="38">
        <v>5.1459999999999999</v>
      </c>
      <c r="I201" s="38">
        <v>0</v>
      </c>
      <c r="J201" s="32">
        <f t="shared" si="6"/>
        <v>5.5689999999999955</v>
      </c>
      <c r="K201" s="33">
        <f t="shared" si="7"/>
        <v>62.228999999999999</v>
      </c>
      <c r="L201" s="38">
        <v>13.69</v>
      </c>
      <c r="M201" s="38">
        <v>75.918999999999997</v>
      </c>
      <c r="N201" s="34">
        <v>17.233368305085506</v>
      </c>
      <c r="O201" s="65">
        <v>0</v>
      </c>
      <c r="P201" s="65"/>
    </row>
    <row r="202" spans="2:16" s="35" customFormat="1" ht="34" customHeight="1" x14ac:dyDescent="0.35">
      <c r="B202" s="30">
        <v>194</v>
      </c>
      <c r="C202" s="41">
        <v>1</v>
      </c>
      <c r="D202" s="80"/>
      <c r="E202" s="39" t="s">
        <v>55</v>
      </c>
      <c r="F202" s="37" t="s">
        <v>250</v>
      </c>
      <c r="G202" s="38">
        <v>51.514000000000003</v>
      </c>
      <c r="H202" s="38">
        <v>5.1459999999999999</v>
      </c>
      <c r="I202" s="38">
        <v>0</v>
      </c>
      <c r="J202" s="32">
        <f t="shared" si="6"/>
        <v>5.6375600000000006</v>
      </c>
      <c r="K202" s="33">
        <f t="shared" si="7"/>
        <v>62.297560000000004</v>
      </c>
      <c r="L202" s="38">
        <v>13.706</v>
      </c>
      <c r="M202" s="38">
        <v>76.003560000000007</v>
      </c>
      <c r="N202" s="34">
        <v>17.252563152539743</v>
      </c>
      <c r="O202" s="65">
        <v>0</v>
      </c>
      <c r="P202" s="65"/>
    </row>
    <row r="203" spans="2:16" s="35" customFormat="1" ht="34" customHeight="1" x14ac:dyDescent="0.35">
      <c r="B203" s="30">
        <v>195</v>
      </c>
      <c r="C203" s="41">
        <v>1</v>
      </c>
      <c r="D203" s="80"/>
      <c r="E203" s="39" t="s">
        <v>54</v>
      </c>
      <c r="F203" s="37" t="s">
        <v>251</v>
      </c>
      <c r="G203" s="38">
        <v>74.367000000000004</v>
      </c>
      <c r="H203" s="38">
        <v>5.3</v>
      </c>
      <c r="I203" s="38">
        <v>0</v>
      </c>
      <c r="J203" s="32">
        <f t="shared" si="6"/>
        <v>8.0060000000000002</v>
      </c>
      <c r="K203" s="33">
        <f t="shared" si="7"/>
        <v>87.673000000000002</v>
      </c>
      <c r="L203" s="38">
        <v>19.288</v>
      </c>
      <c r="M203" s="38">
        <v>106.961</v>
      </c>
      <c r="N203" s="34">
        <v>24.279802253457646</v>
      </c>
      <c r="O203" s="65">
        <v>1</v>
      </c>
      <c r="P203" s="65"/>
    </row>
    <row r="204" spans="2:16" s="35" customFormat="1" ht="34" customHeight="1" x14ac:dyDescent="0.35">
      <c r="B204" s="30">
        <v>196</v>
      </c>
      <c r="C204" s="41">
        <v>1</v>
      </c>
      <c r="D204" s="80"/>
      <c r="E204" s="39" t="s">
        <v>54</v>
      </c>
      <c r="F204" s="37" t="s">
        <v>252</v>
      </c>
      <c r="G204" s="38">
        <v>74.367000000000004</v>
      </c>
      <c r="H204" s="38">
        <v>5.3</v>
      </c>
      <c r="I204" s="38">
        <v>0</v>
      </c>
      <c r="J204" s="32">
        <f t="shared" si="6"/>
        <v>8.0060000000000002</v>
      </c>
      <c r="K204" s="33">
        <f t="shared" si="7"/>
        <v>87.673000000000002</v>
      </c>
      <c r="L204" s="38">
        <v>19.288</v>
      </c>
      <c r="M204" s="38">
        <v>106.961</v>
      </c>
      <c r="N204" s="34">
        <v>24.279802253457646</v>
      </c>
      <c r="O204" s="65">
        <v>0</v>
      </c>
      <c r="P204" s="65"/>
    </row>
    <row r="205" spans="2:16" s="35" customFormat="1" ht="34" customHeight="1" x14ac:dyDescent="0.35">
      <c r="B205" s="30">
        <v>197</v>
      </c>
      <c r="C205" s="41">
        <v>1</v>
      </c>
      <c r="D205" s="80"/>
      <c r="E205" s="39" t="s">
        <v>55</v>
      </c>
      <c r="F205" s="37" t="s">
        <v>253</v>
      </c>
      <c r="G205" s="38">
        <v>51.514000000000003</v>
      </c>
      <c r="H205" s="38">
        <v>5.1459999999999999</v>
      </c>
      <c r="I205" s="38">
        <v>0</v>
      </c>
      <c r="J205" s="32">
        <f t="shared" si="6"/>
        <v>5.6375600000000006</v>
      </c>
      <c r="K205" s="33">
        <f t="shared" si="7"/>
        <v>62.297560000000004</v>
      </c>
      <c r="L205" s="38">
        <v>13.706</v>
      </c>
      <c r="M205" s="38">
        <v>76.003560000000007</v>
      </c>
      <c r="N205" s="34">
        <v>17.252563152539743</v>
      </c>
      <c r="O205" s="65">
        <v>0</v>
      </c>
      <c r="P205" s="65"/>
    </row>
    <row r="206" spans="2:16" s="35" customFormat="1" ht="34" customHeight="1" x14ac:dyDescent="0.35">
      <c r="B206" s="30">
        <v>198</v>
      </c>
      <c r="C206" s="41">
        <v>1</v>
      </c>
      <c r="D206" s="80"/>
      <c r="E206" s="39" t="s">
        <v>55</v>
      </c>
      <c r="F206" s="37" t="s">
        <v>254</v>
      </c>
      <c r="G206" s="38">
        <v>51.514000000000003</v>
      </c>
      <c r="H206" s="38">
        <v>5.1459999999999999</v>
      </c>
      <c r="I206" s="38">
        <v>0</v>
      </c>
      <c r="J206" s="32">
        <f t="shared" si="6"/>
        <v>5.5689999999999955</v>
      </c>
      <c r="K206" s="33">
        <f t="shared" si="7"/>
        <v>62.228999999999999</v>
      </c>
      <c r="L206" s="38">
        <v>13.69</v>
      </c>
      <c r="M206" s="38">
        <v>75.918999999999997</v>
      </c>
      <c r="N206" s="34">
        <v>17.233368305085506</v>
      </c>
      <c r="O206" s="65">
        <v>0</v>
      </c>
      <c r="P206" s="65"/>
    </row>
    <row r="207" spans="2:16" s="35" customFormat="1" ht="34" customHeight="1" x14ac:dyDescent="0.35">
      <c r="B207" s="30">
        <v>199</v>
      </c>
      <c r="C207" s="41">
        <v>1</v>
      </c>
      <c r="D207" s="80"/>
      <c r="E207" s="39" t="s">
        <v>16</v>
      </c>
      <c r="F207" s="37" t="s">
        <v>255</v>
      </c>
      <c r="G207" s="38">
        <v>84.418000000000006</v>
      </c>
      <c r="H207" s="38">
        <v>5.6</v>
      </c>
      <c r="I207" s="38">
        <v>0</v>
      </c>
      <c r="J207" s="32">
        <f t="shared" si="6"/>
        <v>7.5300000000000011</v>
      </c>
      <c r="K207" s="33">
        <f t="shared" si="7"/>
        <v>97.548000000000002</v>
      </c>
      <c r="L207" s="38">
        <v>21.460999999999999</v>
      </c>
      <c r="M207" s="38">
        <v>119.009</v>
      </c>
      <c r="N207" s="34">
        <v>27.014659421487654</v>
      </c>
      <c r="O207" s="65">
        <v>1</v>
      </c>
      <c r="P207" s="65"/>
    </row>
    <row r="208" spans="2:16" s="35" customFormat="1" ht="34" customHeight="1" x14ac:dyDescent="0.35">
      <c r="B208" s="30">
        <v>200</v>
      </c>
      <c r="C208" s="41">
        <v>1</v>
      </c>
      <c r="D208" s="80"/>
      <c r="E208" s="39" t="s">
        <v>16</v>
      </c>
      <c r="F208" s="37" t="s">
        <v>256</v>
      </c>
      <c r="G208" s="38">
        <v>84.418000000000006</v>
      </c>
      <c r="H208" s="38">
        <v>5.6</v>
      </c>
      <c r="I208" s="38">
        <v>0</v>
      </c>
      <c r="J208" s="32">
        <f t="shared" si="6"/>
        <v>7.5300000000000011</v>
      </c>
      <c r="K208" s="33">
        <f t="shared" si="7"/>
        <v>97.548000000000002</v>
      </c>
      <c r="L208" s="38">
        <v>21.460999999999999</v>
      </c>
      <c r="M208" s="38">
        <v>119.009</v>
      </c>
      <c r="N208" s="34">
        <v>27.014659421487654</v>
      </c>
      <c r="O208" s="65">
        <v>1</v>
      </c>
      <c r="P208" s="65"/>
    </row>
    <row r="209" spans="2:16" s="35" customFormat="1" ht="34" customHeight="1" x14ac:dyDescent="0.35">
      <c r="B209" s="30">
        <v>201</v>
      </c>
      <c r="C209" s="41">
        <v>1</v>
      </c>
      <c r="D209" s="80" t="s">
        <v>38</v>
      </c>
      <c r="E209" s="39" t="s">
        <v>55</v>
      </c>
      <c r="F209" s="37" t="s">
        <v>257</v>
      </c>
      <c r="G209" s="38">
        <v>51.514000000000003</v>
      </c>
      <c r="H209" s="38">
        <v>5.1459999999999999</v>
      </c>
      <c r="I209" s="38">
        <v>0</v>
      </c>
      <c r="J209" s="32">
        <f t="shared" si="6"/>
        <v>5.5693800000000024</v>
      </c>
      <c r="K209" s="33">
        <f t="shared" si="7"/>
        <v>62.229380000000006</v>
      </c>
      <c r="L209" s="38">
        <v>13.69</v>
      </c>
      <c r="M209" s="38">
        <v>75.919380000000004</v>
      </c>
      <c r="N209" s="34">
        <v>17.233454563860729</v>
      </c>
      <c r="O209" s="65">
        <v>0</v>
      </c>
      <c r="P209" s="65"/>
    </row>
    <row r="210" spans="2:16" s="35" customFormat="1" ht="34" customHeight="1" x14ac:dyDescent="0.35">
      <c r="B210" s="30">
        <v>202</v>
      </c>
      <c r="C210" s="41">
        <v>1</v>
      </c>
      <c r="D210" s="80"/>
      <c r="E210" s="39" t="s">
        <v>58</v>
      </c>
      <c r="F210" s="37" t="s">
        <v>258</v>
      </c>
      <c r="G210" s="38">
        <v>51.514000000000003</v>
      </c>
      <c r="H210" s="38">
        <v>5.1459999999999999</v>
      </c>
      <c r="I210" s="38">
        <v>3.9319999999999999</v>
      </c>
      <c r="J210" s="32">
        <f t="shared" si="6"/>
        <v>5.9553399999999854</v>
      </c>
      <c r="K210" s="33">
        <f t="shared" si="7"/>
        <v>66.547339999999991</v>
      </c>
      <c r="L210" s="38">
        <v>14.64</v>
      </c>
      <c r="M210" s="38">
        <v>81.187339999999992</v>
      </c>
      <c r="N210" s="34">
        <v>18.429264504672094</v>
      </c>
      <c r="O210" s="65">
        <v>0</v>
      </c>
      <c r="P210" s="65"/>
    </row>
    <row r="211" spans="2:16" s="35" customFormat="1" ht="34" customHeight="1" x14ac:dyDescent="0.35">
      <c r="B211" s="30">
        <v>203</v>
      </c>
      <c r="C211" s="41">
        <v>1</v>
      </c>
      <c r="D211" s="80"/>
      <c r="E211" s="39" t="s">
        <v>54</v>
      </c>
      <c r="F211" s="37" t="s">
        <v>259</v>
      </c>
      <c r="G211" s="38">
        <v>74.367000000000004</v>
      </c>
      <c r="H211" s="38">
        <v>5.3</v>
      </c>
      <c r="I211" s="38">
        <v>0</v>
      </c>
      <c r="J211" s="32">
        <f t="shared" si="6"/>
        <v>8.0060600000000051</v>
      </c>
      <c r="K211" s="33">
        <f t="shared" si="7"/>
        <v>87.673060000000007</v>
      </c>
      <c r="L211" s="38">
        <v>19.288</v>
      </c>
      <c r="M211" s="38">
        <v>106.96106</v>
      </c>
      <c r="N211" s="34">
        <v>24.279815873264262</v>
      </c>
      <c r="O211" s="65">
        <v>1</v>
      </c>
      <c r="P211" s="65"/>
    </row>
    <row r="212" spans="2:16" s="35" customFormat="1" ht="34" customHeight="1" x14ac:dyDescent="0.35">
      <c r="B212" s="30">
        <v>204</v>
      </c>
      <c r="C212" s="41">
        <v>1</v>
      </c>
      <c r="D212" s="80"/>
      <c r="E212" s="39" t="s">
        <v>54</v>
      </c>
      <c r="F212" s="37" t="s">
        <v>260</v>
      </c>
      <c r="G212" s="38">
        <v>74.367000000000004</v>
      </c>
      <c r="H212" s="38">
        <v>5.3</v>
      </c>
      <c r="I212" s="38">
        <v>0</v>
      </c>
      <c r="J212" s="32">
        <f t="shared" si="6"/>
        <v>8.0060600000000051</v>
      </c>
      <c r="K212" s="33">
        <f t="shared" si="7"/>
        <v>87.673060000000007</v>
      </c>
      <c r="L212" s="38">
        <v>19.288</v>
      </c>
      <c r="M212" s="38">
        <v>106.96106</v>
      </c>
      <c r="N212" s="34">
        <v>24.279815873264262</v>
      </c>
      <c r="O212" s="65">
        <v>0</v>
      </c>
      <c r="P212" s="65"/>
    </row>
    <row r="213" spans="2:16" s="35" customFormat="1" ht="34" customHeight="1" x14ac:dyDescent="0.35">
      <c r="B213" s="30">
        <v>205</v>
      </c>
      <c r="C213" s="41">
        <v>1</v>
      </c>
      <c r="D213" s="80"/>
      <c r="E213" s="39" t="s">
        <v>55</v>
      </c>
      <c r="F213" s="37" t="s">
        <v>261</v>
      </c>
      <c r="G213" s="38">
        <v>51.514000000000003</v>
      </c>
      <c r="H213" s="38">
        <v>5.1459999999999999</v>
      </c>
      <c r="I213" s="38">
        <v>0</v>
      </c>
      <c r="J213" s="32">
        <f t="shared" si="6"/>
        <v>5.6375600000000006</v>
      </c>
      <c r="K213" s="33">
        <f t="shared" si="7"/>
        <v>62.297560000000004</v>
      </c>
      <c r="L213" s="38">
        <v>13.706</v>
      </c>
      <c r="M213" s="38">
        <v>76.003560000000007</v>
      </c>
      <c r="N213" s="34">
        <v>17.252563152539743</v>
      </c>
      <c r="O213" s="65">
        <v>0</v>
      </c>
      <c r="P213" s="65"/>
    </row>
    <row r="214" spans="2:16" s="35" customFormat="1" ht="34" customHeight="1" x14ac:dyDescent="0.35">
      <c r="B214" s="30">
        <v>206</v>
      </c>
      <c r="C214" s="41">
        <v>1</v>
      </c>
      <c r="D214" s="80"/>
      <c r="E214" s="39" t="s">
        <v>58</v>
      </c>
      <c r="F214" s="37" t="s">
        <v>262</v>
      </c>
      <c r="G214" s="38">
        <v>51.514000000000003</v>
      </c>
      <c r="H214" s="38">
        <v>5.1459999999999999</v>
      </c>
      <c r="I214" s="38">
        <v>3.9319999999999999</v>
      </c>
      <c r="J214" s="32">
        <f t="shared" si="6"/>
        <v>5.884999999999998</v>
      </c>
      <c r="K214" s="33">
        <f t="shared" si="7"/>
        <v>66.477000000000004</v>
      </c>
      <c r="L214" s="38">
        <v>14.625</v>
      </c>
      <c r="M214" s="38">
        <v>81.102000000000004</v>
      </c>
      <c r="N214" s="34">
        <v>18.409892599731883</v>
      </c>
      <c r="O214" s="65">
        <v>0</v>
      </c>
      <c r="P214" s="65"/>
    </row>
    <row r="215" spans="2:16" s="35" customFormat="1" ht="34" customHeight="1" x14ac:dyDescent="0.35">
      <c r="B215" s="30">
        <v>207</v>
      </c>
      <c r="C215" s="41">
        <v>1</v>
      </c>
      <c r="D215" s="80"/>
      <c r="E215" s="39" t="s">
        <v>16</v>
      </c>
      <c r="F215" s="37" t="s">
        <v>263</v>
      </c>
      <c r="G215" s="38">
        <v>84.418000000000006</v>
      </c>
      <c r="H215" s="38">
        <v>5.6</v>
      </c>
      <c r="I215" s="38">
        <v>0</v>
      </c>
      <c r="J215" s="32">
        <f t="shared" si="6"/>
        <v>7.5300000000000011</v>
      </c>
      <c r="K215" s="33">
        <f t="shared" si="7"/>
        <v>97.548000000000002</v>
      </c>
      <c r="L215" s="38">
        <v>21.460999999999999</v>
      </c>
      <c r="M215" s="38">
        <v>119.009</v>
      </c>
      <c r="N215" s="34">
        <v>27.014659421487654</v>
      </c>
      <c r="O215" s="65">
        <v>1</v>
      </c>
      <c r="P215" s="65"/>
    </row>
    <row r="216" spans="2:16" s="35" customFormat="1" ht="34" customHeight="1" x14ac:dyDescent="0.35">
      <c r="B216" s="30">
        <v>208</v>
      </c>
      <c r="C216" s="41">
        <v>1</v>
      </c>
      <c r="D216" s="80"/>
      <c r="E216" s="39" t="s">
        <v>16</v>
      </c>
      <c r="F216" s="37" t="s">
        <v>264</v>
      </c>
      <c r="G216" s="38">
        <v>84.418000000000006</v>
      </c>
      <c r="H216" s="38">
        <v>5.6</v>
      </c>
      <c r="I216" s="38">
        <v>0</v>
      </c>
      <c r="J216" s="32">
        <f t="shared" si="6"/>
        <v>7.5300000000000011</v>
      </c>
      <c r="K216" s="33">
        <f t="shared" si="7"/>
        <v>97.548000000000002</v>
      </c>
      <c r="L216" s="38">
        <v>21.460999999999999</v>
      </c>
      <c r="M216" s="38">
        <v>119.009</v>
      </c>
      <c r="N216" s="34">
        <v>27.014659421487654</v>
      </c>
      <c r="O216" s="65">
        <v>1</v>
      </c>
      <c r="P216" s="65"/>
    </row>
    <row r="217" spans="2:16" s="35" customFormat="1" ht="34" customHeight="1" x14ac:dyDescent="0.35">
      <c r="B217" s="30">
        <v>209</v>
      </c>
      <c r="C217" s="41">
        <v>1</v>
      </c>
      <c r="D217" s="80" t="s">
        <v>39</v>
      </c>
      <c r="E217" s="39" t="s">
        <v>55</v>
      </c>
      <c r="F217" s="37" t="s">
        <v>265</v>
      </c>
      <c r="G217" s="38">
        <v>51.514000000000003</v>
      </c>
      <c r="H217" s="38">
        <v>5.1459999999999999</v>
      </c>
      <c r="I217" s="38">
        <v>0</v>
      </c>
      <c r="J217" s="32">
        <f t="shared" si="6"/>
        <v>5.5689999999999955</v>
      </c>
      <c r="K217" s="33">
        <f t="shared" si="7"/>
        <v>62.228999999999999</v>
      </c>
      <c r="L217" s="38">
        <v>13.69</v>
      </c>
      <c r="M217" s="38">
        <v>75.918999999999997</v>
      </c>
      <c r="N217" s="34">
        <v>17.233368305085506</v>
      </c>
      <c r="O217" s="65">
        <v>0</v>
      </c>
      <c r="P217" s="65"/>
    </row>
    <row r="218" spans="2:16" s="35" customFormat="1" ht="34" customHeight="1" x14ac:dyDescent="0.35">
      <c r="B218" s="30">
        <v>210</v>
      </c>
      <c r="C218" s="41">
        <v>1</v>
      </c>
      <c r="D218" s="80"/>
      <c r="E218" s="39" t="s">
        <v>55</v>
      </c>
      <c r="F218" s="37" t="s">
        <v>266</v>
      </c>
      <c r="G218" s="38">
        <v>51.514000000000003</v>
      </c>
      <c r="H218" s="38">
        <v>5.1459999999999999</v>
      </c>
      <c r="I218" s="38">
        <v>0</v>
      </c>
      <c r="J218" s="32">
        <f t="shared" si="6"/>
        <v>5.6375600000000006</v>
      </c>
      <c r="K218" s="33">
        <f t="shared" si="7"/>
        <v>62.297560000000004</v>
      </c>
      <c r="L218" s="38">
        <v>13.706</v>
      </c>
      <c r="M218" s="38">
        <v>76.003560000000007</v>
      </c>
      <c r="N218" s="34">
        <v>17.252563152539743</v>
      </c>
      <c r="O218" s="65">
        <v>0</v>
      </c>
      <c r="P218" s="65"/>
    </row>
    <row r="219" spans="2:16" s="35" customFormat="1" ht="34" customHeight="1" x14ac:dyDescent="0.35">
      <c r="B219" s="30">
        <v>211</v>
      </c>
      <c r="C219" s="41">
        <v>1</v>
      </c>
      <c r="D219" s="80"/>
      <c r="E219" s="39" t="s">
        <v>54</v>
      </c>
      <c r="F219" s="37" t="s">
        <v>267</v>
      </c>
      <c r="G219" s="38">
        <v>74.367000000000004</v>
      </c>
      <c r="H219" s="38">
        <v>5.3</v>
      </c>
      <c r="I219" s="38">
        <v>0</v>
      </c>
      <c r="J219" s="32">
        <f t="shared" si="6"/>
        <v>8.0060000000000002</v>
      </c>
      <c r="K219" s="33">
        <f t="shared" si="7"/>
        <v>87.673000000000002</v>
      </c>
      <c r="L219" s="38">
        <v>19.288</v>
      </c>
      <c r="M219" s="38">
        <v>106.961</v>
      </c>
      <c r="N219" s="34">
        <v>24.279802253457646</v>
      </c>
      <c r="O219" s="65">
        <v>1</v>
      </c>
      <c r="P219" s="65"/>
    </row>
    <row r="220" spans="2:16" s="35" customFormat="1" ht="34" customHeight="1" x14ac:dyDescent="0.35">
      <c r="B220" s="30">
        <v>212</v>
      </c>
      <c r="C220" s="41">
        <v>1</v>
      </c>
      <c r="D220" s="80"/>
      <c r="E220" s="39" t="s">
        <v>54</v>
      </c>
      <c r="F220" s="37" t="s">
        <v>268</v>
      </c>
      <c r="G220" s="38">
        <v>74.367000000000004</v>
      </c>
      <c r="H220" s="38">
        <v>5.3</v>
      </c>
      <c r="I220" s="38">
        <v>0</v>
      </c>
      <c r="J220" s="32">
        <f t="shared" si="6"/>
        <v>8.0060000000000002</v>
      </c>
      <c r="K220" s="33">
        <f t="shared" si="7"/>
        <v>87.673000000000002</v>
      </c>
      <c r="L220" s="38">
        <v>19.288</v>
      </c>
      <c r="M220" s="38">
        <v>106.961</v>
      </c>
      <c r="N220" s="34">
        <v>24.279802253457646</v>
      </c>
      <c r="O220" s="65">
        <v>0</v>
      </c>
      <c r="P220" s="65"/>
    </row>
    <row r="221" spans="2:16" s="35" customFormat="1" ht="34" customHeight="1" x14ac:dyDescent="0.35">
      <c r="B221" s="30">
        <v>213</v>
      </c>
      <c r="C221" s="41">
        <v>1</v>
      </c>
      <c r="D221" s="80"/>
      <c r="E221" s="39" t="s">
        <v>55</v>
      </c>
      <c r="F221" s="37" t="s">
        <v>269</v>
      </c>
      <c r="G221" s="38">
        <v>51.514000000000003</v>
      </c>
      <c r="H221" s="38">
        <v>5.1459999999999999</v>
      </c>
      <c r="I221" s="38">
        <v>0</v>
      </c>
      <c r="J221" s="32">
        <f t="shared" si="6"/>
        <v>5.6375600000000006</v>
      </c>
      <c r="K221" s="33">
        <f t="shared" si="7"/>
        <v>62.297560000000004</v>
      </c>
      <c r="L221" s="38">
        <v>13.706</v>
      </c>
      <c r="M221" s="38">
        <v>76.003560000000007</v>
      </c>
      <c r="N221" s="34">
        <v>17.252563152539743</v>
      </c>
      <c r="O221" s="65">
        <v>0</v>
      </c>
      <c r="P221" s="65"/>
    </row>
    <row r="222" spans="2:16" s="35" customFormat="1" ht="34" customHeight="1" x14ac:dyDescent="0.35">
      <c r="B222" s="30">
        <v>214</v>
      </c>
      <c r="C222" s="41">
        <v>1</v>
      </c>
      <c r="D222" s="80"/>
      <c r="E222" s="39" t="s">
        <v>55</v>
      </c>
      <c r="F222" s="37" t="s">
        <v>270</v>
      </c>
      <c r="G222" s="38">
        <v>51.514000000000003</v>
      </c>
      <c r="H222" s="38">
        <v>5.1459999999999999</v>
      </c>
      <c r="I222" s="38">
        <v>0</v>
      </c>
      <c r="J222" s="32">
        <f t="shared" si="6"/>
        <v>5.5689999999999955</v>
      </c>
      <c r="K222" s="33">
        <f t="shared" si="7"/>
        <v>62.228999999999999</v>
      </c>
      <c r="L222" s="38">
        <v>13.69</v>
      </c>
      <c r="M222" s="38">
        <v>75.918999999999997</v>
      </c>
      <c r="N222" s="34">
        <v>17.233368305085506</v>
      </c>
      <c r="O222" s="65">
        <v>0</v>
      </c>
      <c r="P222" s="65"/>
    </row>
    <row r="223" spans="2:16" s="35" customFormat="1" ht="34" customHeight="1" x14ac:dyDescent="0.35">
      <c r="B223" s="30">
        <v>215</v>
      </c>
      <c r="C223" s="41">
        <v>1</v>
      </c>
      <c r="D223" s="80"/>
      <c r="E223" s="39" t="s">
        <v>16</v>
      </c>
      <c r="F223" s="37" t="s">
        <v>271</v>
      </c>
      <c r="G223" s="38">
        <v>84.418000000000006</v>
      </c>
      <c r="H223" s="38">
        <v>5.6</v>
      </c>
      <c r="I223" s="38">
        <v>0</v>
      </c>
      <c r="J223" s="32">
        <f t="shared" si="6"/>
        <v>7.5300000000000011</v>
      </c>
      <c r="K223" s="33">
        <f t="shared" si="7"/>
        <v>97.548000000000002</v>
      </c>
      <c r="L223" s="38">
        <v>21.460999999999999</v>
      </c>
      <c r="M223" s="38">
        <v>119.009</v>
      </c>
      <c r="N223" s="34">
        <v>27.014659421487654</v>
      </c>
      <c r="O223" s="65">
        <v>1</v>
      </c>
      <c r="P223" s="65"/>
    </row>
    <row r="224" spans="2:16" s="35" customFormat="1" ht="34" customHeight="1" x14ac:dyDescent="0.35">
      <c r="B224" s="30">
        <v>216</v>
      </c>
      <c r="C224" s="41">
        <v>1</v>
      </c>
      <c r="D224" s="80"/>
      <c r="E224" s="39" t="s">
        <v>16</v>
      </c>
      <c r="F224" s="37" t="s">
        <v>272</v>
      </c>
      <c r="G224" s="38">
        <v>84.418000000000006</v>
      </c>
      <c r="H224" s="38">
        <v>5.6</v>
      </c>
      <c r="I224" s="38">
        <v>0</v>
      </c>
      <c r="J224" s="32">
        <f t="shared" si="6"/>
        <v>7.5300000000000011</v>
      </c>
      <c r="K224" s="33">
        <f t="shared" si="7"/>
        <v>97.548000000000002</v>
      </c>
      <c r="L224" s="38">
        <v>21.460999999999999</v>
      </c>
      <c r="M224" s="38">
        <v>119.009</v>
      </c>
      <c r="N224" s="34">
        <v>27.014659421487654</v>
      </c>
      <c r="O224" s="65">
        <v>1</v>
      </c>
      <c r="P224" s="65"/>
    </row>
    <row r="225" spans="2:16" s="35" customFormat="1" ht="34" customHeight="1" x14ac:dyDescent="0.35">
      <c r="B225" s="30">
        <v>217</v>
      </c>
      <c r="C225" s="41">
        <v>1</v>
      </c>
      <c r="D225" s="80" t="s">
        <v>40</v>
      </c>
      <c r="E225" s="39" t="s">
        <v>55</v>
      </c>
      <c r="F225" s="37" t="s">
        <v>273</v>
      </c>
      <c r="G225" s="38">
        <v>51.514000000000003</v>
      </c>
      <c r="H225" s="38">
        <v>5.1459999999999999</v>
      </c>
      <c r="I225" s="38">
        <v>0</v>
      </c>
      <c r="J225" s="32">
        <f t="shared" si="6"/>
        <v>5.5689999999999955</v>
      </c>
      <c r="K225" s="33">
        <f t="shared" si="7"/>
        <v>62.228999999999999</v>
      </c>
      <c r="L225" s="38">
        <v>13.69</v>
      </c>
      <c r="M225" s="38">
        <v>75.918999999999997</v>
      </c>
      <c r="N225" s="34">
        <v>17.233368305085506</v>
      </c>
      <c r="O225" s="65">
        <v>0</v>
      </c>
      <c r="P225" s="65"/>
    </row>
    <row r="226" spans="2:16" s="35" customFormat="1" ht="34" customHeight="1" x14ac:dyDescent="0.35">
      <c r="B226" s="30">
        <v>218</v>
      </c>
      <c r="C226" s="41">
        <v>1</v>
      </c>
      <c r="D226" s="80"/>
      <c r="E226" s="39" t="s">
        <v>55</v>
      </c>
      <c r="F226" s="37" t="s">
        <v>274</v>
      </c>
      <c r="G226" s="38">
        <v>51.514000000000003</v>
      </c>
      <c r="H226" s="38">
        <v>5.1459999999999999</v>
      </c>
      <c r="I226" s="38">
        <v>0</v>
      </c>
      <c r="J226" s="32">
        <f t="shared" si="6"/>
        <v>5.6375600000000006</v>
      </c>
      <c r="K226" s="33">
        <f t="shared" si="7"/>
        <v>62.297560000000004</v>
      </c>
      <c r="L226" s="38">
        <v>13.706</v>
      </c>
      <c r="M226" s="38">
        <v>76.003560000000007</v>
      </c>
      <c r="N226" s="34">
        <v>17.252563152539743</v>
      </c>
      <c r="O226" s="65">
        <v>0</v>
      </c>
      <c r="P226" s="65"/>
    </row>
    <row r="227" spans="2:16" s="35" customFormat="1" ht="34" customHeight="1" x14ac:dyDescent="0.35">
      <c r="B227" s="30">
        <v>219</v>
      </c>
      <c r="C227" s="41">
        <v>1</v>
      </c>
      <c r="D227" s="80"/>
      <c r="E227" s="39" t="s">
        <v>54</v>
      </c>
      <c r="F227" s="37" t="s">
        <v>275</v>
      </c>
      <c r="G227" s="38">
        <v>74.367000000000004</v>
      </c>
      <c r="H227" s="38">
        <v>5.3</v>
      </c>
      <c r="I227" s="38">
        <v>0</v>
      </c>
      <c r="J227" s="32">
        <f t="shared" si="6"/>
        <v>8.0060000000000002</v>
      </c>
      <c r="K227" s="33">
        <f t="shared" si="7"/>
        <v>87.673000000000002</v>
      </c>
      <c r="L227" s="38">
        <v>19.288</v>
      </c>
      <c r="M227" s="38">
        <v>106.961</v>
      </c>
      <c r="N227" s="34">
        <v>24.279802253457646</v>
      </c>
      <c r="O227" s="65">
        <v>1</v>
      </c>
      <c r="P227" s="65"/>
    </row>
    <row r="228" spans="2:16" s="35" customFormat="1" ht="34" customHeight="1" x14ac:dyDescent="0.35">
      <c r="B228" s="30">
        <v>220</v>
      </c>
      <c r="C228" s="41">
        <v>1</v>
      </c>
      <c r="D228" s="80"/>
      <c r="E228" s="39" t="s">
        <v>54</v>
      </c>
      <c r="F228" s="37" t="s">
        <v>276</v>
      </c>
      <c r="G228" s="38">
        <v>74.367000000000004</v>
      </c>
      <c r="H228" s="38">
        <v>5.3</v>
      </c>
      <c r="I228" s="38">
        <v>0</v>
      </c>
      <c r="J228" s="32">
        <f t="shared" si="6"/>
        <v>8.0060000000000002</v>
      </c>
      <c r="K228" s="33">
        <f t="shared" si="7"/>
        <v>87.673000000000002</v>
      </c>
      <c r="L228" s="38">
        <v>19.288</v>
      </c>
      <c r="M228" s="38">
        <v>106.961</v>
      </c>
      <c r="N228" s="34">
        <v>24.279802253457646</v>
      </c>
      <c r="O228" s="65">
        <v>0</v>
      </c>
      <c r="P228" s="65"/>
    </row>
    <row r="229" spans="2:16" s="35" customFormat="1" ht="34" customHeight="1" x14ac:dyDescent="0.35">
      <c r="B229" s="30">
        <v>221</v>
      </c>
      <c r="C229" s="41">
        <v>1</v>
      </c>
      <c r="D229" s="80"/>
      <c r="E229" s="39" t="s">
        <v>55</v>
      </c>
      <c r="F229" s="37" t="s">
        <v>277</v>
      </c>
      <c r="G229" s="38">
        <v>51.514000000000003</v>
      </c>
      <c r="H229" s="38">
        <v>5.1459999999999999</v>
      </c>
      <c r="I229" s="38">
        <v>0</v>
      </c>
      <c r="J229" s="32">
        <f t="shared" si="6"/>
        <v>5.6375600000000006</v>
      </c>
      <c r="K229" s="33">
        <f t="shared" si="7"/>
        <v>62.297560000000004</v>
      </c>
      <c r="L229" s="38">
        <v>13.706</v>
      </c>
      <c r="M229" s="38">
        <v>76.003560000000007</v>
      </c>
      <c r="N229" s="34">
        <v>17.252563152539743</v>
      </c>
      <c r="O229" s="65">
        <v>0</v>
      </c>
      <c r="P229" s="65"/>
    </row>
    <row r="230" spans="2:16" s="35" customFormat="1" ht="34" customHeight="1" x14ac:dyDescent="0.35">
      <c r="B230" s="30">
        <v>222</v>
      </c>
      <c r="C230" s="41">
        <v>1</v>
      </c>
      <c r="D230" s="80"/>
      <c r="E230" s="39" t="s">
        <v>55</v>
      </c>
      <c r="F230" s="37" t="s">
        <v>278</v>
      </c>
      <c r="G230" s="38">
        <v>51.514000000000003</v>
      </c>
      <c r="H230" s="38">
        <v>5.1459999999999999</v>
      </c>
      <c r="I230" s="38">
        <v>0</v>
      </c>
      <c r="J230" s="32">
        <f t="shared" ref="J230:J293" si="8">K230-(G230+H230+I230)</f>
        <v>5.5689999999999955</v>
      </c>
      <c r="K230" s="33">
        <f t="shared" ref="K230:K293" si="9">M230-L230</f>
        <v>62.228999999999999</v>
      </c>
      <c r="L230" s="38">
        <v>13.69</v>
      </c>
      <c r="M230" s="38">
        <v>75.918999999999997</v>
      </c>
      <c r="N230" s="34">
        <v>17.233368305085506</v>
      </c>
      <c r="O230" s="65">
        <v>0</v>
      </c>
      <c r="P230" s="65"/>
    </row>
    <row r="231" spans="2:16" s="35" customFormat="1" ht="34" customHeight="1" x14ac:dyDescent="0.35">
      <c r="B231" s="30">
        <v>223</v>
      </c>
      <c r="C231" s="41">
        <v>1</v>
      </c>
      <c r="D231" s="80"/>
      <c r="E231" s="39" t="s">
        <v>16</v>
      </c>
      <c r="F231" s="37" t="s">
        <v>279</v>
      </c>
      <c r="G231" s="38">
        <v>84.418000000000006</v>
      </c>
      <c r="H231" s="38">
        <v>5.6</v>
      </c>
      <c r="I231" s="38">
        <v>0</v>
      </c>
      <c r="J231" s="32">
        <f t="shared" si="8"/>
        <v>7.5300000000000011</v>
      </c>
      <c r="K231" s="33">
        <f t="shared" si="9"/>
        <v>97.548000000000002</v>
      </c>
      <c r="L231" s="38">
        <v>21.460999999999999</v>
      </c>
      <c r="M231" s="38">
        <v>119.009</v>
      </c>
      <c r="N231" s="34">
        <v>27.014659421487654</v>
      </c>
      <c r="O231" s="65">
        <v>1</v>
      </c>
      <c r="P231" s="65"/>
    </row>
    <row r="232" spans="2:16" s="35" customFormat="1" ht="34" customHeight="1" x14ac:dyDescent="0.35">
      <c r="B232" s="30">
        <v>224</v>
      </c>
      <c r="C232" s="41">
        <v>1</v>
      </c>
      <c r="D232" s="80"/>
      <c r="E232" s="39" t="s">
        <v>16</v>
      </c>
      <c r="F232" s="37" t="s">
        <v>280</v>
      </c>
      <c r="G232" s="38">
        <v>84.418000000000006</v>
      </c>
      <c r="H232" s="38">
        <v>5.6</v>
      </c>
      <c r="I232" s="38">
        <v>0</v>
      </c>
      <c r="J232" s="32">
        <f t="shared" si="8"/>
        <v>7.5300000000000011</v>
      </c>
      <c r="K232" s="33">
        <f t="shared" si="9"/>
        <v>97.548000000000002</v>
      </c>
      <c r="L232" s="38">
        <v>21.460999999999999</v>
      </c>
      <c r="M232" s="38">
        <v>119.009</v>
      </c>
      <c r="N232" s="34">
        <v>27.014659421487654</v>
      </c>
      <c r="O232" s="65">
        <v>1</v>
      </c>
      <c r="P232" s="65"/>
    </row>
    <row r="233" spans="2:16" s="35" customFormat="1" ht="34" customHeight="1" x14ac:dyDescent="0.35">
      <c r="B233" s="30">
        <v>225</v>
      </c>
      <c r="C233" s="41">
        <v>1</v>
      </c>
      <c r="D233" s="77" t="s">
        <v>41</v>
      </c>
      <c r="E233" s="39" t="s">
        <v>55</v>
      </c>
      <c r="F233" s="37" t="s">
        <v>281</v>
      </c>
      <c r="G233" s="38">
        <v>51.514000000000003</v>
      </c>
      <c r="H233" s="38">
        <v>5.1459999999999999</v>
      </c>
      <c r="I233" s="38">
        <v>0</v>
      </c>
      <c r="J233" s="32">
        <f t="shared" si="8"/>
        <v>5.5693800000000024</v>
      </c>
      <c r="K233" s="33">
        <f t="shared" si="9"/>
        <v>62.229380000000006</v>
      </c>
      <c r="L233" s="38">
        <v>13.69</v>
      </c>
      <c r="M233" s="38">
        <v>75.919380000000004</v>
      </c>
      <c r="N233" s="34">
        <v>17.233454563860729</v>
      </c>
      <c r="O233" s="65">
        <v>0</v>
      </c>
      <c r="P233" s="60"/>
    </row>
    <row r="234" spans="2:16" s="35" customFormat="1" ht="34" customHeight="1" x14ac:dyDescent="0.35">
      <c r="B234" s="30">
        <v>226</v>
      </c>
      <c r="C234" s="41">
        <v>1</v>
      </c>
      <c r="D234" s="78"/>
      <c r="E234" s="39" t="s">
        <v>58</v>
      </c>
      <c r="F234" s="37" t="s">
        <v>282</v>
      </c>
      <c r="G234" s="38">
        <v>51.514000000000003</v>
      </c>
      <c r="H234" s="38">
        <v>5.1459999999999999</v>
      </c>
      <c r="I234" s="38">
        <v>3.9319999999999999</v>
      </c>
      <c r="J234" s="32">
        <f t="shared" si="8"/>
        <v>5.9553399999999854</v>
      </c>
      <c r="K234" s="33">
        <f t="shared" si="9"/>
        <v>66.547339999999991</v>
      </c>
      <c r="L234" s="38">
        <v>14.64</v>
      </c>
      <c r="M234" s="38">
        <v>81.187339999999992</v>
      </c>
      <c r="N234" s="34">
        <v>18.429264504672094</v>
      </c>
      <c r="O234" s="65">
        <v>0</v>
      </c>
      <c r="P234" s="60"/>
    </row>
    <row r="235" spans="2:16" s="35" customFormat="1" ht="34" customHeight="1" x14ac:dyDescent="0.35">
      <c r="B235" s="30">
        <v>227</v>
      </c>
      <c r="C235" s="41">
        <v>1</v>
      </c>
      <c r="D235" s="78"/>
      <c r="E235" s="39" t="s">
        <v>54</v>
      </c>
      <c r="F235" s="37" t="s">
        <v>283</v>
      </c>
      <c r="G235" s="38">
        <v>74.367000000000004</v>
      </c>
      <c r="H235" s="38">
        <v>5.3</v>
      </c>
      <c r="I235" s="38">
        <v>0</v>
      </c>
      <c r="J235" s="32">
        <f t="shared" si="8"/>
        <v>8.0060600000000051</v>
      </c>
      <c r="K235" s="33">
        <f t="shared" si="9"/>
        <v>87.673060000000007</v>
      </c>
      <c r="L235" s="38">
        <v>19.288</v>
      </c>
      <c r="M235" s="38">
        <v>106.96106</v>
      </c>
      <c r="N235" s="34">
        <v>24.279815873264262</v>
      </c>
      <c r="O235" s="65">
        <v>1</v>
      </c>
      <c r="P235" s="60"/>
    </row>
    <row r="236" spans="2:16" s="35" customFormat="1" ht="34" customHeight="1" x14ac:dyDescent="0.35">
      <c r="B236" s="30">
        <v>228</v>
      </c>
      <c r="C236" s="41">
        <v>1</v>
      </c>
      <c r="D236" s="78"/>
      <c r="E236" s="39" t="s">
        <v>54</v>
      </c>
      <c r="F236" s="37" t="s">
        <v>284</v>
      </c>
      <c r="G236" s="38">
        <v>74.367000000000004</v>
      </c>
      <c r="H236" s="38">
        <v>5.3</v>
      </c>
      <c r="I236" s="38">
        <v>0</v>
      </c>
      <c r="J236" s="32">
        <f t="shared" si="8"/>
        <v>8.0060600000000051</v>
      </c>
      <c r="K236" s="33">
        <f t="shared" si="9"/>
        <v>87.673060000000007</v>
      </c>
      <c r="L236" s="38">
        <v>19.288</v>
      </c>
      <c r="M236" s="38">
        <v>106.96106</v>
      </c>
      <c r="N236" s="34">
        <v>24.279815873264262</v>
      </c>
      <c r="O236" s="65">
        <v>0</v>
      </c>
      <c r="P236" s="60"/>
    </row>
    <row r="237" spans="2:16" s="35" customFormat="1" ht="34" customHeight="1" x14ac:dyDescent="0.35">
      <c r="B237" s="30">
        <v>229</v>
      </c>
      <c r="C237" s="41">
        <v>1</v>
      </c>
      <c r="D237" s="78"/>
      <c r="E237" s="39" t="s">
        <v>55</v>
      </c>
      <c r="F237" s="37" t="s">
        <v>285</v>
      </c>
      <c r="G237" s="38">
        <v>51.514000000000003</v>
      </c>
      <c r="H237" s="38">
        <v>5.1459999999999999</v>
      </c>
      <c r="I237" s="38">
        <v>0</v>
      </c>
      <c r="J237" s="32">
        <f t="shared" si="8"/>
        <v>5.6375600000000006</v>
      </c>
      <c r="K237" s="33">
        <f t="shared" si="9"/>
        <v>62.297560000000004</v>
      </c>
      <c r="L237" s="38">
        <v>13.706</v>
      </c>
      <c r="M237" s="38">
        <v>76.003560000000007</v>
      </c>
      <c r="N237" s="34">
        <v>17.252563152539743</v>
      </c>
      <c r="O237" s="65">
        <v>0</v>
      </c>
      <c r="P237" s="60"/>
    </row>
    <row r="238" spans="2:16" s="35" customFormat="1" ht="34" customHeight="1" x14ac:dyDescent="0.35">
      <c r="B238" s="30">
        <v>230</v>
      </c>
      <c r="C238" s="41">
        <v>1</v>
      </c>
      <c r="D238" s="78"/>
      <c r="E238" s="39" t="s">
        <v>58</v>
      </c>
      <c r="F238" s="37" t="s">
        <v>286</v>
      </c>
      <c r="G238" s="38">
        <v>51.514000000000003</v>
      </c>
      <c r="H238" s="38">
        <v>5.1459999999999999</v>
      </c>
      <c r="I238" s="38">
        <v>3.9319999999999999</v>
      </c>
      <c r="J238" s="32">
        <f t="shared" si="8"/>
        <v>5.884999999999998</v>
      </c>
      <c r="K238" s="33">
        <f t="shared" si="9"/>
        <v>66.477000000000004</v>
      </c>
      <c r="L238" s="38">
        <v>14.625</v>
      </c>
      <c r="M238" s="38">
        <v>81.102000000000004</v>
      </c>
      <c r="N238" s="34">
        <v>18.409892599731883</v>
      </c>
      <c r="O238" s="65">
        <v>0</v>
      </c>
      <c r="P238" s="60"/>
    </row>
    <row r="239" spans="2:16" s="35" customFormat="1" ht="34" customHeight="1" x14ac:dyDescent="0.35">
      <c r="B239" s="30">
        <v>231</v>
      </c>
      <c r="C239" s="41">
        <v>1</v>
      </c>
      <c r="D239" s="78"/>
      <c r="E239" s="39" t="s">
        <v>16</v>
      </c>
      <c r="F239" s="37" t="s">
        <v>287</v>
      </c>
      <c r="G239" s="38">
        <v>84.418000000000006</v>
      </c>
      <c r="H239" s="38">
        <v>5.6</v>
      </c>
      <c r="I239" s="38">
        <v>0</v>
      </c>
      <c r="J239" s="32">
        <f t="shared" si="8"/>
        <v>7.5300000000000011</v>
      </c>
      <c r="K239" s="33">
        <f t="shared" si="9"/>
        <v>97.548000000000002</v>
      </c>
      <c r="L239" s="38">
        <v>21.460999999999999</v>
      </c>
      <c r="M239" s="38">
        <v>119.009</v>
      </c>
      <c r="N239" s="34">
        <v>27.014659421487654</v>
      </c>
      <c r="O239" s="65">
        <v>1</v>
      </c>
      <c r="P239" s="60"/>
    </row>
    <row r="240" spans="2:16" s="35" customFormat="1" ht="34" customHeight="1" x14ac:dyDescent="0.35">
      <c r="B240" s="30">
        <v>232</v>
      </c>
      <c r="C240" s="41">
        <v>1</v>
      </c>
      <c r="D240" s="79"/>
      <c r="E240" s="39" t="s">
        <v>16</v>
      </c>
      <c r="F240" s="37" t="s">
        <v>288</v>
      </c>
      <c r="G240" s="38">
        <v>84.418000000000006</v>
      </c>
      <c r="H240" s="38">
        <v>5.6</v>
      </c>
      <c r="I240" s="38">
        <v>0</v>
      </c>
      <c r="J240" s="32">
        <f t="shared" si="8"/>
        <v>7.5300000000000011</v>
      </c>
      <c r="K240" s="33">
        <f t="shared" si="9"/>
        <v>97.548000000000002</v>
      </c>
      <c r="L240" s="38">
        <v>21.460999999999999</v>
      </c>
      <c r="M240" s="38">
        <v>119.009</v>
      </c>
      <c r="N240" s="34">
        <v>27.014659421487654</v>
      </c>
      <c r="O240" s="65">
        <v>1</v>
      </c>
      <c r="P240" s="60"/>
    </row>
    <row r="241" spans="2:16" s="35" customFormat="1" ht="34" customHeight="1" x14ac:dyDescent="0.35">
      <c r="B241" s="30">
        <v>233</v>
      </c>
      <c r="C241" s="41">
        <v>1</v>
      </c>
      <c r="D241" s="77" t="s">
        <v>42</v>
      </c>
      <c r="E241" s="39" t="s">
        <v>55</v>
      </c>
      <c r="F241" s="37" t="s">
        <v>289</v>
      </c>
      <c r="G241" s="38">
        <v>51.514000000000003</v>
      </c>
      <c r="H241" s="38">
        <v>5.1459999999999999</v>
      </c>
      <c r="I241" s="38">
        <v>0</v>
      </c>
      <c r="J241" s="32">
        <f t="shared" si="8"/>
        <v>5.5689999999999955</v>
      </c>
      <c r="K241" s="33">
        <f t="shared" si="9"/>
        <v>62.228999999999999</v>
      </c>
      <c r="L241" s="38">
        <v>13.69</v>
      </c>
      <c r="M241" s="38">
        <v>75.918999999999997</v>
      </c>
      <c r="N241" s="34">
        <v>17.233368305085506</v>
      </c>
      <c r="O241" s="65">
        <v>0</v>
      </c>
      <c r="P241" s="60"/>
    </row>
    <row r="242" spans="2:16" s="35" customFormat="1" ht="34" customHeight="1" x14ac:dyDescent="0.35">
      <c r="B242" s="30">
        <v>234</v>
      </c>
      <c r="C242" s="41">
        <v>1</v>
      </c>
      <c r="D242" s="78"/>
      <c r="E242" s="39" t="s">
        <v>55</v>
      </c>
      <c r="F242" s="37" t="s">
        <v>290</v>
      </c>
      <c r="G242" s="38">
        <v>51.514000000000003</v>
      </c>
      <c r="H242" s="38">
        <v>5.1459999999999999</v>
      </c>
      <c r="I242" s="38">
        <v>0</v>
      </c>
      <c r="J242" s="32">
        <f t="shared" si="8"/>
        <v>5.6375600000000006</v>
      </c>
      <c r="K242" s="33">
        <f t="shared" si="9"/>
        <v>62.297560000000004</v>
      </c>
      <c r="L242" s="38">
        <v>13.706</v>
      </c>
      <c r="M242" s="38">
        <v>76.003560000000007</v>
      </c>
      <c r="N242" s="34">
        <v>17.252563152539743</v>
      </c>
      <c r="O242" s="65">
        <v>0</v>
      </c>
      <c r="P242" s="60"/>
    </row>
    <row r="243" spans="2:16" s="35" customFormat="1" ht="34" customHeight="1" x14ac:dyDescent="0.35">
      <c r="B243" s="30">
        <v>235</v>
      </c>
      <c r="C243" s="41">
        <v>1</v>
      </c>
      <c r="D243" s="78"/>
      <c r="E243" s="39" t="s">
        <v>54</v>
      </c>
      <c r="F243" s="37" t="s">
        <v>291</v>
      </c>
      <c r="G243" s="38">
        <v>74.367000000000004</v>
      </c>
      <c r="H243" s="38">
        <v>5.3</v>
      </c>
      <c r="I243" s="38">
        <v>0</v>
      </c>
      <c r="J243" s="32">
        <f t="shared" si="8"/>
        <v>8.0060000000000002</v>
      </c>
      <c r="K243" s="33">
        <f t="shared" si="9"/>
        <v>87.673000000000002</v>
      </c>
      <c r="L243" s="38">
        <v>19.288</v>
      </c>
      <c r="M243" s="38">
        <v>106.961</v>
      </c>
      <c r="N243" s="34">
        <v>24.279802253457646</v>
      </c>
      <c r="O243" s="65">
        <v>1</v>
      </c>
      <c r="P243" s="65"/>
    </row>
    <row r="244" spans="2:16" s="35" customFormat="1" ht="34" customHeight="1" x14ac:dyDescent="0.35">
      <c r="B244" s="30">
        <v>236</v>
      </c>
      <c r="C244" s="41">
        <v>1</v>
      </c>
      <c r="D244" s="78"/>
      <c r="E244" s="39" t="s">
        <v>54</v>
      </c>
      <c r="F244" s="37" t="s">
        <v>292</v>
      </c>
      <c r="G244" s="38">
        <v>74.367000000000004</v>
      </c>
      <c r="H244" s="38">
        <v>5.3</v>
      </c>
      <c r="I244" s="38">
        <v>0</v>
      </c>
      <c r="J244" s="32">
        <f t="shared" si="8"/>
        <v>8.0060000000000002</v>
      </c>
      <c r="K244" s="33">
        <f t="shared" si="9"/>
        <v>87.673000000000002</v>
      </c>
      <c r="L244" s="38">
        <v>19.288</v>
      </c>
      <c r="M244" s="38">
        <v>106.961</v>
      </c>
      <c r="N244" s="34">
        <v>24.279802253457646</v>
      </c>
      <c r="O244" s="65">
        <v>0</v>
      </c>
      <c r="P244" s="65"/>
    </row>
    <row r="245" spans="2:16" s="35" customFormat="1" ht="34" customHeight="1" x14ac:dyDescent="0.35">
      <c r="B245" s="30">
        <v>237</v>
      </c>
      <c r="C245" s="41">
        <v>1</v>
      </c>
      <c r="D245" s="78"/>
      <c r="E245" s="39" t="s">
        <v>55</v>
      </c>
      <c r="F245" s="37" t="s">
        <v>217</v>
      </c>
      <c r="G245" s="38">
        <v>51.514000000000003</v>
      </c>
      <c r="H245" s="38">
        <v>5.1459999999999999</v>
      </c>
      <c r="I245" s="38">
        <v>0</v>
      </c>
      <c r="J245" s="32">
        <f t="shared" si="8"/>
        <v>5.6375600000000006</v>
      </c>
      <c r="K245" s="33">
        <f t="shared" si="9"/>
        <v>62.297560000000004</v>
      </c>
      <c r="L245" s="38">
        <v>13.706</v>
      </c>
      <c r="M245" s="38">
        <v>76.003560000000007</v>
      </c>
      <c r="N245" s="34">
        <v>17.252563152539743</v>
      </c>
      <c r="O245" s="65">
        <v>0</v>
      </c>
      <c r="P245" s="65"/>
    </row>
    <row r="246" spans="2:16" s="35" customFormat="1" ht="34" customHeight="1" x14ac:dyDescent="0.35">
      <c r="B246" s="30">
        <v>238</v>
      </c>
      <c r="C246" s="41">
        <v>1</v>
      </c>
      <c r="D246" s="78"/>
      <c r="E246" s="39" t="s">
        <v>55</v>
      </c>
      <c r="F246" s="37" t="s">
        <v>218</v>
      </c>
      <c r="G246" s="38">
        <v>51.514000000000003</v>
      </c>
      <c r="H246" s="38">
        <v>5.1459999999999999</v>
      </c>
      <c r="I246" s="38">
        <v>0</v>
      </c>
      <c r="J246" s="32">
        <f t="shared" si="8"/>
        <v>5.5689999999999955</v>
      </c>
      <c r="K246" s="33">
        <f t="shared" si="9"/>
        <v>62.228999999999999</v>
      </c>
      <c r="L246" s="38">
        <v>13.69</v>
      </c>
      <c r="M246" s="38">
        <v>75.918999999999997</v>
      </c>
      <c r="N246" s="34">
        <v>17.233368305085506</v>
      </c>
      <c r="O246" s="65">
        <v>0</v>
      </c>
      <c r="P246" s="65"/>
    </row>
    <row r="247" spans="2:16" s="35" customFormat="1" ht="34" customHeight="1" x14ac:dyDescent="0.35">
      <c r="B247" s="30">
        <v>239</v>
      </c>
      <c r="C247" s="41">
        <v>1</v>
      </c>
      <c r="D247" s="78"/>
      <c r="E247" s="39" t="s">
        <v>16</v>
      </c>
      <c r="F247" s="37" t="s">
        <v>293</v>
      </c>
      <c r="G247" s="38">
        <v>84.418000000000006</v>
      </c>
      <c r="H247" s="38">
        <v>5.6</v>
      </c>
      <c r="I247" s="38">
        <v>0</v>
      </c>
      <c r="J247" s="32">
        <f t="shared" si="8"/>
        <v>7.5300000000000011</v>
      </c>
      <c r="K247" s="33">
        <f t="shared" si="9"/>
        <v>97.548000000000002</v>
      </c>
      <c r="L247" s="38">
        <v>21.460999999999999</v>
      </c>
      <c r="M247" s="38">
        <v>119.009</v>
      </c>
      <c r="N247" s="34">
        <v>27.014659421487654</v>
      </c>
      <c r="O247" s="65">
        <v>1</v>
      </c>
      <c r="P247" s="65"/>
    </row>
    <row r="248" spans="2:16" s="35" customFormat="1" ht="34" customHeight="1" x14ac:dyDescent="0.35">
      <c r="B248" s="30">
        <v>240</v>
      </c>
      <c r="C248" s="41">
        <v>1</v>
      </c>
      <c r="D248" s="79"/>
      <c r="E248" s="39" t="s">
        <v>16</v>
      </c>
      <c r="F248" s="37" t="s">
        <v>294</v>
      </c>
      <c r="G248" s="38">
        <v>84.418000000000006</v>
      </c>
      <c r="H248" s="38">
        <v>5.6</v>
      </c>
      <c r="I248" s="38">
        <v>0</v>
      </c>
      <c r="J248" s="32">
        <f t="shared" si="8"/>
        <v>7.5300000000000011</v>
      </c>
      <c r="K248" s="33">
        <f t="shared" si="9"/>
        <v>97.548000000000002</v>
      </c>
      <c r="L248" s="38">
        <v>21.460999999999999</v>
      </c>
      <c r="M248" s="38">
        <v>119.009</v>
      </c>
      <c r="N248" s="34">
        <v>27.014659421487654</v>
      </c>
      <c r="O248" s="65">
        <v>1</v>
      </c>
      <c r="P248" s="65"/>
    </row>
    <row r="249" spans="2:16" s="35" customFormat="1" ht="34" customHeight="1" x14ac:dyDescent="0.35">
      <c r="B249" s="30">
        <v>241</v>
      </c>
      <c r="C249" s="41">
        <v>1</v>
      </c>
      <c r="D249" s="77" t="s">
        <v>43</v>
      </c>
      <c r="E249" s="39" t="s">
        <v>55</v>
      </c>
      <c r="F249" s="37" t="s">
        <v>295</v>
      </c>
      <c r="G249" s="38">
        <v>51.514000000000003</v>
      </c>
      <c r="H249" s="38">
        <v>5.1459999999999999</v>
      </c>
      <c r="I249" s="38">
        <v>0</v>
      </c>
      <c r="J249" s="32">
        <f t="shared" si="8"/>
        <v>5.5689999999999955</v>
      </c>
      <c r="K249" s="33">
        <f t="shared" si="9"/>
        <v>62.228999999999999</v>
      </c>
      <c r="L249" s="38">
        <v>13.69</v>
      </c>
      <c r="M249" s="38">
        <v>75.918999999999997</v>
      </c>
      <c r="N249" s="34">
        <v>17.233368305085506</v>
      </c>
      <c r="O249" s="65">
        <v>0</v>
      </c>
      <c r="P249" s="65"/>
    </row>
    <row r="250" spans="2:16" s="35" customFormat="1" ht="34" customHeight="1" x14ac:dyDescent="0.35">
      <c r="B250" s="30">
        <v>242</v>
      </c>
      <c r="C250" s="41">
        <v>1</v>
      </c>
      <c r="D250" s="78"/>
      <c r="E250" s="39" t="s">
        <v>55</v>
      </c>
      <c r="F250" s="37" t="s">
        <v>296</v>
      </c>
      <c r="G250" s="38">
        <v>51.514000000000003</v>
      </c>
      <c r="H250" s="38">
        <v>5.1459999999999999</v>
      </c>
      <c r="I250" s="38">
        <v>0</v>
      </c>
      <c r="J250" s="32">
        <f t="shared" si="8"/>
        <v>5.6375600000000006</v>
      </c>
      <c r="K250" s="33">
        <f t="shared" si="9"/>
        <v>62.297560000000004</v>
      </c>
      <c r="L250" s="38">
        <v>13.706</v>
      </c>
      <c r="M250" s="38">
        <v>76.003560000000007</v>
      </c>
      <c r="N250" s="34">
        <v>17.252563152539743</v>
      </c>
      <c r="O250" s="65">
        <v>0</v>
      </c>
      <c r="P250" s="65"/>
    </row>
    <row r="251" spans="2:16" s="35" customFormat="1" ht="34" customHeight="1" x14ac:dyDescent="0.35">
      <c r="B251" s="30">
        <v>243</v>
      </c>
      <c r="C251" s="41">
        <v>1</v>
      </c>
      <c r="D251" s="78"/>
      <c r="E251" s="39" t="s">
        <v>54</v>
      </c>
      <c r="F251" s="37" t="s">
        <v>297</v>
      </c>
      <c r="G251" s="38">
        <v>74.367000000000004</v>
      </c>
      <c r="H251" s="38">
        <v>5.3</v>
      </c>
      <c r="I251" s="38">
        <v>0</v>
      </c>
      <c r="J251" s="32">
        <f t="shared" si="8"/>
        <v>8.0060000000000002</v>
      </c>
      <c r="K251" s="33">
        <f t="shared" si="9"/>
        <v>87.673000000000002</v>
      </c>
      <c r="L251" s="38">
        <v>19.288</v>
      </c>
      <c r="M251" s="38">
        <v>106.961</v>
      </c>
      <c r="N251" s="34">
        <v>24.279802253457646</v>
      </c>
      <c r="O251" s="65">
        <v>1</v>
      </c>
      <c r="P251" s="65"/>
    </row>
    <row r="252" spans="2:16" s="35" customFormat="1" ht="34" customHeight="1" x14ac:dyDescent="0.35">
      <c r="B252" s="30">
        <v>244</v>
      </c>
      <c r="C252" s="41">
        <v>1</v>
      </c>
      <c r="D252" s="78"/>
      <c r="E252" s="39" t="s">
        <v>54</v>
      </c>
      <c r="F252" s="37" t="s">
        <v>298</v>
      </c>
      <c r="G252" s="38">
        <v>74.367000000000004</v>
      </c>
      <c r="H252" s="38">
        <v>5.3</v>
      </c>
      <c r="I252" s="38">
        <v>0</v>
      </c>
      <c r="J252" s="32">
        <f t="shared" si="8"/>
        <v>8.0060000000000002</v>
      </c>
      <c r="K252" s="33">
        <f t="shared" si="9"/>
        <v>87.673000000000002</v>
      </c>
      <c r="L252" s="38">
        <v>19.288</v>
      </c>
      <c r="M252" s="38">
        <v>106.961</v>
      </c>
      <c r="N252" s="34">
        <v>24.279802253457646</v>
      </c>
      <c r="O252" s="65">
        <v>0</v>
      </c>
      <c r="P252" s="65"/>
    </row>
    <row r="253" spans="2:16" s="35" customFormat="1" ht="34" customHeight="1" x14ac:dyDescent="0.35">
      <c r="B253" s="30">
        <v>245</v>
      </c>
      <c r="C253" s="41">
        <v>1</v>
      </c>
      <c r="D253" s="78"/>
      <c r="E253" s="39" t="s">
        <v>55</v>
      </c>
      <c r="F253" s="37" t="s">
        <v>299</v>
      </c>
      <c r="G253" s="38">
        <v>51.514000000000003</v>
      </c>
      <c r="H253" s="38">
        <v>5.1459999999999999</v>
      </c>
      <c r="I253" s="38">
        <v>0</v>
      </c>
      <c r="J253" s="32">
        <f t="shared" si="8"/>
        <v>5.6375600000000006</v>
      </c>
      <c r="K253" s="33">
        <f t="shared" si="9"/>
        <v>62.297560000000004</v>
      </c>
      <c r="L253" s="38">
        <v>13.706</v>
      </c>
      <c r="M253" s="38">
        <v>76.003560000000007</v>
      </c>
      <c r="N253" s="34">
        <v>17.252563152539743</v>
      </c>
      <c r="O253" s="65">
        <v>0</v>
      </c>
      <c r="P253" s="65"/>
    </row>
    <row r="254" spans="2:16" s="35" customFormat="1" ht="34" customHeight="1" x14ac:dyDescent="0.35">
      <c r="B254" s="30">
        <v>246</v>
      </c>
      <c r="C254" s="41">
        <v>1</v>
      </c>
      <c r="D254" s="78"/>
      <c r="E254" s="39" t="s">
        <v>55</v>
      </c>
      <c r="F254" s="37" t="s">
        <v>300</v>
      </c>
      <c r="G254" s="38">
        <v>51.514000000000003</v>
      </c>
      <c r="H254" s="38">
        <v>5.1459999999999999</v>
      </c>
      <c r="I254" s="38">
        <v>0</v>
      </c>
      <c r="J254" s="32">
        <f t="shared" si="8"/>
        <v>5.5689999999999955</v>
      </c>
      <c r="K254" s="33">
        <f t="shared" si="9"/>
        <v>62.228999999999999</v>
      </c>
      <c r="L254" s="38">
        <v>13.69</v>
      </c>
      <c r="M254" s="38">
        <v>75.918999999999997</v>
      </c>
      <c r="N254" s="34">
        <v>17.233368305085506</v>
      </c>
      <c r="O254" s="65">
        <v>0</v>
      </c>
      <c r="P254" s="65"/>
    </row>
    <row r="255" spans="2:16" s="35" customFormat="1" ht="34" customHeight="1" x14ac:dyDescent="0.35">
      <c r="B255" s="30">
        <v>247</v>
      </c>
      <c r="C255" s="41">
        <v>1</v>
      </c>
      <c r="D255" s="78"/>
      <c r="E255" s="39" t="s">
        <v>16</v>
      </c>
      <c r="F255" s="37" t="s">
        <v>301</v>
      </c>
      <c r="G255" s="38">
        <v>84.418000000000006</v>
      </c>
      <c r="H255" s="38">
        <v>5.6</v>
      </c>
      <c r="I255" s="38">
        <v>0</v>
      </c>
      <c r="J255" s="32">
        <f t="shared" si="8"/>
        <v>7.5300000000000011</v>
      </c>
      <c r="K255" s="33">
        <f t="shared" si="9"/>
        <v>97.548000000000002</v>
      </c>
      <c r="L255" s="38">
        <v>21.460999999999999</v>
      </c>
      <c r="M255" s="38">
        <v>119.009</v>
      </c>
      <c r="N255" s="34">
        <v>27.014659421487654</v>
      </c>
      <c r="O255" s="65">
        <v>1</v>
      </c>
      <c r="P255" s="65"/>
    </row>
    <row r="256" spans="2:16" s="35" customFormat="1" ht="34" customHeight="1" x14ac:dyDescent="0.35">
      <c r="B256" s="30">
        <v>248</v>
      </c>
      <c r="C256" s="41">
        <v>1</v>
      </c>
      <c r="D256" s="79"/>
      <c r="E256" s="39" t="s">
        <v>16</v>
      </c>
      <c r="F256" s="37" t="s">
        <v>302</v>
      </c>
      <c r="G256" s="38">
        <v>84.418000000000006</v>
      </c>
      <c r="H256" s="38">
        <v>5.6</v>
      </c>
      <c r="I256" s="38">
        <v>0</v>
      </c>
      <c r="J256" s="32">
        <f t="shared" si="8"/>
        <v>7.5300000000000011</v>
      </c>
      <c r="K256" s="33">
        <f t="shared" si="9"/>
        <v>97.548000000000002</v>
      </c>
      <c r="L256" s="38">
        <v>21.460999999999999</v>
      </c>
      <c r="M256" s="38">
        <v>119.009</v>
      </c>
      <c r="N256" s="34">
        <v>27.014659421487654</v>
      </c>
      <c r="O256" s="65">
        <v>1</v>
      </c>
      <c r="P256" s="65"/>
    </row>
    <row r="257" spans="2:16" s="35" customFormat="1" ht="34" customHeight="1" x14ac:dyDescent="0.35">
      <c r="B257" s="30">
        <v>249</v>
      </c>
      <c r="C257" s="41">
        <v>1</v>
      </c>
      <c r="D257" s="77" t="s">
        <v>44</v>
      </c>
      <c r="E257" s="39" t="s">
        <v>55</v>
      </c>
      <c r="F257" s="37" t="s">
        <v>303</v>
      </c>
      <c r="G257" s="38">
        <v>51.514000000000003</v>
      </c>
      <c r="H257" s="38">
        <v>5.1459999999999999</v>
      </c>
      <c r="I257" s="38">
        <v>0</v>
      </c>
      <c r="J257" s="32">
        <f t="shared" si="8"/>
        <v>5.5693800000000024</v>
      </c>
      <c r="K257" s="33">
        <f t="shared" si="9"/>
        <v>62.229380000000006</v>
      </c>
      <c r="L257" s="38">
        <v>13.69</v>
      </c>
      <c r="M257" s="38">
        <v>75.919380000000004</v>
      </c>
      <c r="N257" s="34">
        <v>17.233454563860729</v>
      </c>
      <c r="O257" s="65">
        <v>0</v>
      </c>
      <c r="P257" s="65"/>
    </row>
    <row r="258" spans="2:16" s="35" customFormat="1" ht="34" customHeight="1" x14ac:dyDescent="0.35">
      <c r="B258" s="30">
        <v>250</v>
      </c>
      <c r="C258" s="41">
        <v>1</v>
      </c>
      <c r="D258" s="78"/>
      <c r="E258" s="39" t="s">
        <v>58</v>
      </c>
      <c r="F258" s="37" t="s">
        <v>304</v>
      </c>
      <c r="G258" s="38">
        <v>51.514000000000003</v>
      </c>
      <c r="H258" s="38">
        <v>5.1459999999999999</v>
      </c>
      <c r="I258" s="38">
        <v>3.9319999999999999</v>
      </c>
      <c r="J258" s="32">
        <f t="shared" si="8"/>
        <v>5.9553399999999854</v>
      </c>
      <c r="K258" s="33">
        <f t="shared" si="9"/>
        <v>66.547339999999991</v>
      </c>
      <c r="L258" s="38">
        <v>14.64</v>
      </c>
      <c r="M258" s="38">
        <v>81.187339999999992</v>
      </c>
      <c r="N258" s="34">
        <v>18.429264504672094</v>
      </c>
      <c r="O258" s="65">
        <v>0</v>
      </c>
      <c r="P258" s="65"/>
    </row>
    <row r="259" spans="2:16" s="35" customFormat="1" ht="34" customHeight="1" x14ac:dyDescent="0.35">
      <c r="B259" s="30">
        <v>251</v>
      </c>
      <c r="C259" s="41">
        <v>1</v>
      </c>
      <c r="D259" s="78"/>
      <c r="E259" s="39" t="s">
        <v>54</v>
      </c>
      <c r="F259" s="37" t="s">
        <v>305</v>
      </c>
      <c r="G259" s="38">
        <v>74.367000000000004</v>
      </c>
      <c r="H259" s="38">
        <v>5.3</v>
      </c>
      <c r="I259" s="38">
        <v>0</v>
      </c>
      <c r="J259" s="32">
        <f t="shared" si="8"/>
        <v>8.0060600000000051</v>
      </c>
      <c r="K259" s="33">
        <f t="shared" si="9"/>
        <v>87.673060000000007</v>
      </c>
      <c r="L259" s="38">
        <v>19.288</v>
      </c>
      <c r="M259" s="38">
        <v>106.96106</v>
      </c>
      <c r="N259" s="34">
        <v>24.279815873264262</v>
      </c>
      <c r="O259" s="65">
        <v>1</v>
      </c>
      <c r="P259" s="65"/>
    </row>
    <row r="260" spans="2:16" s="35" customFormat="1" ht="34" customHeight="1" x14ac:dyDescent="0.35">
      <c r="B260" s="30">
        <v>252</v>
      </c>
      <c r="C260" s="41">
        <v>1</v>
      </c>
      <c r="D260" s="78"/>
      <c r="E260" s="39" t="s">
        <v>54</v>
      </c>
      <c r="F260" s="37" t="s">
        <v>306</v>
      </c>
      <c r="G260" s="38">
        <v>74.367000000000004</v>
      </c>
      <c r="H260" s="38">
        <v>5.3</v>
      </c>
      <c r="I260" s="38">
        <v>0</v>
      </c>
      <c r="J260" s="32">
        <f t="shared" si="8"/>
        <v>8.0060600000000051</v>
      </c>
      <c r="K260" s="33">
        <f t="shared" si="9"/>
        <v>87.673060000000007</v>
      </c>
      <c r="L260" s="38">
        <v>19.288</v>
      </c>
      <c r="M260" s="38">
        <v>106.96106</v>
      </c>
      <c r="N260" s="34">
        <v>24.279815873264262</v>
      </c>
      <c r="O260" s="65">
        <v>0</v>
      </c>
      <c r="P260" s="65"/>
    </row>
    <row r="261" spans="2:16" s="35" customFormat="1" ht="34" customHeight="1" x14ac:dyDescent="0.35">
      <c r="B261" s="30">
        <v>253</v>
      </c>
      <c r="C261" s="41">
        <v>1</v>
      </c>
      <c r="D261" s="78"/>
      <c r="E261" s="39" t="s">
        <v>55</v>
      </c>
      <c r="F261" s="37" t="s">
        <v>307</v>
      </c>
      <c r="G261" s="38">
        <v>51.514000000000003</v>
      </c>
      <c r="H261" s="38">
        <v>5.1459999999999999</v>
      </c>
      <c r="I261" s="38">
        <v>0</v>
      </c>
      <c r="J261" s="32">
        <f t="shared" si="8"/>
        <v>5.6375600000000006</v>
      </c>
      <c r="K261" s="33">
        <f t="shared" si="9"/>
        <v>62.297560000000004</v>
      </c>
      <c r="L261" s="38">
        <v>13.706</v>
      </c>
      <c r="M261" s="38">
        <v>76.003560000000007</v>
      </c>
      <c r="N261" s="34">
        <v>17.252563152539743</v>
      </c>
      <c r="O261" s="65">
        <v>0</v>
      </c>
      <c r="P261" s="65"/>
    </row>
    <row r="262" spans="2:16" s="35" customFormat="1" ht="34" customHeight="1" x14ac:dyDescent="0.35">
      <c r="B262" s="30">
        <v>254</v>
      </c>
      <c r="C262" s="41">
        <v>1</v>
      </c>
      <c r="D262" s="78"/>
      <c r="E262" s="39" t="s">
        <v>58</v>
      </c>
      <c r="F262" s="37" t="s">
        <v>308</v>
      </c>
      <c r="G262" s="38">
        <v>51.514000000000003</v>
      </c>
      <c r="H262" s="38">
        <v>5.1459999999999999</v>
      </c>
      <c r="I262" s="38">
        <v>3.9319999999999999</v>
      </c>
      <c r="J262" s="32">
        <f t="shared" si="8"/>
        <v>5.884999999999998</v>
      </c>
      <c r="K262" s="33">
        <f t="shared" si="9"/>
        <v>66.477000000000004</v>
      </c>
      <c r="L262" s="38">
        <v>14.625</v>
      </c>
      <c r="M262" s="38">
        <v>81.102000000000004</v>
      </c>
      <c r="N262" s="34">
        <v>18.409892599731883</v>
      </c>
      <c r="O262" s="65">
        <v>0</v>
      </c>
      <c r="P262" s="65"/>
    </row>
    <row r="263" spans="2:16" s="35" customFormat="1" ht="34" customHeight="1" x14ac:dyDescent="0.35">
      <c r="B263" s="30">
        <v>255</v>
      </c>
      <c r="C263" s="41">
        <v>1</v>
      </c>
      <c r="D263" s="78"/>
      <c r="E263" s="39" t="s">
        <v>16</v>
      </c>
      <c r="F263" s="37" t="s">
        <v>309</v>
      </c>
      <c r="G263" s="38">
        <v>84.418000000000006</v>
      </c>
      <c r="H263" s="38">
        <v>5.6</v>
      </c>
      <c r="I263" s="38">
        <v>0</v>
      </c>
      <c r="J263" s="32">
        <f t="shared" si="8"/>
        <v>7.5300000000000011</v>
      </c>
      <c r="K263" s="33">
        <f t="shared" si="9"/>
        <v>97.548000000000002</v>
      </c>
      <c r="L263" s="38">
        <v>21.460999999999999</v>
      </c>
      <c r="M263" s="38">
        <v>119.009</v>
      </c>
      <c r="N263" s="34">
        <v>27.014659421487654</v>
      </c>
      <c r="O263" s="65">
        <v>0</v>
      </c>
      <c r="P263" s="65">
        <v>1</v>
      </c>
    </row>
    <row r="264" spans="2:16" s="35" customFormat="1" ht="34" customHeight="1" x14ac:dyDescent="0.35">
      <c r="B264" s="30">
        <v>256</v>
      </c>
      <c r="C264" s="41">
        <v>1</v>
      </c>
      <c r="D264" s="79"/>
      <c r="E264" s="39" t="s">
        <v>16</v>
      </c>
      <c r="F264" s="37" t="s">
        <v>310</v>
      </c>
      <c r="G264" s="38">
        <v>84.418000000000006</v>
      </c>
      <c r="H264" s="38">
        <v>5.6</v>
      </c>
      <c r="I264" s="38">
        <v>0</v>
      </c>
      <c r="J264" s="32">
        <f t="shared" si="8"/>
        <v>7.5300000000000011</v>
      </c>
      <c r="K264" s="33">
        <f t="shared" si="9"/>
        <v>97.548000000000002</v>
      </c>
      <c r="L264" s="38">
        <v>21.460999999999999</v>
      </c>
      <c r="M264" s="38">
        <v>119.009</v>
      </c>
      <c r="N264" s="34">
        <v>27.014659421487654</v>
      </c>
      <c r="O264" s="65">
        <v>1</v>
      </c>
      <c r="P264" s="65"/>
    </row>
    <row r="265" spans="2:16" s="35" customFormat="1" ht="34" customHeight="1" x14ac:dyDescent="0.35">
      <c r="B265" s="30">
        <v>257</v>
      </c>
      <c r="C265" s="41">
        <v>1</v>
      </c>
      <c r="D265" s="77" t="s">
        <v>45</v>
      </c>
      <c r="E265" s="39" t="s">
        <v>55</v>
      </c>
      <c r="F265" s="37" t="s">
        <v>311</v>
      </c>
      <c r="G265" s="38">
        <v>51.514000000000003</v>
      </c>
      <c r="H265" s="38">
        <v>5.1459999999999999</v>
      </c>
      <c r="I265" s="38">
        <v>0</v>
      </c>
      <c r="J265" s="32">
        <f t="shared" si="8"/>
        <v>5.5689999999999955</v>
      </c>
      <c r="K265" s="33">
        <f t="shared" si="9"/>
        <v>62.228999999999999</v>
      </c>
      <c r="L265" s="38">
        <v>13.69</v>
      </c>
      <c r="M265" s="38">
        <v>75.918999999999997</v>
      </c>
      <c r="N265" s="34">
        <v>17.233368305085506</v>
      </c>
      <c r="O265" s="65">
        <v>0</v>
      </c>
      <c r="P265" s="65"/>
    </row>
    <row r="266" spans="2:16" s="35" customFormat="1" ht="34" customHeight="1" x14ac:dyDescent="0.35">
      <c r="B266" s="30">
        <v>258</v>
      </c>
      <c r="C266" s="41">
        <v>1</v>
      </c>
      <c r="D266" s="78"/>
      <c r="E266" s="39" t="s">
        <v>55</v>
      </c>
      <c r="F266" s="37" t="s">
        <v>312</v>
      </c>
      <c r="G266" s="38">
        <v>51.514000000000003</v>
      </c>
      <c r="H266" s="38">
        <v>5.1459999999999999</v>
      </c>
      <c r="I266" s="38">
        <v>0</v>
      </c>
      <c r="J266" s="32">
        <f t="shared" si="8"/>
        <v>5.6375600000000006</v>
      </c>
      <c r="K266" s="33">
        <f t="shared" si="9"/>
        <v>62.297560000000004</v>
      </c>
      <c r="L266" s="38">
        <v>13.706</v>
      </c>
      <c r="M266" s="38">
        <v>76.003560000000007</v>
      </c>
      <c r="N266" s="34">
        <v>17.252563152539743</v>
      </c>
      <c r="O266" s="65">
        <v>0</v>
      </c>
      <c r="P266" s="65"/>
    </row>
    <row r="267" spans="2:16" s="35" customFormat="1" ht="34" customHeight="1" x14ac:dyDescent="0.35">
      <c r="B267" s="30">
        <v>259</v>
      </c>
      <c r="C267" s="41">
        <v>1</v>
      </c>
      <c r="D267" s="78"/>
      <c r="E267" s="39" t="s">
        <v>54</v>
      </c>
      <c r="F267" s="37" t="s">
        <v>313</v>
      </c>
      <c r="G267" s="38">
        <v>74.367000000000004</v>
      </c>
      <c r="H267" s="38">
        <v>5.3</v>
      </c>
      <c r="I267" s="38">
        <v>0</v>
      </c>
      <c r="J267" s="32">
        <f t="shared" si="8"/>
        <v>8.0060000000000002</v>
      </c>
      <c r="K267" s="33">
        <f t="shared" si="9"/>
        <v>87.673000000000002</v>
      </c>
      <c r="L267" s="38">
        <v>19.288</v>
      </c>
      <c r="M267" s="38">
        <v>106.961</v>
      </c>
      <c r="N267" s="34">
        <v>24.279802253457646</v>
      </c>
      <c r="O267" s="65">
        <v>1</v>
      </c>
      <c r="P267" s="65"/>
    </row>
    <row r="268" spans="2:16" s="35" customFormat="1" ht="34" customHeight="1" x14ac:dyDescent="0.35">
      <c r="B268" s="30">
        <v>260</v>
      </c>
      <c r="C268" s="41">
        <v>1</v>
      </c>
      <c r="D268" s="78"/>
      <c r="E268" s="39" t="s">
        <v>54</v>
      </c>
      <c r="F268" s="37" t="s">
        <v>314</v>
      </c>
      <c r="G268" s="38">
        <v>74.367000000000004</v>
      </c>
      <c r="H268" s="38">
        <v>5.3</v>
      </c>
      <c r="I268" s="38">
        <v>0</v>
      </c>
      <c r="J268" s="32">
        <f t="shared" si="8"/>
        <v>8.0060000000000002</v>
      </c>
      <c r="K268" s="33">
        <f t="shared" si="9"/>
        <v>87.673000000000002</v>
      </c>
      <c r="L268" s="38">
        <v>19.288</v>
      </c>
      <c r="M268" s="38">
        <v>106.961</v>
      </c>
      <c r="N268" s="34">
        <v>24.279802253457646</v>
      </c>
      <c r="O268" s="65">
        <v>0</v>
      </c>
      <c r="P268" s="65"/>
    </row>
    <row r="269" spans="2:16" s="35" customFormat="1" ht="34" customHeight="1" x14ac:dyDescent="0.35">
      <c r="B269" s="30">
        <v>261</v>
      </c>
      <c r="C269" s="41">
        <v>1</v>
      </c>
      <c r="D269" s="78"/>
      <c r="E269" s="39" t="s">
        <v>55</v>
      </c>
      <c r="F269" s="37" t="s">
        <v>315</v>
      </c>
      <c r="G269" s="38">
        <v>51.514000000000003</v>
      </c>
      <c r="H269" s="38">
        <v>5.1459999999999999</v>
      </c>
      <c r="I269" s="38">
        <v>0</v>
      </c>
      <c r="J269" s="32">
        <f t="shared" si="8"/>
        <v>5.6375600000000006</v>
      </c>
      <c r="K269" s="33">
        <f t="shared" si="9"/>
        <v>62.297560000000004</v>
      </c>
      <c r="L269" s="38">
        <v>13.706</v>
      </c>
      <c r="M269" s="38">
        <v>76.003560000000007</v>
      </c>
      <c r="N269" s="34">
        <v>17.252563152539743</v>
      </c>
      <c r="O269" s="65">
        <v>0</v>
      </c>
      <c r="P269" s="65"/>
    </row>
    <row r="270" spans="2:16" s="35" customFormat="1" ht="34" customHeight="1" x14ac:dyDescent="0.35">
      <c r="B270" s="30">
        <v>262</v>
      </c>
      <c r="C270" s="41">
        <v>1</v>
      </c>
      <c r="D270" s="78"/>
      <c r="E270" s="39" t="s">
        <v>55</v>
      </c>
      <c r="F270" s="37" t="s">
        <v>316</v>
      </c>
      <c r="G270" s="38">
        <v>51.514000000000003</v>
      </c>
      <c r="H270" s="38">
        <v>5.1459999999999999</v>
      </c>
      <c r="I270" s="38">
        <v>0</v>
      </c>
      <c r="J270" s="32">
        <f t="shared" si="8"/>
        <v>5.5689999999999955</v>
      </c>
      <c r="K270" s="33">
        <f t="shared" si="9"/>
        <v>62.228999999999999</v>
      </c>
      <c r="L270" s="38">
        <v>13.69</v>
      </c>
      <c r="M270" s="38">
        <v>75.918999999999997</v>
      </c>
      <c r="N270" s="34">
        <v>17.233368305085506</v>
      </c>
      <c r="O270" s="65">
        <v>0</v>
      </c>
      <c r="P270" s="65"/>
    </row>
    <row r="271" spans="2:16" s="35" customFormat="1" ht="34" customHeight="1" x14ac:dyDescent="0.35">
      <c r="B271" s="30">
        <v>263</v>
      </c>
      <c r="C271" s="41">
        <v>1</v>
      </c>
      <c r="D271" s="78"/>
      <c r="E271" s="39" t="s">
        <v>16</v>
      </c>
      <c r="F271" s="37" t="s">
        <v>317</v>
      </c>
      <c r="G271" s="38">
        <v>84.418000000000006</v>
      </c>
      <c r="H271" s="38">
        <v>5.6</v>
      </c>
      <c r="I271" s="38">
        <v>0</v>
      </c>
      <c r="J271" s="32">
        <f t="shared" si="8"/>
        <v>7.5300000000000011</v>
      </c>
      <c r="K271" s="33">
        <f t="shared" si="9"/>
        <v>97.548000000000002</v>
      </c>
      <c r="L271" s="38">
        <v>21.460999999999999</v>
      </c>
      <c r="M271" s="38">
        <v>119.009</v>
      </c>
      <c r="N271" s="34">
        <v>27.014659421487654</v>
      </c>
      <c r="O271" s="65">
        <v>0</v>
      </c>
      <c r="P271" s="65">
        <v>1</v>
      </c>
    </row>
    <row r="272" spans="2:16" s="35" customFormat="1" ht="34" customHeight="1" x14ac:dyDescent="0.35">
      <c r="B272" s="30">
        <v>264</v>
      </c>
      <c r="C272" s="41">
        <v>1</v>
      </c>
      <c r="D272" s="79"/>
      <c r="E272" s="39" t="s">
        <v>16</v>
      </c>
      <c r="F272" s="37" t="s">
        <v>318</v>
      </c>
      <c r="G272" s="38">
        <v>84.418000000000006</v>
      </c>
      <c r="H272" s="38">
        <v>5.6</v>
      </c>
      <c r="I272" s="38">
        <v>0</v>
      </c>
      <c r="J272" s="32">
        <f t="shared" si="8"/>
        <v>7.5300000000000011</v>
      </c>
      <c r="K272" s="33">
        <f t="shared" si="9"/>
        <v>97.548000000000002</v>
      </c>
      <c r="L272" s="38">
        <v>21.460999999999999</v>
      </c>
      <c r="M272" s="38">
        <v>119.009</v>
      </c>
      <c r="N272" s="34">
        <v>27.014659421487654</v>
      </c>
      <c r="O272" s="65">
        <v>1</v>
      </c>
      <c r="P272" s="65"/>
    </row>
    <row r="273" spans="2:16" s="35" customFormat="1" ht="34" customHeight="1" x14ac:dyDescent="0.35">
      <c r="B273" s="30">
        <v>265</v>
      </c>
      <c r="C273" s="41">
        <v>1</v>
      </c>
      <c r="D273" s="77" t="s">
        <v>46</v>
      </c>
      <c r="E273" s="39" t="s">
        <v>55</v>
      </c>
      <c r="F273" s="37" t="s">
        <v>319</v>
      </c>
      <c r="G273" s="38">
        <v>51.514000000000003</v>
      </c>
      <c r="H273" s="38">
        <v>5.1459999999999999</v>
      </c>
      <c r="I273" s="38">
        <v>0</v>
      </c>
      <c r="J273" s="32">
        <f t="shared" si="8"/>
        <v>5.5689999999999955</v>
      </c>
      <c r="K273" s="33">
        <f t="shared" si="9"/>
        <v>62.228999999999999</v>
      </c>
      <c r="L273" s="38">
        <v>13.69</v>
      </c>
      <c r="M273" s="38">
        <v>75.918999999999997</v>
      </c>
      <c r="N273" s="34">
        <v>17.233368305085506</v>
      </c>
      <c r="O273" s="65">
        <v>0</v>
      </c>
      <c r="P273" s="65"/>
    </row>
    <row r="274" spans="2:16" s="35" customFormat="1" ht="34" customHeight="1" x14ac:dyDescent="0.35">
      <c r="B274" s="30">
        <v>266</v>
      </c>
      <c r="C274" s="41">
        <v>1</v>
      </c>
      <c r="D274" s="78"/>
      <c r="E274" s="39" t="s">
        <v>55</v>
      </c>
      <c r="F274" s="37" t="s">
        <v>320</v>
      </c>
      <c r="G274" s="38">
        <v>51.514000000000003</v>
      </c>
      <c r="H274" s="38">
        <v>5.1459999999999999</v>
      </c>
      <c r="I274" s="38">
        <v>0</v>
      </c>
      <c r="J274" s="32">
        <f t="shared" si="8"/>
        <v>5.6375600000000006</v>
      </c>
      <c r="K274" s="33">
        <f t="shared" si="9"/>
        <v>62.297560000000004</v>
      </c>
      <c r="L274" s="38">
        <v>13.706</v>
      </c>
      <c r="M274" s="38">
        <v>76.003560000000007</v>
      </c>
      <c r="N274" s="34">
        <v>17.252563152539743</v>
      </c>
      <c r="O274" s="65">
        <v>0</v>
      </c>
      <c r="P274" s="65"/>
    </row>
    <row r="275" spans="2:16" s="35" customFormat="1" ht="34" customHeight="1" x14ac:dyDescent="0.35">
      <c r="B275" s="30">
        <v>267</v>
      </c>
      <c r="C275" s="41">
        <v>1</v>
      </c>
      <c r="D275" s="78"/>
      <c r="E275" s="39" t="s">
        <v>54</v>
      </c>
      <c r="F275" s="37" t="s">
        <v>321</v>
      </c>
      <c r="G275" s="38">
        <v>74.367000000000004</v>
      </c>
      <c r="H275" s="38">
        <v>5.3</v>
      </c>
      <c r="I275" s="38">
        <v>0</v>
      </c>
      <c r="J275" s="32">
        <f t="shared" si="8"/>
        <v>8.0060000000000002</v>
      </c>
      <c r="K275" s="33">
        <f t="shared" si="9"/>
        <v>87.673000000000002</v>
      </c>
      <c r="L275" s="38">
        <v>19.288</v>
      </c>
      <c r="M275" s="38">
        <v>106.961</v>
      </c>
      <c r="N275" s="34">
        <v>24.279802253457646</v>
      </c>
      <c r="O275" s="65">
        <v>1</v>
      </c>
      <c r="P275" s="65"/>
    </row>
    <row r="276" spans="2:16" s="35" customFormat="1" ht="34" customHeight="1" x14ac:dyDescent="0.35">
      <c r="B276" s="30">
        <v>268</v>
      </c>
      <c r="C276" s="41">
        <v>1</v>
      </c>
      <c r="D276" s="78"/>
      <c r="E276" s="39" t="s">
        <v>54</v>
      </c>
      <c r="F276" s="37" t="s">
        <v>322</v>
      </c>
      <c r="G276" s="38">
        <v>74.367000000000004</v>
      </c>
      <c r="H276" s="38">
        <v>5.3</v>
      </c>
      <c r="I276" s="38">
        <v>0</v>
      </c>
      <c r="J276" s="32">
        <f t="shared" si="8"/>
        <v>8.0060000000000002</v>
      </c>
      <c r="K276" s="33">
        <f t="shared" si="9"/>
        <v>87.673000000000002</v>
      </c>
      <c r="L276" s="38">
        <v>19.288</v>
      </c>
      <c r="M276" s="38">
        <v>106.961</v>
      </c>
      <c r="N276" s="34">
        <v>24.279802253457646</v>
      </c>
      <c r="O276" s="65">
        <v>0</v>
      </c>
      <c r="P276" s="65"/>
    </row>
    <row r="277" spans="2:16" s="35" customFormat="1" ht="34" customHeight="1" x14ac:dyDescent="0.35">
      <c r="B277" s="30">
        <v>269</v>
      </c>
      <c r="C277" s="41">
        <v>1</v>
      </c>
      <c r="D277" s="78"/>
      <c r="E277" s="39" t="s">
        <v>55</v>
      </c>
      <c r="F277" s="37" t="s">
        <v>323</v>
      </c>
      <c r="G277" s="38">
        <v>51.514000000000003</v>
      </c>
      <c r="H277" s="38">
        <v>5.1459999999999999</v>
      </c>
      <c r="I277" s="38">
        <v>0</v>
      </c>
      <c r="J277" s="32">
        <f t="shared" si="8"/>
        <v>5.6375600000000006</v>
      </c>
      <c r="K277" s="33">
        <f t="shared" si="9"/>
        <v>62.297560000000004</v>
      </c>
      <c r="L277" s="38">
        <v>13.706</v>
      </c>
      <c r="M277" s="38">
        <v>76.003560000000007</v>
      </c>
      <c r="N277" s="34">
        <v>17.252563152539743</v>
      </c>
      <c r="O277" s="65">
        <v>0</v>
      </c>
      <c r="P277" s="65"/>
    </row>
    <row r="278" spans="2:16" s="35" customFormat="1" ht="34" customHeight="1" x14ac:dyDescent="0.35">
      <c r="B278" s="30">
        <v>270</v>
      </c>
      <c r="C278" s="41">
        <v>1</v>
      </c>
      <c r="D278" s="78"/>
      <c r="E278" s="39" t="s">
        <v>55</v>
      </c>
      <c r="F278" s="37" t="s">
        <v>324</v>
      </c>
      <c r="G278" s="38">
        <v>51.514000000000003</v>
      </c>
      <c r="H278" s="38">
        <v>5.1459999999999999</v>
      </c>
      <c r="I278" s="38">
        <v>0</v>
      </c>
      <c r="J278" s="32">
        <f t="shared" si="8"/>
        <v>5.5689999999999955</v>
      </c>
      <c r="K278" s="33">
        <f t="shared" si="9"/>
        <v>62.228999999999999</v>
      </c>
      <c r="L278" s="38">
        <v>13.69</v>
      </c>
      <c r="M278" s="38">
        <v>75.918999999999997</v>
      </c>
      <c r="N278" s="34">
        <v>17.233368305085506</v>
      </c>
      <c r="O278" s="65">
        <v>0</v>
      </c>
      <c r="P278" s="65"/>
    </row>
    <row r="279" spans="2:16" s="35" customFormat="1" ht="34" customHeight="1" x14ac:dyDescent="0.35">
      <c r="B279" s="30">
        <v>271</v>
      </c>
      <c r="C279" s="41">
        <v>1</v>
      </c>
      <c r="D279" s="78"/>
      <c r="E279" s="39" t="s">
        <v>16</v>
      </c>
      <c r="F279" s="37" t="s">
        <v>325</v>
      </c>
      <c r="G279" s="38">
        <v>84.418000000000006</v>
      </c>
      <c r="H279" s="38">
        <v>5.6</v>
      </c>
      <c r="I279" s="38">
        <v>0</v>
      </c>
      <c r="J279" s="32">
        <f t="shared" si="8"/>
        <v>7.5300000000000011</v>
      </c>
      <c r="K279" s="33">
        <f t="shared" si="9"/>
        <v>97.548000000000002</v>
      </c>
      <c r="L279" s="38">
        <v>21.460999999999999</v>
      </c>
      <c r="M279" s="38">
        <v>119.009</v>
      </c>
      <c r="N279" s="34">
        <v>27.014659421487654</v>
      </c>
      <c r="O279" s="65">
        <v>0</v>
      </c>
      <c r="P279" s="65">
        <v>1</v>
      </c>
    </row>
    <row r="280" spans="2:16" s="35" customFormat="1" ht="34" customHeight="1" x14ac:dyDescent="0.35">
      <c r="B280" s="30">
        <v>272</v>
      </c>
      <c r="C280" s="41">
        <v>1</v>
      </c>
      <c r="D280" s="79"/>
      <c r="E280" s="39" t="s">
        <v>16</v>
      </c>
      <c r="F280" s="37" t="s">
        <v>326</v>
      </c>
      <c r="G280" s="38">
        <v>84.418000000000006</v>
      </c>
      <c r="H280" s="38">
        <v>5.6</v>
      </c>
      <c r="I280" s="38">
        <v>0</v>
      </c>
      <c r="J280" s="32">
        <f t="shared" si="8"/>
        <v>7.5300000000000011</v>
      </c>
      <c r="K280" s="33">
        <f t="shared" si="9"/>
        <v>97.548000000000002</v>
      </c>
      <c r="L280" s="38">
        <v>21.460999999999999</v>
      </c>
      <c r="M280" s="38">
        <v>119.009</v>
      </c>
      <c r="N280" s="34">
        <v>27.014659421487654</v>
      </c>
      <c r="O280" s="65">
        <v>1</v>
      </c>
      <c r="P280" s="65"/>
    </row>
    <row r="281" spans="2:16" s="35" customFormat="1" ht="34" customHeight="1" x14ac:dyDescent="0.35">
      <c r="B281" s="30">
        <v>273</v>
      </c>
      <c r="C281" s="41">
        <v>1</v>
      </c>
      <c r="D281" s="77" t="s">
        <v>47</v>
      </c>
      <c r="E281" s="39" t="s">
        <v>55</v>
      </c>
      <c r="F281" s="37" t="s">
        <v>327</v>
      </c>
      <c r="G281" s="38">
        <v>51.514000000000003</v>
      </c>
      <c r="H281" s="38">
        <v>5.1459999999999999</v>
      </c>
      <c r="I281" s="38">
        <v>0</v>
      </c>
      <c r="J281" s="32">
        <f t="shared" si="8"/>
        <v>5.5693800000000024</v>
      </c>
      <c r="K281" s="33">
        <f t="shared" si="9"/>
        <v>62.229380000000006</v>
      </c>
      <c r="L281" s="38">
        <v>13.69</v>
      </c>
      <c r="M281" s="38">
        <v>75.919380000000004</v>
      </c>
      <c r="N281" s="34">
        <v>17.233454563860729</v>
      </c>
      <c r="O281" s="65">
        <v>0</v>
      </c>
      <c r="P281" s="65"/>
    </row>
    <row r="282" spans="2:16" s="35" customFormat="1" ht="34" customHeight="1" x14ac:dyDescent="0.35">
      <c r="B282" s="30">
        <v>274</v>
      </c>
      <c r="C282" s="41">
        <v>1</v>
      </c>
      <c r="D282" s="78"/>
      <c r="E282" s="39" t="s">
        <v>58</v>
      </c>
      <c r="F282" s="37" t="s">
        <v>328</v>
      </c>
      <c r="G282" s="38">
        <v>51.514000000000003</v>
      </c>
      <c r="H282" s="38">
        <v>5.1459999999999999</v>
      </c>
      <c r="I282" s="38">
        <v>3.9319999999999999</v>
      </c>
      <c r="J282" s="32">
        <f t="shared" si="8"/>
        <v>5.9553399999999854</v>
      </c>
      <c r="K282" s="33">
        <f t="shared" si="9"/>
        <v>66.547339999999991</v>
      </c>
      <c r="L282" s="38">
        <v>14.64</v>
      </c>
      <c r="M282" s="38">
        <v>81.187339999999992</v>
      </c>
      <c r="N282" s="34">
        <v>18.429264504672094</v>
      </c>
      <c r="O282" s="65">
        <v>0</v>
      </c>
      <c r="P282" s="65"/>
    </row>
    <row r="283" spans="2:16" s="35" customFormat="1" ht="34" customHeight="1" x14ac:dyDescent="0.35">
      <c r="B283" s="30">
        <v>275</v>
      </c>
      <c r="C283" s="41">
        <v>1</v>
      </c>
      <c r="D283" s="78"/>
      <c r="E283" s="39" t="s">
        <v>54</v>
      </c>
      <c r="F283" s="37" t="s">
        <v>329</v>
      </c>
      <c r="G283" s="38">
        <v>74.367000000000004</v>
      </c>
      <c r="H283" s="38">
        <v>5.3</v>
      </c>
      <c r="I283" s="38">
        <v>0</v>
      </c>
      <c r="J283" s="32">
        <f t="shared" si="8"/>
        <v>8.0060600000000051</v>
      </c>
      <c r="K283" s="33">
        <f t="shared" si="9"/>
        <v>87.673060000000007</v>
      </c>
      <c r="L283" s="38">
        <v>19.288</v>
      </c>
      <c r="M283" s="38">
        <v>106.96106</v>
      </c>
      <c r="N283" s="34">
        <v>24.279815873264262</v>
      </c>
      <c r="O283" s="65">
        <v>1</v>
      </c>
      <c r="P283" s="65"/>
    </row>
    <row r="284" spans="2:16" s="35" customFormat="1" ht="34" customHeight="1" x14ac:dyDescent="0.35">
      <c r="B284" s="30">
        <v>276</v>
      </c>
      <c r="C284" s="41">
        <v>1</v>
      </c>
      <c r="D284" s="78"/>
      <c r="E284" s="39" t="s">
        <v>54</v>
      </c>
      <c r="F284" s="37" t="s">
        <v>330</v>
      </c>
      <c r="G284" s="38">
        <v>74.367000000000004</v>
      </c>
      <c r="H284" s="38">
        <v>5.3</v>
      </c>
      <c r="I284" s="38">
        <v>0</v>
      </c>
      <c r="J284" s="32">
        <f t="shared" si="8"/>
        <v>8.0060600000000051</v>
      </c>
      <c r="K284" s="33">
        <f t="shared" si="9"/>
        <v>87.673060000000007</v>
      </c>
      <c r="L284" s="38">
        <v>19.288</v>
      </c>
      <c r="M284" s="38">
        <v>106.96106</v>
      </c>
      <c r="N284" s="34">
        <v>24.279815873264262</v>
      </c>
      <c r="O284" s="65">
        <v>0</v>
      </c>
      <c r="P284" s="65"/>
    </row>
    <row r="285" spans="2:16" s="35" customFormat="1" ht="34" customHeight="1" x14ac:dyDescent="0.35">
      <c r="B285" s="30">
        <v>277</v>
      </c>
      <c r="C285" s="41">
        <v>1</v>
      </c>
      <c r="D285" s="78"/>
      <c r="E285" s="39" t="s">
        <v>55</v>
      </c>
      <c r="F285" s="37" t="s">
        <v>331</v>
      </c>
      <c r="G285" s="38">
        <v>51.514000000000003</v>
      </c>
      <c r="H285" s="38">
        <v>5.1459999999999999</v>
      </c>
      <c r="I285" s="38">
        <v>0</v>
      </c>
      <c r="J285" s="32">
        <f t="shared" si="8"/>
        <v>5.6375600000000006</v>
      </c>
      <c r="K285" s="33">
        <f t="shared" si="9"/>
        <v>62.297560000000004</v>
      </c>
      <c r="L285" s="38">
        <v>13.706</v>
      </c>
      <c r="M285" s="38">
        <v>76.003560000000007</v>
      </c>
      <c r="N285" s="34">
        <v>17.252563152539743</v>
      </c>
      <c r="O285" s="65">
        <v>0</v>
      </c>
      <c r="P285" s="65"/>
    </row>
    <row r="286" spans="2:16" s="35" customFormat="1" ht="34" customHeight="1" x14ac:dyDescent="0.35">
      <c r="B286" s="30">
        <v>278</v>
      </c>
      <c r="C286" s="41">
        <v>1</v>
      </c>
      <c r="D286" s="78"/>
      <c r="E286" s="39" t="s">
        <v>58</v>
      </c>
      <c r="F286" s="37" t="s">
        <v>332</v>
      </c>
      <c r="G286" s="38">
        <v>51.514000000000003</v>
      </c>
      <c r="H286" s="38">
        <v>5.1459999999999999</v>
      </c>
      <c r="I286" s="38">
        <v>3.9319999999999999</v>
      </c>
      <c r="J286" s="32">
        <f t="shared" si="8"/>
        <v>5.884999999999998</v>
      </c>
      <c r="K286" s="33">
        <f t="shared" si="9"/>
        <v>66.477000000000004</v>
      </c>
      <c r="L286" s="38">
        <v>14.625</v>
      </c>
      <c r="M286" s="38">
        <v>81.102000000000004</v>
      </c>
      <c r="N286" s="34">
        <v>18.409892599731883</v>
      </c>
      <c r="O286" s="65">
        <v>0</v>
      </c>
      <c r="P286" s="65"/>
    </row>
    <row r="287" spans="2:16" s="35" customFormat="1" ht="34" customHeight="1" x14ac:dyDescent="0.35">
      <c r="B287" s="30">
        <v>279</v>
      </c>
      <c r="C287" s="41">
        <v>1</v>
      </c>
      <c r="D287" s="78"/>
      <c r="E287" s="39" t="s">
        <v>16</v>
      </c>
      <c r="F287" s="37" t="s">
        <v>333</v>
      </c>
      <c r="G287" s="38">
        <v>84.418000000000006</v>
      </c>
      <c r="H287" s="38">
        <v>5.6</v>
      </c>
      <c r="I287" s="38">
        <v>0</v>
      </c>
      <c r="J287" s="32">
        <f t="shared" si="8"/>
        <v>7.5300000000000011</v>
      </c>
      <c r="K287" s="33">
        <f t="shared" si="9"/>
        <v>97.548000000000002</v>
      </c>
      <c r="L287" s="38">
        <v>21.460999999999999</v>
      </c>
      <c r="M287" s="38">
        <v>119.009</v>
      </c>
      <c r="N287" s="34">
        <v>27.014659421487654</v>
      </c>
      <c r="O287" s="65">
        <v>1</v>
      </c>
      <c r="P287" s="65"/>
    </row>
    <row r="288" spans="2:16" s="35" customFormat="1" ht="34" customHeight="1" x14ac:dyDescent="0.35">
      <c r="B288" s="30">
        <v>280</v>
      </c>
      <c r="C288" s="41">
        <v>1</v>
      </c>
      <c r="D288" s="79"/>
      <c r="E288" s="39" t="s">
        <v>16</v>
      </c>
      <c r="F288" s="37" t="s">
        <v>334</v>
      </c>
      <c r="G288" s="38">
        <v>84.418000000000006</v>
      </c>
      <c r="H288" s="38">
        <v>5.6</v>
      </c>
      <c r="I288" s="38">
        <v>0</v>
      </c>
      <c r="J288" s="32">
        <f t="shared" si="8"/>
        <v>7.5300000000000011</v>
      </c>
      <c r="K288" s="33">
        <f t="shared" si="9"/>
        <v>97.548000000000002</v>
      </c>
      <c r="L288" s="38">
        <v>21.460999999999999</v>
      </c>
      <c r="M288" s="38">
        <v>119.009</v>
      </c>
      <c r="N288" s="34">
        <v>27.014659421487654</v>
      </c>
      <c r="O288" s="65">
        <v>1</v>
      </c>
      <c r="P288" s="65"/>
    </row>
    <row r="289" spans="2:16" s="35" customFormat="1" ht="34" customHeight="1" x14ac:dyDescent="0.35">
      <c r="B289" s="30">
        <v>281</v>
      </c>
      <c r="C289" s="41">
        <v>1</v>
      </c>
      <c r="D289" s="77" t="s">
        <v>48</v>
      </c>
      <c r="E289" s="39" t="s">
        <v>55</v>
      </c>
      <c r="F289" s="37" t="s">
        <v>335</v>
      </c>
      <c r="G289" s="38">
        <v>51.514000000000003</v>
      </c>
      <c r="H289" s="38">
        <v>5.1459999999999999</v>
      </c>
      <c r="I289" s="38">
        <v>0</v>
      </c>
      <c r="J289" s="32">
        <f t="shared" si="8"/>
        <v>5.5689999999999955</v>
      </c>
      <c r="K289" s="33">
        <f t="shared" si="9"/>
        <v>62.228999999999999</v>
      </c>
      <c r="L289" s="38">
        <v>13.69</v>
      </c>
      <c r="M289" s="38">
        <v>75.918999999999997</v>
      </c>
      <c r="N289" s="34">
        <v>17.233368305085506</v>
      </c>
      <c r="O289" s="65">
        <v>0</v>
      </c>
      <c r="P289" s="65"/>
    </row>
    <row r="290" spans="2:16" s="35" customFormat="1" ht="34" customHeight="1" x14ac:dyDescent="0.35">
      <c r="B290" s="30">
        <v>282</v>
      </c>
      <c r="C290" s="41">
        <v>1</v>
      </c>
      <c r="D290" s="78"/>
      <c r="E290" s="39" t="s">
        <v>55</v>
      </c>
      <c r="F290" s="37" t="s">
        <v>336</v>
      </c>
      <c r="G290" s="38">
        <v>51.514000000000003</v>
      </c>
      <c r="H290" s="38">
        <v>5.1459999999999999</v>
      </c>
      <c r="I290" s="38">
        <v>0</v>
      </c>
      <c r="J290" s="32">
        <f t="shared" si="8"/>
        <v>5.6375600000000006</v>
      </c>
      <c r="K290" s="33">
        <f t="shared" si="9"/>
        <v>62.297560000000004</v>
      </c>
      <c r="L290" s="38">
        <v>13.706</v>
      </c>
      <c r="M290" s="38">
        <v>76.003560000000007</v>
      </c>
      <c r="N290" s="34">
        <v>17.252563152539743</v>
      </c>
      <c r="O290" s="65">
        <v>0</v>
      </c>
      <c r="P290" s="65"/>
    </row>
    <row r="291" spans="2:16" s="35" customFormat="1" ht="34" customHeight="1" x14ac:dyDescent="0.35">
      <c r="B291" s="30">
        <v>283</v>
      </c>
      <c r="C291" s="41">
        <v>1</v>
      </c>
      <c r="D291" s="78"/>
      <c r="E291" s="39" t="s">
        <v>54</v>
      </c>
      <c r="F291" s="37" t="s">
        <v>337</v>
      </c>
      <c r="G291" s="38">
        <v>74.367000000000004</v>
      </c>
      <c r="H291" s="38">
        <v>5.3</v>
      </c>
      <c r="I291" s="38">
        <v>0</v>
      </c>
      <c r="J291" s="32">
        <f t="shared" si="8"/>
        <v>8.0060000000000002</v>
      </c>
      <c r="K291" s="33">
        <f t="shared" si="9"/>
        <v>87.673000000000002</v>
      </c>
      <c r="L291" s="38">
        <v>19.288</v>
      </c>
      <c r="M291" s="38">
        <v>106.961</v>
      </c>
      <c r="N291" s="34">
        <v>24.279802253457646</v>
      </c>
      <c r="O291" s="65">
        <v>1</v>
      </c>
      <c r="P291" s="65"/>
    </row>
    <row r="292" spans="2:16" s="35" customFormat="1" ht="34" customHeight="1" x14ac:dyDescent="0.35">
      <c r="B292" s="30">
        <v>284</v>
      </c>
      <c r="C292" s="41">
        <v>1</v>
      </c>
      <c r="D292" s="78"/>
      <c r="E292" s="39" t="s">
        <v>54</v>
      </c>
      <c r="F292" s="37" t="s">
        <v>338</v>
      </c>
      <c r="G292" s="38">
        <v>74.367000000000004</v>
      </c>
      <c r="H292" s="38">
        <v>5.3</v>
      </c>
      <c r="I292" s="38">
        <v>0</v>
      </c>
      <c r="J292" s="32">
        <f t="shared" si="8"/>
        <v>8.0060000000000002</v>
      </c>
      <c r="K292" s="33">
        <f t="shared" si="9"/>
        <v>87.673000000000002</v>
      </c>
      <c r="L292" s="38">
        <v>19.288</v>
      </c>
      <c r="M292" s="38">
        <v>106.961</v>
      </c>
      <c r="N292" s="34">
        <v>24.279802253457646</v>
      </c>
      <c r="O292" s="65">
        <v>0</v>
      </c>
      <c r="P292" s="65"/>
    </row>
    <row r="293" spans="2:16" s="35" customFormat="1" ht="34" customHeight="1" x14ac:dyDescent="0.35">
      <c r="B293" s="30">
        <v>285</v>
      </c>
      <c r="C293" s="41">
        <v>1</v>
      </c>
      <c r="D293" s="78"/>
      <c r="E293" s="39" t="s">
        <v>55</v>
      </c>
      <c r="F293" s="37" t="s">
        <v>339</v>
      </c>
      <c r="G293" s="38">
        <v>51.514000000000003</v>
      </c>
      <c r="H293" s="38">
        <v>5.1459999999999999</v>
      </c>
      <c r="I293" s="38">
        <v>0</v>
      </c>
      <c r="J293" s="32">
        <f t="shared" si="8"/>
        <v>5.6375600000000006</v>
      </c>
      <c r="K293" s="33">
        <f t="shared" si="9"/>
        <v>62.297560000000004</v>
      </c>
      <c r="L293" s="38">
        <v>13.706</v>
      </c>
      <c r="M293" s="38">
        <v>76.003560000000007</v>
      </c>
      <c r="N293" s="34">
        <v>17.252563152539743</v>
      </c>
      <c r="O293" s="65">
        <v>0</v>
      </c>
      <c r="P293" s="65"/>
    </row>
    <row r="294" spans="2:16" s="35" customFormat="1" ht="34" customHeight="1" x14ac:dyDescent="0.35">
      <c r="B294" s="30">
        <v>286</v>
      </c>
      <c r="C294" s="41">
        <v>1</v>
      </c>
      <c r="D294" s="78"/>
      <c r="E294" s="39" t="s">
        <v>55</v>
      </c>
      <c r="F294" s="37" t="s">
        <v>340</v>
      </c>
      <c r="G294" s="38">
        <v>51.514000000000003</v>
      </c>
      <c r="H294" s="38">
        <v>5.1459999999999999</v>
      </c>
      <c r="I294" s="38">
        <v>0</v>
      </c>
      <c r="J294" s="32">
        <f t="shared" ref="J294:J320" si="10">K294-(G294+H294+I294)</f>
        <v>5.5689999999999955</v>
      </c>
      <c r="K294" s="33">
        <f t="shared" ref="K294:K320" si="11">M294-L294</f>
        <v>62.228999999999999</v>
      </c>
      <c r="L294" s="38">
        <v>13.69</v>
      </c>
      <c r="M294" s="38">
        <v>75.918999999999997</v>
      </c>
      <c r="N294" s="34">
        <v>17.233368305085506</v>
      </c>
      <c r="O294" s="65">
        <v>0</v>
      </c>
      <c r="P294" s="65"/>
    </row>
    <row r="295" spans="2:16" s="35" customFormat="1" ht="34" customHeight="1" x14ac:dyDescent="0.35">
      <c r="B295" s="30">
        <v>287</v>
      </c>
      <c r="C295" s="41">
        <v>1</v>
      </c>
      <c r="D295" s="78"/>
      <c r="E295" s="39" t="s">
        <v>16</v>
      </c>
      <c r="F295" s="37" t="s">
        <v>341</v>
      </c>
      <c r="G295" s="38">
        <v>84.418000000000006</v>
      </c>
      <c r="H295" s="38">
        <v>5.6</v>
      </c>
      <c r="I295" s="38">
        <v>0</v>
      </c>
      <c r="J295" s="32">
        <f t="shared" si="10"/>
        <v>7.5300000000000011</v>
      </c>
      <c r="K295" s="33">
        <f t="shared" si="11"/>
        <v>97.548000000000002</v>
      </c>
      <c r="L295" s="38">
        <v>21.460999999999999</v>
      </c>
      <c r="M295" s="38">
        <v>119.009</v>
      </c>
      <c r="N295" s="34">
        <v>27.014659421487654</v>
      </c>
      <c r="O295" s="65">
        <v>0</v>
      </c>
      <c r="P295" s="65">
        <v>1</v>
      </c>
    </row>
    <row r="296" spans="2:16" s="35" customFormat="1" ht="34" customHeight="1" x14ac:dyDescent="0.35">
      <c r="B296" s="30">
        <v>288</v>
      </c>
      <c r="C296" s="41">
        <v>1</v>
      </c>
      <c r="D296" s="79"/>
      <c r="E296" s="39" t="s">
        <v>16</v>
      </c>
      <c r="F296" s="37" t="s">
        <v>342</v>
      </c>
      <c r="G296" s="38">
        <v>84.418000000000006</v>
      </c>
      <c r="H296" s="38">
        <v>5.6</v>
      </c>
      <c r="I296" s="38">
        <v>0</v>
      </c>
      <c r="J296" s="32">
        <f t="shared" si="10"/>
        <v>7.5300000000000011</v>
      </c>
      <c r="K296" s="33">
        <f t="shared" si="11"/>
        <v>97.548000000000002</v>
      </c>
      <c r="L296" s="38">
        <v>21.460999999999999</v>
      </c>
      <c r="M296" s="38">
        <v>119.009</v>
      </c>
      <c r="N296" s="34">
        <v>27.014659421487654</v>
      </c>
      <c r="O296" s="65">
        <v>0</v>
      </c>
      <c r="P296" s="65">
        <v>1</v>
      </c>
    </row>
    <row r="297" spans="2:16" s="35" customFormat="1" ht="34" customHeight="1" x14ac:dyDescent="0.35">
      <c r="B297" s="30">
        <v>289</v>
      </c>
      <c r="C297" s="41">
        <v>1</v>
      </c>
      <c r="D297" s="77" t="s">
        <v>49</v>
      </c>
      <c r="E297" s="39" t="s">
        <v>55</v>
      </c>
      <c r="F297" s="37" t="s">
        <v>343</v>
      </c>
      <c r="G297" s="38">
        <v>51.514000000000003</v>
      </c>
      <c r="H297" s="38">
        <v>5.1459999999999999</v>
      </c>
      <c r="I297" s="38">
        <v>0</v>
      </c>
      <c r="J297" s="32">
        <f t="shared" si="10"/>
        <v>5.5689999999999955</v>
      </c>
      <c r="K297" s="33">
        <f t="shared" si="11"/>
        <v>62.228999999999999</v>
      </c>
      <c r="L297" s="38">
        <v>13.69</v>
      </c>
      <c r="M297" s="38">
        <v>75.918999999999997</v>
      </c>
      <c r="N297" s="34">
        <v>17.233368305085506</v>
      </c>
      <c r="O297" s="65">
        <v>0</v>
      </c>
      <c r="P297" s="65"/>
    </row>
    <row r="298" spans="2:16" s="35" customFormat="1" ht="34" customHeight="1" x14ac:dyDescent="0.35">
      <c r="B298" s="30">
        <v>290</v>
      </c>
      <c r="C298" s="41">
        <v>1</v>
      </c>
      <c r="D298" s="78"/>
      <c r="E298" s="39" t="s">
        <v>55</v>
      </c>
      <c r="F298" s="37" t="s">
        <v>344</v>
      </c>
      <c r="G298" s="38">
        <v>51.514000000000003</v>
      </c>
      <c r="H298" s="38">
        <v>5.1459999999999999</v>
      </c>
      <c r="I298" s="38">
        <v>0</v>
      </c>
      <c r="J298" s="32">
        <f t="shared" si="10"/>
        <v>5.6375600000000006</v>
      </c>
      <c r="K298" s="33">
        <f t="shared" si="11"/>
        <v>62.297560000000004</v>
      </c>
      <c r="L298" s="38">
        <v>13.706</v>
      </c>
      <c r="M298" s="38">
        <v>76.003560000000007</v>
      </c>
      <c r="N298" s="34">
        <v>17.252563152539743</v>
      </c>
      <c r="O298" s="65">
        <v>0</v>
      </c>
      <c r="P298" s="65"/>
    </row>
    <row r="299" spans="2:16" s="35" customFormat="1" ht="34" customHeight="1" x14ac:dyDescent="0.35">
      <c r="B299" s="30">
        <v>291</v>
      </c>
      <c r="C299" s="41">
        <v>1</v>
      </c>
      <c r="D299" s="78"/>
      <c r="E299" s="39" t="s">
        <v>54</v>
      </c>
      <c r="F299" s="37" t="s">
        <v>345</v>
      </c>
      <c r="G299" s="38">
        <v>74.367000000000004</v>
      </c>
      <c r="H299" s="38">
        <v>5.3</v>
      </c>
      <c r="I299" s="38">
        <v>0</v>
      </c>
      <c r="J299" s="32">
        <f t="shared" si="10"/>
        <v>8.0060000000000002</v>
      </c>
      <c r="K299" s="33">
        <f t="shared" si="11"/>
        <v>87.673000000000002</v>
      </c>
      <c r="L299" s="38">
        <v>19.288</v>
      </c>
      <c r="M299" s="38">
        <v>106.961</v>
      </c>
      <c r="N299" s="34">
        <v>24.279802253457646</v>
      </c>
      <c r="O299" s="65">
        <v>1</v>
      </c>
      <c r="P299" s="65"/>
    </row>
    <row r="300" spans="2:16" s="35" customFormat="1" ht="34" customHeight="1" x14ac:dyDescent="0.35">
      <c r="B300" s="30">
        <v>292</v>
      </c>
      <c r="C300" s="41">
        <v>1</v>
      </c>
      <c r="D300" s="78"/>
      <c r="E300" s="39" t="s">
        <v>54</v>
      </c>
      <c r="F300" s="37" t="s">
        <v>346</v>
      </c>
      <c r="G300" s="38">
        <v>74.367000000000004</v>
      </c>
      <c r="H300" s="38">
        <v>5.3</v>
      </c>
      <c r="I300" s="38">
        <v>0</v>
      </c>
      <c r="J300" s="32">
        <f t="shared" si="10"/>
        <v>8.0060000000000002</v>
      </c>
      <c r="K300" s="33">
        <f t="shared" si="11"/>
        <v>87.673000000000002</v>
      </c>
      <c r="L300" s="38">
        <v>19.288</v>
      </c>
      <c r="M300" s="38">
        <v>106.961</v>
      </c>
      <c r="N300" s="34">
        <v>24.279802253457646</v>
      </c>
      <c r="O300" s="65">
        <v>0</v>
      </c>
      <c r="P300" s="65"/>
    </row>
    <row r="301" spans="2:16" s="35" customFormat="1" ht="34" customHeight="1" x14ac:dyDescent="0.35">
      <c r="B301" s="30">
        <v>293</v>
      </c>
      <c r="C301" s="41">
        <v>1</v>
      </c>
      <c r="D301" s="78"/>
      <c r="E301" s="39" t="s">
        <v>55</v>
      </c>
      <c r="F301" s="37" t="s">
        <v>347</v>
      </c>
      <c r="G301" s="38">
        <v>51.514000000000003</v>
      </c>
      <c r="H301" s="38">
        <v>5.1459999999999999</v>
      </c>
      <c r="I301" s="38">
        <v>0</v>
      </c>
      <c r="J301" s="32">
        <f t="shared" si="10"/>
        <v>5.6375600000000006</v>
      </c>
      <c r="K301" s="33">
        <f t="shared" si="11"/>
        <v>62.297560000000004</v>
      </c>
      <c r="L301" s="38">
        <v>13.706</v>
      </c>
      <c r="M301" s="38">
        <v>76.003560000000007</v>
      </c>
      <c r="N301" s="34">
        <v>17.252563152539743</v>
      </c>
      <c r="O301" s="65">
        <v>0</v>
      </c>
      <c r="P301" s="65"/>
    </row>
    <row r="302" spans="2:16" s="35" customFormat="1" ht="34" customHeight="1" x14ac:dyDescent="0.35">
      <c r="B302" s="30">
        <v>294</v>
      </c>
      <c r="C302" s="41">
        <v>1</v>
      </c>
      <c r="D302" s="78"/>
      <c r="E302" s="39" t="s">
        <v>55</v>
      </c>
      <c r="F302" s="37" t="s">
        <v>348</v>
      </c>
      <c r="G302" s="38">
        <v>51.514000000000003</v>
      </c>
      <c r="H302" s="38">
        <v>5.1459999999999999</v>
      </c>
      <c r="I302" s="38">
        <v>0</v>
      </c>
      <c r="J302" s="32">
        <f t="shared" si="10"/>
        <v>5.5689999999999955</v>
      </c>
      <c r="K302" s="33">
        <f t="shared" si="11"/>
        <v>62.228999999999999</v>
      </c>
      <c r="L302" s="38">
        <v>13.69</v>
      </c>
      <c r="M302" s="38">
        <v>75.918999999999997</v>
      </c>
      <c r="N302" s="34">
        <v>17.233368305085506</v>
      </c>
      <c r="O302" s="65">
        <v>0</v>
      </c>
      <c r="P302" s="65"/>
    </row>
    <row r="303" spans="2:16" s="35" customFormat="1" ht="34" customHeight="1" x14ac:dyDescent="0.35">
      <c r="B303" s="30">
        <v>295</v>
      </c>
      <c r="C303" s="41">
        <v>1</v>
      </c>
      <c r="D303" s="78"/>
      <c r="E303" s="39" t="s">
        <v>16</v>
      </c>
      <c r="F303" s="37" t="s">
        <v>349</v>
      </c>
      <c r="G303" s="38">
        <v>84.418000000000006</v>
      </c>
      <c r="H303" s="38">
        <v>5.6</v>
      </c>
      <c r="I303" s="38">
        <v>0</v>
      </c>
      <c r="J303" s="32">
        <f t="shared" si="10"/>
        <v>7.5300000000000011</v>
      </c>
      <c r="K303" s="33">
        <f t="shared" si="11"/>
        <v>97.548000000000002</v>
      </c>
      <c r="L303" s="38">
        <v>21.460999999999999</v>
      </c>
      <c r="M303" s="38">
        <v>119.009</v>
      </c>
      <c r="N303" s="34">
        <v>27.014659421487654</v>
      </c>
      <c r="O303" s="65">
        <v>1</v>
      </c>
      <c r="P303" s="65"/>
    </row>
    <row r="304" spans="2:16" s="35" customFormat="1" ht="34" customHeight="1" x14ac:dyDescent="0.35">
      <c r="B304" s="30">
        <v>296</v>
      </c>
      <c r="C304" s="41">
        <v>1</v>
      </c>
      <c r="D304" s="79"/>
      <c r="E304" s="39" t="s">
        <v>16</v>
      </c>
      <c r="F304" s="37" t="s">
        <v>350</v>
      </c>
      <c r="G304" s="38">
        <v>84.418000000000006</v>
      </c>
      <c r="H304" s="38">
        <v>5.6</v>
      </c>
      <c r="I304" s="38">
        <v>0</v>
      </c>
      <c r="J304" s="32">
        <f t="shared" si="10"/>
        <v>7.5300000000000011</v>
      </c>
      <c r="K304" s="33">
        <f t="shared" si="11"/>
        <v>97.548000000000002</v>
      </c>
      <c r="L304" s="38">
        <v>21.460999999999999</v>
      </c>
      <c r="M304" s="38">
        <v>119.009</v>
      </c>
      <c r="N304" s="34">
        <v>27.014659421487654</v>
      </c>
      <c r="O304" s="65">
        <v>0</v>
      </c>
      <c r="P304" s="65">
        <v>1</v>
      </c>
    </row>
    <row r="305" spans="2:16" s="35" customFormat="1" ht="34" customHeight="1" x14ac:dyDescent="0.35">
      <c r="B305" s="30">
        <v>297</v>
      </c>
      <c r="C305" s="41">
        <v>1</v>
      </c>
      <c r="D305" s="77" t="s">
        <v>50</v>
      </c>
      <c r="E305" s="39" t="s">
        <v>55</v>
      </c>
      <c r="F305" s="37" t="s">
        <v>351</v>
      </c>
      <c r="G305" s="38">
        <v>51.514000000000003</v>
      </c>
      <c r="H305" s="38">
        <v>5.1459999999999999</v>
      </c>
      <c r="I305" s="38">
        <v>0</v>
      </c>
      <c r="J305" s="32">
        <f t="shared" si="10"/>
        <v>5.5693800000000024</v>
      </c>
      <c r="K305" s="33">
        <f t="shared" si="11"/>
        <v>62.229380000000006</v>
      </c>
      <c r="L305" s="38">
        <v>13.69</v>
      </c>
      <c r="M305" s="38">
        <v>75.919380000000004</v>
      </c>
      <c r="N305" s="34">
        <v>17.233454563860729</v>
      </c>
      <c r="O305" s="65">
        <v>0</v>
      </c>
      <c r="P305" s="65"/>
    </row>
    <row r="306" spans="2:16" s="35" customFormat="1" ht="34" customHeight="1" x14ac:dyDescent="0.35">
      <c r="B306" s="30">
        <v>298</v>
      </c>
      <c r="C306" s="41">
        <v>1</v>
      </c>
      <c r="D306" s="78"/>
      <c r="E306" s="39" t="s">
        <v>58</v>
      </c>
      <c r="F306" s="37" t="s">
        <v>352</v>
      </c>
      <c r="G306" s="38">
        <v>51.514000000000003</v>
      </c>
      <c r="H306" s="38">
        <v>5.1459999999999999</v>
      </c>
      <c r="I306" s="38">
        <v>3.9319999999999999</v>
      </c>
      <c r="J306" s="32">
        <f t="shared" si="10"/>
        <v>5.9553399999999854</v>
      </c>
      <c r="K306" s="33">
        <f t="shared" si="11"/>
        <v>66.547339999999991</v>
      </c>
      <c r="L306" s="38">
        <v>14.64</v>
      </c>
      <c r="M306" s="38">
        <v>81.187339999999992</v>
      </c>
      <c r="N306" s="34">
        <v>18.429264504672094</v>
      </c>
      <c r="O306" s="65">
        <v>0</v>
      </c>
      <c r="P306" s="65"/>
    </row>
    <row r="307" spans="2:16" s="35" customFormat="1" ht="34" customHeight="1" x14ac:dyDescent="0.35">
      <c r="B307" s="30">
        <v>299</v>
      </c>
      <c r="C307" s="41">
        <v>1</v>
      </c>
      <c r="D307" s="78"/>
      <c r="E307" s="39" t="s">
        <v>54</v>
      </c>
      <c r="F307" s="37" t="s">
        <v>353</v>
      </c>
      <c r="G307" s="38">
        <v>74.367000000000004</v>
      </c>
      <c r="H307" s="38">
        <v>5.3</v>
      </c>
      <c r="I307" s="38">
        <v>0</v>
      </c>
      <c r="J307" s="32">
        <f t="shared" si="10"/>
        <v>8.0060600000000051</v>
      </c>
      <c r="K307" s="33">
        <f t="shared" si="11"/>
        <v>87.673060000000007</v>
      </c>
      <c r="L307" s="38">
        <v>19.288</v>
      </c>
      <c r="M307" s="38">
        <v>106.96106</v>
      </c>
      <c r="N307" s="34">
        <v>24.279815873264262</v>
      </c>
      <c r="O307" s="65">
        <v>1</v>
      </c>
      <c r="P307" s="65"/>
    </row>
    <row r="308" spans="2:16" s="35" customFormat="1" ht="34" customHeight="1" x14ac:dyDescent="0.35">
      <c r="B308" s="30">
        <v>300</v>
      </c>
      <c r="C308" s="41">
        <v>1</v>
      </c>
      <c r="D308" s="78"/>
      <c r="E308" s="39" t="s">
        <v>54</v>
      </c>
      <c r="F308" s="37" t="s">
        <v>354</v>
      </c>
      <c r="G308" s="38">
        <v>74.367000000000004</v>
      </c>
      <c r="H308" s="38">
        <v>5.3</v>
      </c>
      <c r="I308" s="38">
        <v>0</v>
      </c>
      <c r="J308" s="32">
        <f t="shared" si="10"/>
        <v>8.0060600000000051</v>
      </c>
      <c r="K308" s="33">
        <f t="shared" si="11"/>
        <v>87.673060000000007</v>
      </c>
      <c r="L308" s="38">
        <v>19.288</v>
      </c>
      <c r="M308" s="38">
        <v>106.96106</v>
      </c>
      <c r="N308" s="34">
        <v>24.279815873264262</v>
      </c>
      <c r="O308" s="65">
        <v>0</v>
      </c>
      <c r="P308" s="65"/>
    </row>
    <row r="309" spans="2:16" s="35" customFormat="1" ht="34" customHeight="1" x14ac:dyDescent="0.35">
      <c r="B309" s="30">
        <v>301</v>
      </c>
      <c r="C309" s="41">
        <v>1</v>
      </c>
      <c r="D309" s="78"/>
      <c r="E309" s="39" t="s">
        <v>55</v>
      </c>
      <c r="F309" s="37" t="s">
        <v>355</v>
      </c>
      <c r="G309" s="38">
        <v>51.514000000000003</v>
      </c>
      <c r="H309" s="38">
        <v>5.1459999999999999</v>
      </c>
      <c r="I309" s="38">
        <v>0</v>
      </c>
      <c r="J309" s="32">
        <f t="shared" si="10"/>
        <v>5.6375600000000006</v>
      </c>
      <c r="K309" s="33">
        <f t="shared" si="11"/>
        <v>62.297560000000004</v>
      </c>
      <c r="L309" s="38">
        <v>13.706</v>
      </c>
      <c r="M309" s="38">
        <v>76.003560000000007</v>
      </c>
      <c r="N309" s="34">
        <v>17.252563152539743</v>
      </c>
      <c r="O309" s="65">
        <v>0</v>
      </c>
      <c r="P309" s="65"/>
    </row>
    <row r="310" spans="2:16" s="35" customFormat="1" ht="34" customHeight="1" x14ac:dyDescent="0.35">
      <c r="B310" s="30">
        <v>302</v>
      </c>
      <c r="C310" s="41">
        <v>1</v>
      </c>
      <c r="D310" s="78"/>
      <c r="E310" s="39" t="s">
        <v>58</v>
      </c>
      <c r="F310" s="37" t="s">
        <v>356</v>
      </c>
      <c r="G310" s="38">
        <v>51.514000000000003</v>
      </c>
      <c r="H310" s="38">
        <v>5.1459999999999999</v>
      </c>
      <c r="I310" s="38">
        <v>3.9319999999999999</v>
      </c>
      <c r="J310" s="32">
        <f t="shared" si="10"/>
        <v>5.884999999999998</v>
      </c>
      <c r="K310" s="33">
        <f t="shared" si="11"/>
        <v>66.477000000000004</v>
      </c>
      <c r="L310" s="38">
        <v>14.625</v>
      </c>
      <c r="M310" s="38">
        <v>81.102000000000004</v>
      </c>
      <c r="N310" s="34">
        <v>18.409892599731883</v>
      </c>
      <c r="O310" s="65">
        <v>0</v>
      </c>
      <c r="P310" s="65"/>
    </row>
    <row r="311" spans="2:16" s="35" customFormat="1" ht="34" customHeight="1" x14ac:dyDescent="0.35">
      <c r="B311" s="30">
        <v>303</v>
      </c>
      <c r="C311" s="41">
        <v>1</v>
      </c>
      <c r="D311" s="78"/>
      <c r="E311" s="39" t="s">
        <v>16</v>
      </c>
      <c r="F311" s="37" t="s">
        <v>357</v>
      </c>
      <c r="G311" s="38">
        <v>84.418000000000006</v>
      </c>
      <c r="H311" s="38">
        <v>5.6</v>
      </c>
      <c r="I311" s="38">
        <v>0</v>
      </c>
      <c r="J311" s="32">
        <f t="shared" si="10"/>
        <v>7.5300000000000011</v>
      </c>
      <c r="K311" s="33">
        <f t="shared" si="11"/>
        <v>97.548000000000002</v>
      </c>
      <c r="L311" s="38">
        <v>21.460999999999999</v>
      </c>
      <c r="M311" s="38">
        <v>119.009</v>
      </c>
      <c r="N311" s="34">
        <v>27.014659421487654</v>
      </c>
      <c r="O311" s="65">
        <v>1</v>
      </c>
      <c r="P311" s="65"/>
    </row>
    <row r="312" spans="2:16" s="35" customFormat="1" ht="34" customHeight="1" x14ac:dyDescent="0.35">
      <c r="B312" s="30">
        <v>304</v>
      </c>
      <c r="C312" s="41">
        <v>1</v>
      </c>
      <c r="D312" s="79"/>
      <c r="E312" s="39" t="s">
        <v>16</v>
      </c>
      <c r="F312" s="37" t="s">
        <v>358</v>
      </c>
      <c r="G312" s="38">
        <v>84.418000000000006</v>
      </c>
      <c r="H312" s="38">
        <v>5.6</v>
      </c>
      <c r="I312" s="38">
        <v>0</v>
      </c>
      <c r="J312" s="32">
        <f t="shared" si="10"/>
        <v>7.5300000000000011</v>
      </c>
      <c r="K312" s="33">
        <f t="shared" si="11"/>
        <v>97.548000000000002</v>
      </c>
      <c r="L312" s="38">
        <v>21.460999999999999</v>
      </c>
      <c r="M312" s="38">
        <v>119.009</v>
      </c>
      <c r="N312" s="34">
        <v>27.014659421487654</v>
      </c>
      <c r="O312" s="65">
        <v>0</v>
      </c>
      <c r="P312" s="65">
        <v>1</v>
      </c>
    </row>
    <row r="313" spans="2:16" s="35" customFormat="1" ht="34" customHeight="1" x14ac:dyDescent="0.35">
      <c r="B313" s="30">
        <v>305</v>
      </c>
      <c r="C313" s="41">
        <v>1</v>
      </c>
      <c r="D313" s="77" t="s">
        <v>51</v>
      </c>
      <c r="E313" s="39" t="s">
        <v>55</v>
      </c>
      <c r="F313" s="37" t="s">
        <v>359</v>
      </c>
      <c r="G313" s="38">
        <v>51.514000000000003</v>
      </c>
      <c r="H313" s="38">
        <v>5.1459999999999999</v>
      </c>
      <c r="I313" s="38">
        <v>0</v>
      </c>
      <c r="J313" s="32">
        <f t="shared" si="10"/>
        <v>5.5689999999999955</v>
      </c>
      <c r="K313" s="33">
        <f t="shared" si="11"/>
        <v>62.228999999999999</v>
      </c>
      <c r="L313" s="38">
        <v>13.69</v>
      </c>
      <c r="M313" s="38">
        <v>75.918999999999997</v>
      </c>
      <c r="N313" s="34">
        <v>17.233368305085506</v>
      </c>
      <c r="O313" s="65">
        <v>0</v>
      </c>
      <c r="P313" s="65"/>
    </row>
    <row r="314" spans="2:16" s="35" customFormat="1" ht="34" customHeight="1" x14ac:dyDescent="0.35">
      <c r="B314" s="30">
        <v>306</v>
      </c>
      <c r="C314" s="41">
        <v>1</v>
      </c>
      <c r="D314" s="78"/>
      <c r="E314" s="39" t="s">
        <v>55</v>
      </c>
      <c r="F314" s="37" t="s">
        <v>360</v>
      </c>
      <c r="G314" s="38">
        <v>51.514000000000003</v>
      </c>
      <c r="H314" s="38">
        <v>5.1459999999999999</v>
      </c>
      <c r="I314" s="38">
        <v>0</v>
      </c>
      <c r="J314" s="32">
        <f t="shared" si="10"/>
        <v>5.6375600000000006</v>
      </c>
      <c r="K314" s="33">
        <f t="shared" si="11"/>
        <v>62.297560000000004</v>
      </c>
      <c r="L314" s="38">
        <v>13.706</v>
      </c>
      <c r="M314" s="38">
        <v>76.003560000000007</v>
      </c>
      <c r="N314" s="34">
        <v>17.252563152539743</v>
      </c>
      <c r="O314" s="65">
        <v>0</v>
      </c>
      <c r="P314" s="65"/>
    </row>
    <row r="315" spans="2:16" s="35" customFormat="1" ht="34" customHeight="1" x14ac:dyDescent="0.35">
      <c r="B315" s="30">
        <v>307</v>
      </c>
      <c r="C315" s="41">
        <v>1</v>
      </c>
      <c r="D315" s="78"/>
      <c r="E315" s="39" t="s">
        <v>54</v>
      </c>
      <c r="F315" s="37" t="s">
        <v>361</v>
      </c>
      <c r="G315" s="38">
        <v>74.367000000000004</v>
      </c>
      <c r="H315" s="38">
        <v>5.3</v>
      </c>
      <c r="I315" s="38">
        <v>0</v>
      </c>
      <c r="J315" s="32">
        <f t="shared" si="10"/>
        <v>8.0060000000000002</v>
      </c>
      <c r="K315" s="33">
        <f t="shared" si="11"/>
        <v>87.673000000000002</v>
      </c>
      <c r="L315" s="38">
        <v>19.288</v>
      </c>
      <c r="M315" s="38">
        <v>106.961</v>
      </c>
      <c r="N315" s="34">
        <v>24.279802253457646</v>
      </c>
      <c r="O315" s="65">
        <v>0</v>
      </c>
      <c r="P315" s="65">
        <v>1</v>
      </c>
    </row>
    <row r="316" spans="2:16" s="35" customFormat="1" ht="34" customHeight="1" x14ac:dyDescent="0.35">
      <c r="B316" s="30">
        <v>308</v>
      </c>
      <c r="C316" s="41">
        <v>1</v>
      </c>
      <c r="D316" s="78"/>
      <c r="E316" s="39" t="s">
        <v>54</v>
      </c>
      <c r="F316" s="37" t="s">
        <v>362</v>
      </c>
      <c r="G316" s="38">
        <v>74.367000000000004</v>
      </c>
      <c r="H316" s="38">
        <v>5.3</v>
      </c>
      <c r="I316" s="38">
        <v>0</v>
      </c>
      <c r="J316" s="32">
        <f t="shared" si="10"/>
        <v>8.0060000000000002</v>
      </c>
      <c r="K316" s="33">
        <f t="shared" si="11"/>
        <v>87.673000000000002</v>
      </c>
      <c r="L316" s="38">
        <v>19.288</v>
      </c>
      <c r="M316" s="38">
        <v>106.961</v>
      </c>
      <c r="N316" s="34">
        <v>24.279802253457646</v>
      </c>
      <c r="O316" s="65">
        <v>0</v>
      </c>
      <c r="P316" s="65"/>
    </row>
    <row r="317" spans="2:16" s="35" customFormat="1" ht="34" customHeight="1" x14ac:dyDescent="0.35">
      <c r="B317" s="30">
        <v>309</v>
      </c>
      <c r="C317" s="41">
        <v>1</v>
      </c>
      <c r="D317" s="78"/>
      <c r="E317" s="39" t="s">
        <v>55</v>
      </c>
      <c r="F317" s="37" t="s">
        <v>363</v>
      </c>
      <c r="G317" s="38">
        <v>51.514000000000003</v>
      </c>
      <c r="H317" s="38">
        <v>5.1459999999999999</v>
      </c>
      <c r="I317" s="38">
        <v>0</v>
      </c>
      <c r="J317" s="32">
        <f t="shared" si="10"/>
        <v>5.6375600000000006</v>
      </c>
      <c r="K317" s="33">
        <f t="shared" si="11"/>
        <v>62.297560000000004</v>
      </c>
      <c r="L317" s="38">
        <v>13.706</v>
      </c>
      <c r="M317" s="38">
        <v>76.003560000000007</v>
      </c>
      <c r="N317" s="34">
        <v>17.252563152539743</v>
      </c>
      <c r="O317" s="65">
        <v>0</v>
      </c>
      <c r="P317" s="65"/>
    </row>
    <row r="318" spans="2:16" s="35" customFormat="1" ht="34" customHeight="1" x14ac:dyDescent="0.35">
      <c r="B318" s="30">
        <v>310</v>
      </c>
      <c r="C318" s="41">
        <v>1</v>
      </c>
      <c r="D318" s="78"/>
      <c r="E318" s="39" t="s">
        <v>55</v>
      </c>
      <c r="F318" s="37" t="s">
        <v>364</v>
      </c>
      <c r="G318" s="38">
        <v>51.514000000000003</v>
      </c>
      <c r="H318" s="38">
        <v>5.1459999999999999</v>
      </c>
      <c r="I318" s="38">
        <v>0</v>
      </c>
      <c r="J318" s="32">
        <f t="shared" si="10"/>
        <v>5.5689999999999955</v>
      </c>
      <c r="K318" s="33">
        <f t="shared" si="11"/>
        <v>62.228999999999999</v>
      </c>
      <c r="L318" s="38">
        <v>13.69</v>
      </c>
      <c r="M318" s="38">
        <v>75.918999999999997</v>
      </c>
      <c r="N318" s="34">
        <v>17.233368305085506</v>
      </c>
      <c r="O318" s="65">
        <v>0</v>
      </c>
      <c r="P318" s="65"/>
    </row>
    <row r="319" spans="2:16" s="35" customFormat="1" ht="34" customHeight="1" x14ac:dyDescent="0.35">
      <c r="B319" s="30">
        <v>311</v>
      </c>
      <c r="C319" s="41">
        <v>1</v>
      </c>
      <c r="D319" s="78"/>
      <c r="E319" s="39" t="s">
        <v>16</v>
      </c>
      <c r="F319" s="37" t="s">
        <v>365</v>
      </c>
      <c r="G319" s="38">
        <v>84.418000000000006</v>
      </c>
      <c r="H319" s="38">
        <v>5.6</v>
      </c>
      <c r="I319" s="38">
        <v>0</v>
      </c>
      <c r="J319" s="32">
        <f t="shared" si="10"/>
        <v>7.5300000000000011</v>
      </c>
      <c r="K319" s="33">
        <f t="shared" si="11"/>
        <v>97.548000000000002</v>
      </c>
      <c r="L319" s="38">
        <v>21.460999999999999</v>
      </c>
      <c r="M319" s="38">
        <v>119.009</v>
      </c>
      <c r="N319" s="34">
        <v>27.014659421487654</v>
      </c>
      <c r="O319" s="65">
        <v>1</v>
      </c>
      <c r="P319" s="65"/>
    </row>
    <row r="320" spans="2:16" s="35" customFormat="1" ht="34" customHeight="1" x14ac:dyDescent="0.35">
      <c r="B320" s="30">
        <v>312</v>
      </c>
      <c r="C320" s="41">
        <v>1</v>
      </c>
      <c r="D320" s="79"/>
      <c r="E320" s="39" t="s">
        <v>16</v>
      </c>
      <c r="F320" s="37" t="s">
        <v>366</v>
      </c>
      <c r="G320" s="38">
        <v>84.418000000000006</v>
      </c>
      <c r="H320" s="38">
        <v>5.6</v>
      </c>
      <c r="I320" s="38">
        <v>0</v>
      </c>
      <c r="J320" s="32">
        <f t="shared" si="10"/>
        <v>7.5300000000000011</v>
      </c>
      <c r="K320" s="33">
        <f t="shared" si="11"/>
        <v>97.548000000000002</v>
      </c>
      <c r="L320" s="38">
        <v>21.460999999999999</v>
      </c>
      <c r="M320" s="38">
        <v>119.009</v>
      </c>
      <c r="N320" s="34">
        <v>27.014659421487654</v>
      </c>
      <c r="O320" s="65">
        <v>1</v>
      </c>
      <c r="P320" s="65"/>
    </row>
    <row r="321" spans="2:16" s="35" customFormat="1" ht="34" customHeight="1" x14ac:dyDescent="0.35">
      <c r="B321" s="69" t="s">
        <v>4</v>
      </c>
      <c r="C321" s="69"/>
      <c r="D321" s="69"/>
      <c r="E321" s="69"/>
      <c r="F321" s="69"/>
      <c r="G321" s="61">
        <f t="shared" ref="G321:P321" si="12">SUM(G9:G320)</f>
        <v>20401.311999999925</v>
      </c>
      <c r="H321" s="61">
        <f t="shared" si="12"/>
        <v>1624.0079999999916</v>
      </c>
      <c r="I321" s="61">
        <f t="shared" si="12"/>
        <v>78.76600000000002</v>
      </c>
      <c r="J321" s="61">
        <f t="shared" si="12"/>
        <v>2092.4991799999962</v>
      </c>
      <c r="K321" s="61">
        <f t="shared" si="12"/>
        <v>24196.585179999955</v>
      </c>
      <c r="L321" s="61">
        <f t="shared" si="12"/>
        <v>5323.2709999999934</v>
      </c>
      <c r="M321" s="61">
        <f t="shared" si="12"/>
        <v>29519.856179999962</v>
      </c>
      <c r="N321" s="61">
        <f t="shared" si="12"/>
        <v>6700.9122072616065</v>
      </c>
      <c r="O321" s="62">
        <f t="shared" si="12"/>
        <v>103</v>
      </c>
      <c r="P321" s="62">
        <f t="shared" si="12"/>
        <v>12</v>
      </c>
    </row>
    <row r="322" spans="2:16" s="35" customFormat="1" ht="34" customHeight="1" thickBot="1" x14ac:dyDescent="0.4">
      <c r="B322" s="71" t="s">
        <v>385</v>
      </c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3"/>
      <c r="O322" s="70">
        <f>O321+P321</f>
        <v>115</v>
      </c>
      <c r="P322" s="70"/>
    </row>
    <row r="323" spans="2:16" s="35" customFormat="1" ht="34" customHeight="1" thickBot="1" x14ac:dyDescent="0.4">
      <c r="B323" s="74" t="s">
        <v>386</v>
      </c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6"/>
    </row>
    <row r="324" spans="2:16" s="35" customFormat="1" ht="34" customHeight="1" x14ac:dyDescent="0.35">
      <c r="B324" s="53" t="s">
        <v>32</v>
      </c>
      <c r="C324" s="27"/>
      <c r="D324" s="27"/>
      <c r="E324" s="54"/>
      <c r="F324" s="27"/>
      <c r="G324" s="27"/>
      <c r="H324" s="27"/>
      <c r="I324" s="27"/>
      <c r="J324" s="27"/>
      <c r="K324" s="27"/>
      <c r="L324" s="27"/>
      <c r="M324" s="27"/>
      <c r="N324" s="66"/>
      <c r="O324" s="66"/>
      <c r="P324" s="66"/>
    </row>
    <row r="325" spans="2:16" s="29" customFormat="1" ht="26.5" customHeight="1" x14ac:dyDescent="0.35">
      <c r="B325" s="53" t="s">
        <v>17</v>
      </c>
      <c r="C325" s="27"/>
      <c r="D325" s="27"/>
      <c r="E325" s="54"/>
      <c r="F325" s="27"/>
      <c r="G325" s="27"/>
      <c r="H325" s="27"/>
      <c r="I325" s="27"/>
      <c r="J325" s="27"/>
      <c r="K325" s="27"/>
      <c r="L325" s="27"/>
      <c r="M325" s="27"/>
      <c r="N325" s="66"/>
      <c r="O325" s="66"/>
      <c r="P325" s="66"/>
    </row>
    <row r="326" spans="2:16" s="29" customFormat="1" ht="17" x14ac:dyDescent="0.35">
      <c r="B326" s="53" t="s">
        <v>18</v>
      </c>
      <c r="C326" s="27"/>
      <c r="D326" s="27"/>
      <c r="E326" s="54"/>
      <c r="F326" s="27"/>
      <c r="G326" s="27"/>
      <c r="H326" s="27"/>
      <c r="I326" s="27"/>
      <c r="J326" s="27"/>
      <c r="K326" s="27"/>
      <c r="L326" s="27"/>
      <c r="M326" s="27"/>
      <c r="N326" s="66"/>
      <c r="O326" s="66"/>
      <c r="P326" s="66"/>
    </row>
    <row r="327" spans="2:16" s="29" customFormat="1" ht="17" x14ac:dyDescent="0.35">
      <c r="B327" s="53" t="s">
        <v>19</v>
      </c>
      <c r="C327" s="27"/>
      <c r="D327" s="27"/>
      <c r="E327" s="54"/>
      <c r="F327" s="27"/>
      <c r="G327" s="27"/>
      <c r="H327" s="27"/>
      <c r="I327" s="27"/>
      <c r="J327" s="27"/>
      <c r="K327" s="27"/>
      <c r="L327" s="27"/>
      <c r="M327" s="27"/>
      <c r="N327" s="66"/>
      <c r="O327" s="66"/>
      <c r="P327" s="66"/>
    </row>
    <row r="328" spans="2:16" s="29" customFormat="1" ht="17" x14ac:dyDescent="0.35">
      <c r="B328" s="53" t="s">
        <v>20</v>
      </c>
      <c r="C328" s="27"/>
      <c r="D328" s="27"/>
      <c r="E328" s="54"/>
      <c r="F328" s="27"/>
      <c r="G328" s="27"/>
      <c r="H328" s="27"/>
      <c r="I328" s="27"/>
      <c r="J328" s="27"/>
      <c r="K328" s="27"/>
      <c r="L328" s="27"/>
      <c r="M328" s="27"/>
      <c r="N328" s="66"/>
      <c r="O328" s="66"/>
      <c r="P328" s="66"/>
    </row>
    <row r="329" spans="2:16" s="29" customFormat="1" ht="15.75" customHeight="1" x14ac:dyDescent="0.35">
      <c r="B329" s="53" t="s">
        <v>21</v>
      </c>
      <c r="C329" s="27"/>
      <c r="D329" s="27"/>
      <c r="E329" s="54"/>
      <c r="F329" s="27"/>
      <c r="G329" s="27"/>
      <c r="H329" s="27"/>
      <c r="I329" s="27"/>
      <c r="J329" s="27"/>
      <c r="K329" s="27"/>
      <c r="L329" s="27"/>
      <c r="M329" s="27"/>
      <c r="N329" s="66"/>
      <c r="O329" s="66"/>
      <c r="P329" s="66"/>
    </row>
    <row r="330" spans="2:16" s="29" customFormat="1" ht="17" x14ac:dyDescent="0.35">
      <c r="B330" s="53" t="s">
        <v>22</v>
      </c>
      <c r="C330" s="27"/>
      <c r="D330" s="27"/>
      <c r="E330" s="54"/>
      <c r="F330" s="27"/>
      <c r="G330" s="27"/>
      <c r="H330" s="27"/>
      <c r="I330" s="27"/>
      <c r="J330" s="27"/>
      <c r="K330" s="27"/>
      <c r="L330" s="27"/>
      <c r="M330" s="27"/>
      <c r="N330" s="66"/>
      <c r="O330" s="66"/>
      <c r="P330" s="66"/>
    </row>
    <row r="331" spans="2:16" s="29" customFormat="1" ht="15.75" customHeight="1" x14ac:dyDescent="0.3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63"/>
      <c r="O331" s="63"/>
      <c r="P331" s="63"/>
    </row>
  </sheetData>
  <mergeCells count="63">
    <mergeCell ref="P5:P7"/>
    <mergeCell ref="O5:O7"/>
    <mergeCell ref="B2:P2"/>
    <mergeCell ref="B3:P3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P4"/>
    <mergeCell ref="D217:D224"/>
    <mergeCell ref="D233:D240"/>
    <mergeCell ref="B8:P8"/>
    <mergeCell ref="D45:D52"/>
    <mergeCell ref="D53:D60"/>
    <mergeCell ref="D61:D68"/>
    <mergeCell ref="D69:D76"/>
    <mergeCell ref="D77:D84"/>
    <mergeCell ref="D37:D44"/>
    <mergeCell ref="D9:D14"/>
    <mergeCell ref="D15:D20"/>
    <mergeCell ref="D109:D116"/>
    <mergeCell ref="D117:D124"/>
    <mergeCell ref="D165:D170"/>
    <mergeCell ref="D171:D176"/>
    <mergeCell ref="D185:D192"/>
    <mergeCell ref="D21:D28"/>
    <mergeCell ref="D29:D36"/>
    <mergeCell ref="D85:D92"/>
    <mergeCell ref="D93:D100"/>
    <mergeCell ref="D101:D108"/>
    <mergeCell ref="D209:D216"/>
    <mergeCell ref="D193:D200"/>
    <mergeCell ref="D177:D184"/>
    <mergeCell ref="D125:D132"/>
    <mergeCell ref="D133:D140"/>
    <mergeCell ref="D141:D148"/>
    <mergeCell ref="D149:D156"/>
    <mergeCell ref="D157:D164"/>
    <mergeCell ref="D201:D208"/>
    <mergeCell ref="D265:D272"/>
    <mergeCell ref="D257:D264"/>
    <mergeCell ref="D249:D256"/>
    <mergeCell ref="D241:D248"/>
    <mergeCell ref="D225:D232"/>
    <mergeCell ref="D305:D312"/>
    <mergeCell ref="D297:D304"/>
    <mergeCell ref="D289:D296"/>
    <mergeCell ref="D281:D288"/>
    <mergeCell ref="D273:D280"/>
    <mergeCell ref="B321:F321"/>
    <mergeCell ref="O322:P322"/>
    <mergeCell ref="B322:N322"/>
    <mergeCell ref="B323:P323"/>
    <mergeCell ref="D313:D320"/>
  </mergeCells>
  <pageMargins left="0.25" right="0.25" top="0.75" bottom="0.75" header="0.3" footer="0.3"/>
  <pageSetup paperSize="9" scale="83" fitToHeight="0" orientation="landscape" r:id="rId1"/>
  <rowBreaks count="9" manualBreakCount="9">
    <brk id="27" min="1" max="15" man="1"/>
    <brk id="52" min="1" max="15" man="1"/>
    <brk id="76" min="1" max="15" man="1"/>
    <brk id="100" min="1" max="15" man="1"/>
    <brk id="124" min="1" max="15" man="1"/>
    <brk id="148" min="1" max="15" man="1"/>
    <brk id="272" min="1" max="15" man="1"/>
    <brk id="281" min="1" max="15" man="1"/>
    <brk id="306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29"/>
  <sheetViews>
    <sheetView view="pageBreakPreview" topLeftCell="A7" zoomScaleNormal="100" zoomScaleSheetLayoutView="100" workbookViewId="0">
      <selection activeCell="D25" sqref="D25"/>
    </sheetView>
  </sheetViews>
  <sheetFormatPr defaultRowHeight="14.5" x14ac:dyDescent="0.35"/>
  <cols>
    <col min="4" max="4" width="67.453125" bestFit="1" customWidth="1"/>
    <col min="5" max="5" width="19.81640625" customWidth="1"/>
    <col min="6" max="6" width="21.453125" customWidth="1"/>
    <col min="8" max="9" width="3.26953125" customWidth="1"/>
  </cols>
  <sheetData>
    <row r="4" spans="4:6" ht="15" thickBot="1" x14ac:dyDescent="0.4"/>
    <row r="5" spans="4:6" s="5" customFormat="1" ht="19" thickBot="1" x14ac:dyDescent="0.5">
      <c r="D5" s="94" t="s">
        <v>24</v>
      </c>
      <c r="E5" s="95"/>
      <c r="F5" s="95"/>
    </row>
    <row r="6" spans="4:6" ht="49.5" customHeight="1" thickBot="1" x14ac:dyDescent="0.4">
      <c r="D6" s="96" t="s">
        <v>382</v>
      </c>
      <c r="E6" s="97"/>
      <c r="F6" s="97"/>
    </row>
    <row r="7" spans="4:6" s="4" customFormat="1" ht="16" thickBot="1" x14ac:dyDescent="0.4">
      <c r="D7" s="7" t="s">
        <v>25</v>
      </c>
      <c r="E7" s="8" t="s">
        <v>26</v>
      </c>
      <c r="F7" s="8" t="s">
        <v>27</v>
      </c>
    </row>
    <row r="8" spans="4:6" s="4" customFormat="1" ht="15.5" x14ac:dyDescent="0.35">
      <c r="D8" s="14" t="s">
        <v>29</v>
      </c>
      <c r="E8" s="11" t="e">
        <f>F8*10.764</f>
        <v>#REF!</v>
      </c>
      <c r="F8" s="11" t="e">
        <f>'TOWER 1A &amp; 1B '!N233 +#REF!</f>
        <v>#REF!</v>
      </c>
    </row>
    <row r="9" spans="4:6" s="4" customFormat="1" ht="16" thickBot="1" x14ac:dyDescent="0.4">
      <c r="D9" s="16"/>
      <c r="E9" s="17"/>
      <c r="F9" s="18"/>
    </row>
    <row r="10" spans="4:6" x14ac:dyDescent="0.35">
      <c r="D10" s="13" t="s">
        <v>28</v>
      </c>
      <c r="E10" s="9">
        <f>F10*10.764</f>
        <v>1193063.1382800001</v>
      </c>
      <c r="F10" s="6">
        <v>110838.27</v>
      </c>
    </row>
    <row r="11" spans="4:6" x14ac:dyDescent="0.35">
      <c r="D11" s="21" t="s">
        <v>380</v>
      </c>
      <c r="E11" s="9"/>
      <c r="F11" s="6"/>
    </row>
    <row r="12" spans="4:6" x14ac:dyDescent="0.35">
      <c r="D12" s="21" t="s">
        <v>368</v>
      </c>
      <c r="E12" s="10">
        <f>F12*10.764</f>
        <v>11485.188</v>
      </c>
      <c r="F12" s="19">
        <v>1067</v>
      </c>
    </row>
    <row r="13" spans="4:6" x14ac:dyDescent="0.35">
      <c r="D13" s="21" t="s">
        <v>369</v>
      </c>
      <c r="E13" s="10">
        <f t="shared" ref="E13:E21" si="0">F13*10.764</f>
        <v>56295.719999999994</v>
      </c>
      <c r="F13" s="20">
        <v>5230</v>
      </c>
    </row>
    <row r="14" spans="4:6" x14ac:dyDescent="0.35">
      <c r="D14" s="21" t="s">
        <v>370</v>
      </c>
      <c r="E14" s="10">
        <f t="shared" si="0"/>
        <v>10052.176679999999</v>
      </c>
      <c r="F14" s="20">
        <v>933.87</v>
      </c>
    </row>
    <row r="15" spans="4:6" x14ac:dyDescent="0.35">
      <c r="D15" s="14" t="s">
        <v>381</v>
      </c>
      <c r="E15" s="11">
        <f>F15*10.764</f>
        <v>1115230.0536</v>
      </c>
      <c r="F15" s="2">
        <f>F10-F12-F13-F14</f>
        <v>103607.40000000001</v>
      </c>
    </row>
    <row r="16" spans="4:6" x14ac:dyDescent="0.35">
      <c r="D16" s="21" t="s">
        <v>367</v>
      </c>
      <c r="E16" s="11"/>
      <c r="F16" s="2"/>
    </row>
    <row r="17" spans="4:6" x14ac:dyDescent="0.35">
      <c r="D17" s="21" t="s">
        <v>371</v>
      </c>
      <c r="E17" s="10">
        <f t="shared" si="0"/>
        <v>33834.696479999999</v>
      </c>
      <c r="F17" s="20">
        <v>3143.32</v>
      </c>
    </row>
    <row r="18" spans="4:6" x14ac:dyDescent="0.35">
      <c r="D18" s="21" t="s">
        <v>372</v>
      </c>
      <c r="E18" s="10">
        <f t="shared" si="0"/>
        <v>15570.987119999998</v>
      </c>
      <c r="F18" s="20">
        <v>1446.58</v>
      </c>
    </row>
    <row r="19" spans="4:6" x14ac:dyDescent="0.35">
      <c r="D19" s="21" t="s">
        <v>373</v>
      </c>
      <c r="E19" s="10">
        <f t="shared" si="0"/>
        <v>54520.090559999997</v>
      </c>
      <c r="F19" s="20">
        <v>5065.04</v>
      </c>
    </row>
    <row r="20" spans="4:6" x14ac:dyDescent="0.35">
      <c r="D20" s="21" t="s">
        <v>374</v>
      </c>
      <c r="E20" s="10">
        <f t="shared" si="0"/>
        <v>10653.130799999999</v>
      </c>
      <c r="F20" s="20">
        <v>989.7</v>
      </c>
    </row>
    <row r="21" spans="4:6" x14ac:dyDescent="0.35">
      <c r="D21" s="14" t="s">
        <v>375</v>
      </c>
      <c r="E21" s="22">
        <f t="shared" si="0"/>
        <v>1000651.14864</v>
      </c>
      <c r="F21" s="23">
        <f>F15-F17-F18-F19-F20</f>
        <v>92962.760000000009</v>
      </c>
    </row>
    <row r="22" spans="4:6" x14ac:dyDescent="0.35">
      <c r="D22" s="21" t="s">
        <v>367</v>
      </c>
      <c r="E22" s="22"/>
      <c r="F22" s="25"/>
    </row>
    <row r="23" spans="4:6" x14ac:dyDescent="0.35">
      <c r="D23" s="21" t="s">
        <v>376</v>
      </c>
      <c r="E23" s="10">
        <f>F23*10.764</f>
        <v>465224.81615999999</v>
      </c>
      <c r="F23" s="26">
        <v>43220.44</v>
      </c>
    </row>
    <row r="24" spans="4:6" x14ac:dyDescent="0.35">
      <c r="D24" s="21" t="s">
        <v>377</v>
      </c>
      <c r="E24" s="10">
        <f>F24*10.764</f>
        <v>151663.79123999999</v>
      </c>
      <c r="F24" s="26">
        <v>14089.91</v>
      </c>
    </row>
    <row r="25" spans="4:6" x14ac:dyDescent="0.35">
      <c r="D25" s="21" t="s">
        <v>378</v>
      </c>
      <c r="E25" s="10">
        <f t="shared" ref="E25:E27" si="1">F25*10.764</f>
        <v>167271.80652000004</v>
      </c>
      <c r="F25" s="26">
        <f>F21-F23-F24-F26-F27</f>
        <v>15539.930000000004</v>
      </c>
    </row>
    <row r="26" spans="4:6" x14ac:dyDescent="0.35">
      <c r="D26" s="21" t="s">
        <v>379</v>
      </c>
      <c r="E26" s="10">
        <f t="shared" si="1"/>
        <v>144362.13947999998</v>
      </c>
      <c r="F26" s="26">
        <v>13411.57</v>
      </c>
    </row>
    <row r="27" spans="4:6" x14ac:dyDescent="0.35">
      <c r="D27" s="21" t="s">
        <v>384</v>
      </c>
      <c r="E27" s="10">
        <f t="shared" si="1"/>
        <v>72128.595239999995</v>
      </c>
      <c r="F27" s="26">
        <v>6700.91</v>
      </c>
    </row>
    <row r="28" spans="4:6" x14ac:dyDescent="0.35">
      <c r="D28" s="21"/>
      <c r="E28" s="10"/>
      <c r="F28" s="24"/>
    </row>
    <row r="29" spans="4:6" ht="15" thickBot="1" x14ac:dyDescent="0.4">
      <c r="D29" s="15" t="s">
        <v>30</v>
      </c>
      <c r="E29" s="12">
        <f>E21-E23-E24-E25-E26-E27</f>
        <v>0</v>
      </c>
      <c r="F29" s="3">
        <f>F21-F23-F24-F25-F26-F27</f>
        <v>0</v>
      </c>
    </row>
  </sheetData>
  <mergeCells count="2">
    <mergeCell ref="D5:F5"/>
    <mergeCell ref="D6:F6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TOWER 1A &amp; 1B </vt:lpstr>
      <vt:lpstr>Sheet1</vt:lpstr>
      <vt:lpstr>Sheet1!Print_Area</vt:lpstr>
      <vt:lpstr>'TOWER 1A &amp; 1B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Shweta P N</dc:creator>
  <cp:lastModifiedBy>Sivasankar N R</cp:lastModifiedBy>
  <cp:lastPrinted>2026-08-10T07:45:49Z</cp:lastPrinted>
  <dcterms:created xsi:type="dcterms:W3CDTF">2025-09-27T11:36:17Z</dcterms:created>
  <dcterms:modified xsi:type="dcterms:W3CDTF">2026-08-10T10:47:36Z</dcterms:modified>
</cp:coreProperties>
</file>